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<sst xmlns="http://schemas.openxmlformats.org/spreadsheetml/2006/main" count="38" uniqueCount="25">
  <si>
    <t>Fine Structure Energy Levels for P VII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</si>
  <si>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</si>
  <si>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</si>
  <si>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</si>
  <si>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</si>
  <si>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</si>
  <si>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</si>
  <si>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</si>
  <si>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</si>
  <si>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</si>
  <si>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</si>
  <si>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</si>
  <si>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2s2.2p5</t>
  </si>
  <si>
    <t>2P</t>
  </si>
  <si>
    <t>2s.2p6</t>
  </si>
  <si>
    <t>2S</t>
  </si>
  <si>
    <t>A-values for fine-structure transitions in P VII</t>
  </si>
  <si>
    <t>k</t>
  </si>
  <si>
    <t>WL Vac (A)</t>
  </si>
  <si>
    <t>A (s-1)</t>
  </si>
  <si>
    <t>A2E1(s-1)</t>
  </si>
  <si>
    <t>Effective Collision Strengths for P VII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</si>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</sst>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6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2.7109375" customWidth="1"/>
    <col min="4" max="4" width="8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4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15</v>
      </c>
      <c r="B4" s="3">
        <v>9</v>
      </c>
      <c r="C4" s="3">
        <v>1</v>
      </c>
      <c r="D4" s="3" t="s">
        <v>12</v>
      </c>
      <c r="E4" s="3" t="s">
        <v>13</v>
      </c>
      <c r="F4" s="3">
        <v>2</v>
      </c>
      <c r="G4" s="3">
        <v>1</v>
      </c>
      <c r="H4" s="3">
        <v>1</v>
      </c>
      <c r="I4" s="3">
        <v>1.5</v>
      </c>
      <c r="J4" s="4" t="str">
        <f>HYPERLINK("http://141.218.60.56/~jnz1568/getInfo.php?workbook=15_09.xlsx&amp;sheet=E0&amp;row=4&amp;col=10&amp;number=0&amp;sourceID=14","0")</f>
        <v>0</v>
      </c>
    </row>
    <row r="5" spans="1:10">
      <c r="A5" s="3">
        <v>15</v>
      </c>
      <c r="B5" s="3">
        <v>9</v>
      </c>
      <c r="C5" s="3">
        <v>2</v>
      </c>
      <c r="D5" s="3" t="s">
        <v>12</v>
      </c>
      <c r="E5" s="3" t="s">
        <v>13</v>
      </c>
      <c r="F5" s="3">
        <v>2</v>
      </c>
      <c r="G5" s="3">
        <v>1</v>
      </c>
      <c r="H5" s="3">
        <v>1</v>
      </c>
      <c r="I5" s="3">
        <v>0.5</v>
      </c>
      <c r="J5" s="4" t="str">
        <f>HYPERLINK("http://141.218.60.56/~jnz1568/getInfo.php?workbook=15_09.xlsx&amp;sheet=E0&amp;row=5&amp;col=10&amp;number=7273&amp;sourceID=14","7273")</f>
        <v>7273</v>
      </c>
    </row>
    <row r="6" spans="1:10">
      <c r="A6" s="3">
        <v>15</v>
      </c>
      <c r="B6" s="3">
        <v>9</v>
      </c>
      <c r="C6" s="3">
        <v>3</v>
      </c>
      <c r="D6" s="3" t="s">
        <v>14</v>
      </c>
      <c r="E6" s="3" t="s">
        <v>15</v>
      </c>
      <c r="F6" s="3">
        <v>2</v>
      </c>
      <c r="G6" s="3">
        <v>0</v>
      </c>
      <c r="H6" s="3">
        <v>0</v>
      </c>
      <c r="I6" s="3">
        <v>0.5</v>
      </c>
      <c r="J6" s="4" t="str">
        <f>HYPERLINK("http://141.218.60.56/~jnz1568/getInfo.php?workbook=15_09.xlsx&amp;sheet=E0&amp;row=6&amp;col=10&amp;number=454725&amp;sourceID=14","454725")</f>
        <v>454725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"/>
  <sheetViews>
    <sheetView workbookViewId="0"/>
  </sheetViews>
  <sheetFormatPr defaultRowHeight="15"/>
  <cols>
    <col min="1" max="1" width="3.7109375" customWidth="1"/>
    <col min="2" max="2" width="2.7109375" customWidth="1"/>
    <col min="3" max="3" width="2.7109375" customWidth="1"/>
    <col min="4" max="4" width="2.7109375" customWidth="1"/>
    <col min="5" max="5" width="11.7109375" customWidth="1"/>
    <col min="6" max="6" width="12.7109375" customWidth="1"/>
    <col min="7" max="7" width="10.7109375" customWidth="1"/>
  </cols>
  <sheetData>
    <row r="1" spans="1:7">
      <c r="A1" s="1" t="s">
        <v>16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17</v>
      </c>
      <c r="D3" s="2" t="s">
        <v>4</v>
      </c>
      <c r="E3" s="2" t="s">
        <v>18</v>
      </c>
      <c r="F3" s="2" t="s">
        <v>19</v>
      </c>
      <c r="G3" s="2" t="s">
        <v>20</v>
      </c>
    </row>
    <row r="4" spans="1:7">
      <c r="A4" s="3">
        <v>15</v>
      </c>
      <c r="B4" s="3">
        <v>9</v>
      </c>
      <c r="C4" s="3">
        <v>2</v>
      </c>
      <c r="D4" s="3">
        <v>1</v>
      </c>
      <c r="E4" s="3">
        <v>13749.51</v>
      </c>
      <c r="F4" s="4" t="str">
        <f>HYPERLINK("http://141.218.60.56/~jnz1568/getInfo.php?workbook=15_09.xlsx&amp;sheet=A0&amp;row=4&amp;col=6&amp;number=2.12&amp;sourceID=14","2.12")</f>
        <v>2.12</v>
      </c>
      <c r="G4" s="4" t="str">
        <f>HYPERLINK("http://141.218.60.56/~jnz1568/getInfo.php?workbook=15_09.xlsx&amp;sheet=A0&amp;row=4&amp;col=7&amp;number=0&amp;sourceID=14","0")</f>
        <v>0</v>
      </c>
    </row>
    <row r="5" spans="1:7">
      <c r="A5" s="3">
        <v>15</v>
      </c>
      <c r="B5" s="3">
        <v>9</v>
      </c>
      <c r="C5" s="3">
        <v>3</v>
      </c>
      <c r="D5" s="3">
        <v>1</v>
      </c>
      <c r="E5" s="3">
        <v>219.914</v>
      </c>
      <c r="F5" s="4" t="str">
        <f>HYPERLINK("http://141.218.60.56/~jnz1568/getInfo.php?workbook=15_09.xlsx&amp;sheet=A0&amp;row=5&amp;col=6&amp;number=21330000000&amp;sourceID=14","21330000000")</f>
        <v>21330000000</v>
      </c>
      <c r="G5" s="4" t="str">
        <f>HYPERLINK("http://141.218.60.56/~jnz1568/getInfo.php?workbook=15_09.xlsx&amp;sheet=A0&amp;row=5&amp;col=7&amp;number=0&amp;sourceID=14","0")</f>
        <v>0</v>
      </c>
    </row>
    <row r="6" spans="1:7">
      <c r="A6" s="3">
        <v>15</v>
      </c>
      <c r="B6" s="3">
        <v>9</v>
      </c>
      <c r="C6" s="3">
        <v>3</v>
      </c>
      <c r="D6" s="3">
        <v>2</v>
      </c>
      <c r="E6" s="3">
        <v>223.488</v>
      </c>
      <c r="F6" s="4" t="str">
        <f>HYPERLINK("http://141.218.60.56/~jnz1568/getInfo.php?workbook=15_09.xlsx&amp;sheet=A0&amp;row=6&amp;col=6&amp;number=10090000000&amp;sourceID=14","10090000000")</f>
        <v>10090000000</v>
      </c>
      <c r="G6" s="4" t="str">
        <f>HYPERLINK("http://141.218.60.56/~jnz1568/getInfo.php?workbook=15_09.xlsx&amp;sheet=A0&amp;row=6&amp;col=7&amp;number=0&amp;sourceID=14","0")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63"/>
  <sheetViews>
    <sheetView workbookViewId="0"/>
  </sheetViews>
  <sheetFormatPr defaultRowHeight="15"/>
  <cols>
    <col min="1" max="1" width="3.7109375" customWidth="1"/>
    <col min="2" max="2" width="2.7109375" customWidth="1"/>
    <col min="3" max="3" width="2.7109375" customWidth="1"/>
    <col min="4" max="4" width="2.7109375" customWidth="1"/>
    <col min="5" max="5" width="3.7109375" customWidth="1"/>
    <col min="6" max="6" width="9.7109375" customWidth="1"/>
    <col min="7" max="7" width="7.7109375" customWidth="1"/>
  </cols>
  <sheetData>
    <row r="1" spans="1:7">
      <c r="A1" s="1" t="s">
        <v>21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17</v>
      </c>
      <c r="D3" s="2" t="s">
        <v>4</v>
      </c>
      <c r="E3" s="2" t="s">
        <v>22</v>
      </c>
      <c r="F3" s="2" t="s">
        <v>23</v>
      </c>
      <c r="G3" s="2" t="s">
        <v>24</v>
      </c>
    </row>
    <row r="4" spans="1:7">
      <c r="A4" s="3">
        <v>15</v>
      </c>
      <c r="B4" s="3">
        <v>9</v>
      </c>
      <c r="C4" s="3">
        <v>1</v>
      </c>
      <c r="D4" s="3">
        <v>2</v>
      </c>
      <c r="E4" s="3">
        <v>1</v>
      </c>
      <c r="F4" s="4" t="str">
        <f>HYPERLINK("http://141.218.60.56/~jnz1568/getInfo.php?workbook=15_09.xlsx&amp;sheet=U0&amp;row=4&amp;col=6&amp;number=3&amp;sourceID=14","3")</f>
        <v>3</v>
      </c>
      <c r="G4" s="4" t="str">
        <f>HYPERLINK("http://141.218.60.56/~jnz1568/getInfo.php?workbook=15_09.xlsx&amp;sheet=U0&amp;row=4&amp;col=7&amp;number=0.249&amp;sourceID=14","0.249")</f>
        <v>0.249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HYPERLINK("http://141.218.60.56/~jnz1568/getInfo.php?workbook=15_09.xlsx&amp;sheet=U0&amp;row=5&amp;col=6&amp;number=3.1&amp;sourceID=14","3.1")</f>
        <v>3.1</v>
      </c>
      <c r="G5" s="4" t="str">
        <f>HYPERLINK("http://141.218.60.56/~jnz1568/getInfo.php?workbook=15_09.xlsx&amp;sheet=U0&amp;row=5&amp;col=7&amp;number=0.248&amp;sourceID=14","0.248")</f>
        <v>0.248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HYPERLINK("http://141.218.60.56/~jnz1568/getInfo.php?workbook=15_09.xlsx&amp;sheet=U0&amp;row=6&amp;col=6&amp;number=3.2&amp;sourceID=14","3.2")</f>
        <v>3.2</v>
      </c>
      <c r="G6" s="4" t="str">
        <f>HYPERLINK("http://141.218.60.56/~jnz1568/getInfo.php?workbook=15_09.xlsx&amp;sheet=U0&amp;row=6&amp;col=7&amp;number=0.248&amp;sourceID=14","0.248")</f>
        <v>0.248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HYPERLINK("http://141.218.60.56/~jnz1568/getInfo.php?workbook=15_09.xlsx&amp;sheet=U0&amp;row=7&amp;col=6&amp;number=3.3&amp;sourceID=14","3.3")</f>
        <v>3.3</v>
      </c>
      <c r="G7" s="4" t="str">
        <f>HYPERLINK("http://141.218.60.56/~jnz1568/getInfo.php?workbook=15_09.xlsx&amp;sheet=U0&amp;row=7&amp;col=7&amp;number=0.248&amp;sourceID=14","0.248")</f>
        <v>0.248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HYPERLINK("http://141.218.60.56/~jnz1568/getInfo.php?workbook=15_09.xlsx&amp;sheet=U0&amp;row=8&amp;col=6&amp;number=3.4&amp;sourceID=14","3.4")</f>
        <v>3.4</v>
      </c>
      <c r="G8" s="4" t="str">
        <f>HYPERLINK("http://141.218.60.56/~jnz1568/getInfo.php?workbook=15_09.xlsx&amp;sheet=U0&amp;row=8&amp;col=7&amp;number=0.248&amp;sourceID=14","0.248")</f>
        <v>0.248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HYPERLINK("http://141.218.60.56/~jnz1568/getInfo.php?workbook=15_09.xlsx&amp;sheet=U0&amp;row=9&amp;col=6&amp;number=3.5&amp;sourceID=14","3.5")</f>
        <v>3.5</v>
      </c>
      <c r="G9" s="4" t="str">
        <f>HYPERLINK("http://141.218.60.56/~jnz1568/getInfo.php?workbook=15_09.xlsx&amp;sheet=U0&amp;row=9&amp;col=7&amp;number=0.247&amp;sourceID=14","0.247")</f>
        <v>0.247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HYPERLINK("http://141.218.60.56/~jnz1568/getInfo.php?workbook=15_09.xlsx&amp;sheet=U0&amp;row=10&amp;col=6&amp;number=3.6&amp;sourceID=14","3.6")</f>
        <v>3.6</v>
      </c>
      <c r="G10" s="4" t="str">
        <f>HYPERLINK("http://141.218.60.56/~jnz1568/getInfo.php?workbook=15_09.xlsx&amp;sheet=U0&amp;row=10&amp;col=7&amp;number=0.247&amp;sourceID=14","0.247")</f>
        <v>0.247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HYPERLINK("http://141.218.60.56/~jnz1568/getInfo.php?workbook=15_09.xlsx&amp;sheet=U0&amp;row=11&amp;col=6&amp;number=3.7&amp;sourceID=14","3.7")</f>
        <v>3.7</v>
      </c>
      <c r="G11" s="4" t="str">
        <f>HYPERLINK("http://141.218.60.56/~jnz1568/getInfo.php?workbook=15_09.xlsx&amp;sheet=U0&amp;row=11&amp;col=7&amp;number=0.246&amp;sourceID=14","0.246")</f>
        <v>0.246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HYPERLINK("http://141.218.60.56/~jnz1568/getInfo.php?workbook=15_09.xlsx&amp;sheet=U0&amp;row=12&amp;col=6&amp;number=3.8&amp;sourceID=14","3.8")</f>
        <v>3.8</v>
      </c>
      <c r="G12" s="4" t="str">
        <f>HYPERLINK("http://141.218.60.56/~jnz1568/getInfo.php?workbook=15_09.xlsx&amp;sheet=U0&amp;row=12&amp;col=7&amp;number=0.246&amp;sourceID=14","0.246")</f>
        <v>0.246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HYPERLINK("http://141.218.60.56/~jnz1568/getInfo.php?workbook=15_09.xlsx&amp;sheet=U0&amp;row=13&amp;col=6&amp;number=3.9&amp;sourceID=14","3.9")</f>
        <v>3.9</v>
      </c>
      <c r="G13" s="4" t="str">
        <f>HYPERLINK("http://141.218.60.56/~jnz1568/getInfo.php?workbook=15_09.xlsx&amp;sheet=U0&amp;row=13&amp;col=7&amp;number=0.245&amp;sourceID=14","0.245")</f>
        <v>0.245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HYPERLINK("http://141.218.60.56/~jnz1568/getInfo.php?workbook=15_09.xlsx&amp;sheet=U0&amp;row=14&amp;col=6&amp;number=4&amp;sourceID=14","4")</f>
        <v>4</v>
      </c>
      <c r="G14" s="4" t="str">
        <f>HYPERLINK("http://141.218.60.56/~jnz1568/getInfo.php?workbook=15_09.xlsx&amp;sheet=U0&amp;row=14&amp;col=7&amp;number=0.244&amp;sourceID=14","0.244")</f>
        <v>0.244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HYPERLINK("http://141.218.60.56/~jnz1568/getInfo.php?workbook=15_09.xlsx&amp;sheet=U0&amp;row=15&amp;col=6&amp;number=4.1&amp;sourceID=14","4.1")</f>
        <v>4.1</v>
      </c>
      <c r="G15" s="4" t="str">
        <f>HYPERLINK("http://141.218.60.56/~jnz1568/getInfo.php?workbook=15_09.xlsx&amp;sheet=U0&amp;row=15&amp;col=7&amp;number=0.244&amp;sourceID=14","0.244")</f>
        <v>0.244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HYPERLINK("http://141.218.60.56/~jnz1568/getInfo.php?workbook=15_09.xlsx&amp;sheet=U0&amp;row=16&amp;col=6&amp;number=4.2&amp;sourceID=14","4.2")</f>
        <v>4.2</v>
      </c>
      <c r="G16" s="4" t="str">
        <f>HYPERLINK("http://141.218.60.56/~jnz1568/getInfo.php?workbook=15_09.xlsx&amp;sheet=U0&amp;row=16&amp;col=7&amp;number=0.245&amp;sourceID=14","0.245")</f>
        <v>0.245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HYPERLINK("http://141.218.60.56/~jnz1568/getInfo.php?workbook=15_09.xlsx&amp;sheet=U0&amp;row=17&amp;col=6&amp;number=4.3&amp;sourceID=14","4.3")</f>
        <v>4.3</v>
      </c>
      <c r="G17" s="4" t="str">
        <f>HYPERLINK("http://141.218.60.56/~jnz1568/getInfo.php?workbook=15_09.xlsx&amp;sheet=U0&amp;row=17&amp;col=7&amp;number=0.247&amp;sourceID=14","0.247")</f>
        <v>0.247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HYPERLINK("http://141.218.60.56/~jnz1568/getInfo.php?workbook=15_09.xlsx&amp;sheet=U0&amp;row=18&amp;col=6&amp;number=4.4&amp;sourceID=14","4.4")</f>
        <v>4.4</v>
      </c>
      <c r="G18" s="4" t="str">
        <f>HYPERLINK("http://141.218.60.56/~jnz1568/getInfo.php?workbook=15_09.xlsx&amp;sheet=U0&amp;row=18&amp;col=7&amp;number=0.252&amp;sourceID=14","0.252")</f>
        <v>0.252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HYPERLINK("http://141.218.60.56/~jnz1568/getInfo.php?workbook=15_09.xlsx&amp;sheet=U0&amp;row=19&amp;col=6&amp;number=4.5&amp;sourceID=14","4.5")</f>
        <v>4.5</v>
      </c>
      <c r="G19" s="4" t="str">
        <f>HYPERLINK("http://141.218.60.56/~jnz1568/getInfo.php?workbook=15_09.xlsx&amp;sheet=U0&amp;row=19&amp;col=7&amp;number=0.261&amp;sourceID=14","0.261")</f>
        <v>0.261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HYPERLINK("http://141.218.60.56/~jnz1568/getInfo.php?workbook=15_09.xlsx&amp;sheet=U0&amp;row=20&amp;col=6&amp;number=4.6&amp;sourceID=14","4.6")</f>
        <v>4.6</v>
      </c>
      <c r="G20" s="4" t="str">
        <f>HYPERLINK("http://141.218.60.56/~jnz1568/getInfo.php?workbook=15_09.xlsx&amp;sheet=U0&amp;row=20&amp;col=7&amp;number=0.274&amp;sourceID=14","0.274")</f>
        <v>0.274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HYPERLINK("http://141.218.60.56/~jnz1568/getInfo.php?workbook=15_09.xlsx&amp;sheet=U0&amp;row=21&amp;col=6&amp;number=4.7&amp;sourceID=14","4.7")</f>
        <v>4.7</v>
      </c>
      <c r="G21" s="4" t="str">
        <f>HYPERLINK("http://141.218.60.56/~jnz1568/getInfo.php?workbook=15_09.xlsx&amp;sheet=U0&amp;row=21&amp;col=7&amp;number=0.291&amp;sourceID=14","0.291")</f>
        <v>0.291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HYPERLINK("http://141.218.60.56/~jnz1568/getInfo.php?workbook=15_09.xlsx&amp;sheet=U0&amp;row=22&amp;col=6&amp;number=4.8&amp;sourceID=14","4.8")</f>
        <v>4.8</v>
      </c>
      <c r="G22" s="4" t="str">
        <f>HYPERLINK("http://141.218.60.56/~jnz1568/getInfo.php?workbook=15_09.xlsx&amp;sheet=U0&amp;row=22&amp;col=7&amp;number=0.31&amp;sourceID=14","0.31")</f>
        <v>0.31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HYPERLINK("http://141.218.60.56/~jnz1568/getInfo.php?workbook=15_09.xlsx&amp;sheet=U0&amp;row=23&amp;col=6&amp;number=4.9&amp;sourceID=14","4.9")</f>
        <v>4.9</v>
      </c>
      <c r="G23" s="4" t="str">
        <f>HYPERLINK("http://141.218.60.56/~jnz1568/getInfo.php?workbook=15_09.xlsx&amp;sheet=U0&amp;row=23&amp;col=7&amp;number=0.329&amp;sourceID=14","0.329")</f>
        <v>0.329</v>
      </c>
    </row>
    <row r="24" spans="1:7">
      <c r="A24" s="3">
        <v>15</v>
      </c>
      <c r="B24" s="3">
        <v>9</v>
      </c>
      <c r="C24" s="3">
        <v>1</v>
      </c>
      <c r="D24" s="3">
        <v>3</v>
      </c>
      <c r="E24" s="3">
        <v>1</v>
      </c>
      <c r="F24" s="4" t="str">
        <f>HYPERLINK("http://141.218.60.56/~jnz1568/getInfo.php?workbook=15_09.xlsx&amp;sheet=U0&amp;row=24&amp;col=6&amp;number=3&amp;sourceID=14","3")</f>
        <v>3</v>
      </c>
      <c r="G24" s="4" t="str">
        <f>HYPERLINK("http://141.218.60.56/~jnz1568/getInfo.php?workbook=15_09.xlsx&amp;sheet=U0&amp;row=24&amp;col=7&amp;number=0.82&amp;sourceID=14","0.82")</f>
        <v>0.82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HYPERLINK("http://141.218.60.56/~jnz1568/getInfo.php?workbook=15_09.xlsx&amp;sheet=U0&amp;row=25&amp;col=6&amp;number=3.1&amp;sourceID=14","3.1")</f>
        <v>3.1</v>
      </c>
      <c r="G25" s="4" t="str">
        <f>HYPERLINK("http://141.218.60.56/~jnz1568/getInfo.php?workbook=15_09.xlsx&amp;sheet=U0&amp;row=25&amp;col=7&amp;number=0.82&amp;sourceID=14","0.82")</f>
        <v>0.82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HYPERLINK("http://141.218.60.56/~jnz1568/getInfo.php?workbook=15_09.xlsx&amp;sheet=U0&amp;row=26&amp;col=6&amp;number=3.2&amp;sourceID=14","3.2")</f>
        <v>3.2</v>
      </c>
      <c r="G26" s="4" t="str">
        <f>HYPERLINK("http://141.218.60.56/~jnz1568/getInfo.php?workbook=15_09.xlsx&amp;sheet=U0&amp;row=26&amp;col=7&amp;number=0.821&amp;sourceID=14","0.821")</f>
        <v>0.821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HYPERLINK("http://141.218.60.56/~jnz1568/getInfo.php?workbook=15_09.xlsx&amp;sheet=U0&amp;row=27&amp;col=6&amp;number=3.3&amp;sourceID=14","3.3")</f>
        <v>3.3</v>
      </c>
      <c r="G27" s="4" t="str">
        <f>HYPERLINK("http://141.218.60.56/~jnz1568/getInfo.php?workbook=15_09.xlsx&amp;sheet=U0&amp;row=27&amp;col=7&amp;number=0.821&amp;sourceID=14","0.821")</f>
        <v>0.821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HYPERLINK("http://141.218.60.56/~jnz1568/getInfo.php?workbook=15_09.xlsx&amp;sheet=U0&amp;row=28&amp;col=6&amp;number=3.4&amp;sourceID=14","3.4")</f>
        <v>3.4</v>
      </c>
      <c r="G28" s="4" t="str">
        <f>HYPERLINK("http://141.218.60.56/~jnz1568/getInfo.php?workbook=15_09.xlsx&amp;sheet=U0&amp;row=28&amp;col=7&amp;number=0.821&amp;sourceID=14","0.821")</f>
        <v>0.821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HYPERLINK("http://141.218.60.56/~jnz1568/getInfo.php?workbook=15_09.xlsx&amp;sheet=U0&amp;row=29&amp;col=6&amp;number=3.5&amp;sourceID=14","3.5")</f>
        <v>3.5</v>
      </c>
      <c r="G29" s="4" t="str">
        <f>HYPERLINK("http://141.218.60.56/~jnz1568/getInfo.php?workbook=15_09.xlsx&amp;sheet=U0&amp;row=29&amp;col=7&amp;number=0.821&amp;sourceID=14","0.821")</f>
        <v>0.821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HYPERLINK("http://141.218.60.56/~jnz1568/getInfo.php?workbook=15_09.xlsx&amp;sheet=U0&amp;row=30&amp;col=6&amp;number=3.6&amp;sourceID=14","3.6")</f>
        <v>3.6</v>
      </c>
      <c r="G30" s="4" t="str">
        <f>HYPERLINK("http://141.218.60.56/~jnz1568/getInfo.php?workbook=15_09.xlsx&amp;sheet=U0&amp;row=30&amp;col=7&amp;number=0.821&amp;sourceID=14","0.821")</f>
        <v>0.821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HYPERLINK("http://141.218.60.56/~jnz1568/getInfo.php?workbook=15_09.xlsx&amp;sheet=U0&amp;row=31&amp;col=6&amp;number=3.7&amp;sourceID=14","3.7")</f>
        <v>3.7</v>
      </c>
      <c r="G31" s="4" t="str">
        <f>HYPERLINK("http://141.218.60.56/~jnz1568/getInfo.php?workbook=15_09.xlsx&amp;sheet=U0&amp;row=31&amp;col=7&amp;number=0.821&amp;sourceID=14","0.821")</f>
        <v>0.821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HYPERLINK("http://141.218.60.56/~jnz1568/getInfo.php?workbook=15_09.xlsx&amp;sheet=U0&amp;row=32&amp;col=6&amp;number=3.8&amp;sourceID=14","3.8")</f>
        <v>3.8</v>
      </c>
      <c r="G32" s="4" t="str">
        <f>HYPERLINK("http://141.218.60.56/~jnz1568/getInfo.php?workbook=15_09.xlsx&amp;sheet=U0&amp;row=32&amp;col=7&amp;number=0.822&amp;sourceID=14","0.822")</f>
        <v>0.822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HYPERLINK("http://141.218.60.56/~jnz1568/getInfo.php?workbook=15_09.xlsx&amp;sheet=U0&amp;row=33&amp;col=6&amp;number=3.9&amp;sourceID=14","3.9")</f>
        <v>3.9</v>
      </c>
      <c r="G33" s="4" t="str">
        <f>HYPERLINK("http://141.218.60.56/~jnz1568/getInfo.php?workbook=15_09.xlsx&amp;sheet=U0&amp;row=33&amp;col=7&amp;number=0.822&amp;sourceID=14","0.822")</f>
        <v>0.822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HYPERLINK("http://141.218.60.56/~jnz1568/getInfo.php?workbook=15_09.xlsx&amp;sheet=U0&amp;row=34&amp;col=6&amp;number=4&amp;sourceID=14","4")</f>
        <v>4</v>
      </c>
      <c r="G34" s="4" t="str">
        <f>HYPERLINK("http://141.218.60.56/~jnz1568/getInfo.php?workbook=15_09.xlsx&amp;sheet=U0&amp;row=34&amp;col=7&amp;number=0.823&amp;sourceID=14","0.823")</f>
        <v>0.823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HYPERLINK("http://141.218.60.56/~jnz1568/getInfo.php?workbook=15_09.xlsx&amp;sheet=U0&amp;row=35&amp;col=6&amp;number=4.1&amp;sourceID=14","4.1")</f>
        <v>4.1</v>
      </c>
      <c r="G35" s="4" t="str">
        <f>HYPERLINK("http://141.218.60.56/~jnz1568/getInfo.php?workbook=15_09.xlsx&amp;sheet=U0&amp;row=35&amp;col=7&amp;number=0.823&amp;sourceID=14","0.823")</f>
        <v>0.823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HYPERLINK("http://141.218.60.56/~jnz1568/getInfo.php?workbook=15_09.xlsx&amp;sheet=U0&amp;row=36&amp;col=6&amp;number=4.2&amp;sourceID=14","4.2")</f>
        <v>4.2</v>
      </c>
      <c r="G36" s="4" t="str">
        <f>HYPERLINK("http://141.218.60.56/~jnz1568/getInfo.php?workbook=15_09.xlsx&amp;sheet=U0&amp;row=36&amp;col=7&amp;number=0.824&amp;sourceID=14","0.824")</f>
        <v>0.824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HYPERLINK("http://141.218.60.56/~jnz1568/getInfo.php?workbook=15_09.xlsx&amp;sheet=U0&amp;row=37&amp;col=6&amp;number=4.3&amp;sourceID=14","4.3")</f>
        <v>4.3</v>
      </c>
      <c r="G37" s="4" t="str">
        <f>HYPERLINK("http://141.218.60.56/~jnz1568/getInfo.php?workbook=15_09.xlsx&amp;sheet=U0&amp;row=37&amp;col=7&amp;number=0.825&amp;sourceID=14","0.825")</f>
        <v>0.825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HYPERLINK("http://141.218.60.56/~jnz1568/getInfo.php?workbook=15_09.xlsx&amp;sheet=U0&amp;row=38&amp;col=6&amp;number=4.4&amp;sourceID=14","4.4")</f>
        <v>4.4</v>
      </c>
      <c r="G38" s="4" t="str">
        <f>HYPERLINK("http://141.218.60.56/~jnz1568/getInfo.php?workbook=15_09.xlsx&amp;sheet=U0&amp;row=38&amp;col=7&amp;number=0.827&amp;sourceID=14","0.827")</f>
        <v>0.827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HYPERLINK("http://141.218.60.56/~jnz1568/getInfo.php?workbook=15_09.xlsx&amp;sheet=U0&amp;row=39&amp;col=6&amp;number=4.5&amp;sourceID=14","4.5")</f>
        <v>4.5</v>
      </c>
      <c r="G39" s="4" t="str">
        <f>HYPERLINK("http://141.218.60.56/~jnz1568/getInfo.php?workbook=15_09.xlsx&amp;sheet=U0&amp;row=39&amp;col=7&amp;number=0.828&amp;sourceID=14","0.828")</f>
        <v>0.828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HYPERLINK("http://141.218.60.56/~jnz1568/getInfo.php?workbook=15_09.xlsx&amp;sheet=U0&amp;row=40&amp;col=6&amp;number=4.6&amp;sourceID=14","4.6")</f>
        <v>4.6</v>
      </c>
      <c r="G40" s="4" t="str">
        <f>HYPERLINK("http://141.218.60.56/~jnz1568/getInfo.php?workbook=15_09.xlsx&amp;sheet=U0&amp;row=40&amp;col=7&amp;number=0.83&amp;sourceID=14","0.83")</f>
        <v>0.83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HYPERLINK("http://141.218.60.56/~jnz1568/getInfo.php?workbook=15_09.xlsx&amp;sheet=U0&amp;row=41&amp;col=6&amp;number=4.7&amp;sourceID=14","4.7")</f>
        <v>4.7</v>
      </c>
      <c r="G41" s="4" t="str">
        <f>HYPERLINK("http://141.218.60.56/~jnz1568/getInfo.php?workbook=15_09.xlsx&amp;sheet=U0&amp;row=41&amp;col=7&amp;number=0.833&amp;sourceID=14","0.833")</f>
        <v>0.833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HYPERLINK("http://141.218.60.56/~jnz1568/getInfo.php?workbook=15_09.xlsx&amp;sheet=U0&amp;row=42&amp;col=6&amp;number=4.8&amp;sourceID=14","4.8")</f>
        <v>4.8</v>
      </c>
      <c r="G42" s="4" t="str">
        <f>HYPERLINK("http://141.218.60.56/~jnz1568/getInfo.php?workbook=15_09.xlsx&amp;sheet=U0&amp;row=42&amp;col=7&amp;number=0.836&amp;sourceID=14","0.836")</f>
        <v>0.836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HYPERLINK("http://141.218.60.56/~jnz1568/getInfo.php?workbook=15_09.xlsx&amp;sheet=U0&amp;row=43&amp;col=6&amp;number=4.9&amp;sourceID=14","4.9")</f>
        <v>4.9</v>
      </c>
      <c r="G43" s="4" t="str">
        <f>HYPERLINK("http://141.218.60.56/~jnz1568/getInfo.php?workbook=15_09.xlsx&amp;sheet=U0&amp;row=43&amp;col=7&amp;number=0.84&amp;sourceID=14","0.84")</f>
        <v>0.84</v>
      </c>
    </row>
    <row r="44" spans="1:7">
      <c r="A44" s="3">
        <v>15</v>
      </c>
      <c r="B44" s="3">
        <v>9</v>
      </c>
      <c r="C44" s="3">
        <v>2</v>
      </c>
      <c r="D44" s="3">
        <v>3</v>
      </c>
      <c r="E44" s="3">
        <v>1</v>
      </c>
      <c r="F44" s="4" t="str">
        <f>HYPERLINK("http://141.218.60.56/~jnz1568/getInfo.php?workbook=15_09.xlsx&amp;sheet=U0&amp;row=44&amp;col=6&amp;number=3&amp;sourceID=14","3")</f>
        <v>3</v>
      </c>
      <c r="G44" s="4" t="str">
        <f>HYPERLINK("http://141.218.60.56/~jnz1568/getInfo.php?workbook=15_09.xlsx&amp;sheet=U0&amp;row=44&amp;col=7&amp;number=0.409&amp;sourceID=14","0.409")</f>
        <v>0.409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HYPERLINK("http://141.218.60.56/~jnz1568/getInfo.php?workbook=15_09.xlsx&amp;sheet=U0&amp;row=45&amp;col=6&amp;number=3.1&amp;sourceID=14","3.1")</f>
        <v>3.1</v>
      </c>
      <c r="G45" s="4" t="str">
        <f>HYPERLINK("http://141.218.60.56/~jnz1568/getInfo.php?workbook=15_09.xlsx&amp;sheet=U0&amp;row=45&amp;col=7&amp;number=0.409&amp;sourceID=14","0.409")</f>
        <v>0.409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HYPERLINK("http://141.218.60.56/~jnz1568/getInfo.php?workbook=15_09.xlsx&amp;sheet=U0&amp;row=46&amp;col=6&amp;number=3.2&amp;sourceID=14","3.2")</f>
        <v>3.2</v>
      </c>
      <c r="G46" s="4" t="str">
        <f>HYPERLINK("http://141.218.60.56/~jnz1568/getInfo.php?workbook=15_09.xlsx&amp;sheet=U0&amp;row=46&amp;col=7&amp;number=0.41&amp;sourceID=14","0.41")</f>
        <v>0.41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HYPERLINK("http://141.218.60.56/~jnz1568/getInfo.php?workbook=15_09.xlsx&amp;sheet=U0&amp;row=47&amp;col=6&amp;number=3.3&amp;sourceID=14","3.3")</f>
        <v>3.3</v>
      </c>
      <c r="G47" s="4" t="str">
        <f>HYPERLINK("http://141.218.60.56/~jnz1568/getInfo.php?workbook=15_09.xlsx&amp;sheet=U0&amp;row=47&amp;col=7&amp;number=0.41&amp;sourceID=14","0.41")</f>
        <v>0.41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HYPERLINK("http://141.218.60.56/~jnz1568/getInfo.php?workbook=15_09.xlsx&amp;sheet=U0&amp;row=48&amp;col=6&amp;number=3.4&amp;sourceID=14","3.4")</f>
        <v>3.4</v>
      </c>
      <c r="G48" s="4" t="str">
        <f>HYPERLINK("http://141.218.60.56/~jnz1568/getInfo.php?workbook=15_09.xlsx&amp;sheet=U0&amp;row=48&amp;col=7&amp;number=0.41&amp;sourceID=14","0.41")</f>
        <v>0.41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HYPERLINK("http://141.218.60.56/~jnz1568/getInfo.php?workbook=15_09.xlsx&amp;sheet=U0&amp;row=49&amp;col=6&amp;number=3.5&amp;sourceID=14","3.5")</f>
        <v>3.5</v>
      </c>
      <c r="G49" s="4" t="str">
        <f>HYPERLINK("http://141.218.60.56/~jnz1568/getInfo.php?workbook=15_09.xlsx&amp;sheet=U0&amp;row=49&amp;col=7&amp;number=0.41&amp;sourceID=14","0.41")</f>
        <v>0.41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HYPERLINK("http://141.218.60.56/~jnz1568/getInfo.php?workbook=15_09.xlsx&amp;sheet=U0&amp;row=50&amp;col=6&amp;number=3.6&amp;sourceID=14","3.6")</f>
        <v>3.6</v>
      </c>
      <c r="G50" s="4" t="str">
        <f>HYPERLINK("http://141.218.60.56/~jnz1568/getInfo.php?workbook=15_09.xlsx&amp;sheet=U0&amp;row=50&amp;col=7&amp;number=0.41&amp;sourceID=14","0.41")</f>
        <v>0.41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HYPERLINK("http://141.218.60.56/~jnz1568/getInfo.php?workbook=15_09.xlsx&amp;sheet=U0&amp;row=51&amp;col=6&amp;number=3.7&amp;sourceID=14","3.7")</f>
        <v>3.7</v>
      </c>
      <c r="G51" s="4" t="str">
        <f>HYPERLINK("http://141.218.60.56/~jnz1568/getInfo.php?workbook=15_09.xlsx&amp;sheet=U0&amp;row=51&amp;col=7&amp;number=0.41&amp;sourceID=14","0.41")</f>
        <v>0.41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HYPERLINK("http://141.218.60.56/~jnz1568/getInfo.php?workbook=15_09.xlsx&amp;sheet=U0&amp;row=52&amp;col=6&amp;number=3.8&amp;sourceID=14","3.8")</f>
        <v>3.8</v>
      </c>
      <c r="G52" s="4" t="str">
        <f>HYPERLINK("http://141.218.60.56/~jnz1568/getInfo.php?workbook=15_09.xlsx&amp;sheet=U0&amp;row=52&amp;col=7&amp;number=0.41&amp;sourceID=14","0.41")</f>
        <v>0.41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HYPERLINK("http://141.218.60.56/~jnz1568/getInfo.php?workbook=15_09.xlsx&amp;sheet=U0&amp;row=53&amp;col=6&amp;number=3.9&amp;sourceID=14","3.9")</f>
        <v>3.9</v>
      </c>
      <c r="G53" s="4" t="str">
        <f>HYPERLINK("http://141.218.60.56/~jnz1568/getInfo.php?workbook=15_09.xlsx&amp;sheet=U0&amp;row=53&amp;col=7&amp;number=0.41&amp;sourceID=14","0.41")</f>
        <v>0.41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HYPERLINK("http://141.218.60.56/~jnz1568/getInfo.php?workbook=15_09.xlsx&amp;sheet=U0&amp;row=54&amp;col=6&amp;number=4&amp;sourceID=14","4")</f>
        <v>4</v>
      </c>
      <c r="G54" s="4" t="str">
        <f>HYPERLINK("http://141.218.60.56/~jnz1568/getInfo.php?workbook=15_09.xlsx&amp;sheet=U0&amp;row=54&amp;col=7&amp;number=0.411&amp;sourceID=14","0.411")</f>
        <v>0.411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HYPERLINK("http://141.218.60.56/~jnz1568/getInfo.php?workbook=15_09.xlsx&amp;sheet=U0&amp;row=55&amp;col=6&amp;number=4.1&amp;sourceID=14","4.1")</f>
        <v>4.1</v>
      </c>
      <c r="G55" s="4" t="str">
        <f>HYPERLINK("http://141.218.60.56/~jnz1568/getInfo.php?workbook=15_09.xlsx&amp;sheet=U0&amp;row=55&amp;col=7&amp;number=0.411&amp;sourceID=14","0.411")</f>
        <v>0.411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HYPERLINK("http://141.218.60.56/~jnz1568/getInfo.php?workbook=15_09.xlsx&amp;sheet=U0&amp;row=56&amp;col=6&amp;number=4.2&amp;sourceID=14","4.2")</f>
        <v>4.2</v>
      </c>
      <c r="G56" s="4" t="str">
        <f>HYPERLINK("http://141.218.60.56/~jnz1568/getInfo.php?workbook=15_09.xlsx&amp;sheet=U0&amp;row=56&amp;col=7&amp;number=0.411&amp;sourceID=14","0.411")</f>
        <v>0.411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HYPERLINK("http://141.218.60.56/~jnz1568/getInfo.php?workbook=15_09.xlsx&amp;sheet=U0&amp;row=57&amp;col=6&amp;number=4.3&amp;sourceID=14","4.3")</f>
        <v>4.3</v>
      </c>
      <c r="G57" s="4" t="str">
        <f>HYPERLINK("http://141.218.60.56/~jnz1568/getInfo.php?workbook=15_09.xlsx&amp;sheet=U0&amp;row=57&amp;col=7&amp;number=0.412&amp;sourceID=14","0.412")</f>
        <v>0.412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HYPERLINK("http://141.218.60.56/~jnz1568/getInfo.php?workbook=15_09.xlsx&amp;sheet=U0&amp;row=58&amp;col=6&amp;number=4.4&amp;sourceID=14","4.4")</f>
        <v>4.4</v>
      </c>
      <c r="G58" s="4" t="str">
        <f>HYPERLINK("http://141.218.60.56/~jnz1568/getInfo.php?workbook=15_09.xlsx&amp;sheet=U0&amp;row=58&amp;col=7&amp;number=0.413&amp;sourceID=14","0.413")</f>
        <v>0.413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HYPERLINK("http://141.218.60.56/~jnz1568/getInfo.php?workbook=15_09.xlsx&amp;sheet=U0&amp;row=59&amp;col=6&amp;number=4.5&amp;sourceID=14","4.5")</f>
        <v>4.5</v>
      </c>
      <c r="G59" s="4" t="str">
        <f>HYPERLINK("http://141.218.60.56/~jnz1568/getInfo.php?workbook=15_09.xlsx&amp;sheet=U0&amp;row=59&amp;col=7&amp;number=0.413&amp;sourceID=14","0.413")</f>
        <v>0.413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HYPERLINK("http://141.218.60.56/~jnz1568/getInfo.php?workbook=15_09.xlsx&amp;sheet=U0&amp;row=60&amp;col=6&amp;number=4.6&amp;sourceID=14","4.6")</f>
        <v>4.6</v>
      </c>
      <c r="G60" s="4" t="str">
        <f>HYPERLINK("http://141.218.60.56/~jnz1568/getInfo.php?workbook=15_09.xlsx&amp;sheet=U0&amp;row=60&amp;col=7&amp;number=0.414&amp;sourceID=14","0.414")</f>
        <v>0.414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HYPERLINK("http://141.218.60.56/~jnz1568/getInfo.php?workbook=15_09.xlsx&amp;sheet=U0&amp;row=61&amp;col=6&amp;number=4.7&amp;sourceID=14","4.7")</f>
        <v>4.7</v>
      </c>
      <c r="G61" s="4" t="str">
        <f>HYPERLINK("http://141.218.60.56/~jnz1568/getInfo.php?workbook=15_09.xlsx&amp;sheet=U0&amp;row=61&amp;col=7&amp;number=0.416&amp;sourceID=14","0.416")</f>
        <v>0.416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HYPERLINK("http://141.218.60.56/~jnz1568/getInfo.php?workbook=15_09.xlsx&amp;sheet=U0&amp;row=62&amp;col=6&amp;number=4.8&amp;sourceID=14","4.8")</f>
        <v>4.8</v>
      </c>
      <c r="G62" s="4" t="str">
        <f>HYPERLINK("http://141.218.60.56/~jnz1568/getInfo.php?workbook=15_09.xlsx&amp;sheet=U0&amp;row=62&amp;col=7&amp;number=0.417&amp;sourceID=14","0.417")</f>
        <v>0.417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HYPERLINK("http://141.218.60.56/~jnz1568/getInfo.php?workbook=15_09.xlsx&amp;sheet=U0&amp;row=63&amp;col=6&amp;number=4.9&amp;sourceID=14","4.9")</f>
        <v>4.9</v>
      </c>
      <c r="G63" s="4" t="str">
        <f>HYPERLINK("http://141.218.60.56/~jnz1568/getInfo.php?workbook=15_09.xlsx&amp;sheet=U0&amp;row=63&amp;col=7&amp;number=0.419&amp;sourceID=14","0.419")</f>
        <v>0.419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2015-05-05T22:29:21Z</dcterms:created>
  <dcterms:modified xsi:type="dcterms:W3CDTF">2015-05-05T22:29:21Z</dcterms:modified>
</cp:coreProperties>
</file>