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<sst xmlns="http://schemas.openxmlformats.org/spreadsheetml/2006/main" count="38" uniqueCount="25">
  <si>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Al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</si>
  <si>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</si>
  <si>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</si>
  <si>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</si>
  <si>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</si>
  <si>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</si>
  <si>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</si>
  <si>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</si>
  <si>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</si>
  <si>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</si>
  <si>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</si>
  <si>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</si>
  <si>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</si>
  <si>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</si>
  <si>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</si>
  <si>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</si>
  <si>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Al V</t>
  </si>
  <si>
    <t>k</t>
  </si>
  <si>
    <t>WL Vac (A)</t>
  </si>
  <si>
    <t>A (s-1)</t>
  </si>
  <si>
    <t>A2E1(s-1)</t>
  </si>
  <si>
    <t>Effective Collision Strengths for Al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</si>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</sst>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HYPERLINK("http://141.218.60.56/~jnz1568/getInfo.php?workbook=13_09.xlsx&amp;sheet=E0&amp;row=4&amp;col=10&amp;number=0&amp;sourceID=14","0")</f>
        <v>0</v>
      </c>
    </row>
    <row r="5" spans="1:10">
      <c r="A5" s="3">
        <v>13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HYPERLINK("http://141.218.60.56/~jnz1568/getInfo.php?workbook=13_09.xlsx&amp;sheet=E0&amp;row=5&amp;col=10&amp;number=3442&amp;sourceID=14","3442")</f>
        <v>3442</v>
      </c>
    </row>
    <row r="6" spans="1:10">
      <c r="A6" s="3">
        <v>13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HYPERLINK("http://141.218.60.56/~jnz1568/getInfo.php?workbook=13_09.xlsx&amp;sheet=E0&amp;row=6&amp;col=10&amp;number=358816&amp;sourceID=14","358816")</f>
        <v>358816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13</v>
      </c>
      <c r="B4" s="3">
        <v>9</v>
      </c>
      <c r="C4" s="3">
        <v>2</v>
      </c>
      <c r="D4" s="3">
        <v>1</v>
      </c>
      <c r="E4" s="3">
        <v>29052.93</v>
      </c>
      <c r="F4" s="4" t="str">
        <f>HYPERLINK("http://141.218.60.56/~jnz1568/getInfo.php?workbook=13_09.xlsx&amp;sheet=A0&amp;row=4&amp;col=6&amp;number=1.587&amp;sourceID=14","1.587")</f>
        <v>1.587</v>
      </c>
      <c r="G4" s="4" t="str">
        <f>HYPERLINK("http://141.218.60.56/~jnz1568/getInfo.php?workbook=13_09.xlsx&amp;sheet=A0&amp;row=4&amp;col=7&amp;number=0&amp;sourceID=14","0")</f>
        <v>0</v>
      </c>
    </row>
    <row r="5" spans="1:7">
      <c r="A5" s="3">
        <v>13</v>
      </c>
      <c r="B5" s="3">
        <v>9</v>
      </c>
      <c r="C5" s="3">
        <v>3</v>
      </c>
      <c r="D5" s="3">
        <v>1</v>
      </c>
      <c r="E5" s="3">
        <v>278.695</v>
      </c>
      <c r="F5" s="4" t="str">
        <f>HYPERLINK("http://141.218.60.56/~jnz1568/getInfo.php?workbook=13_09.xlsx&amp;sheet=A0&amp;row=5&amp;col=6&amp;number=15080000000&amp;sourceID=14","15080000000")</f>
        <v>15080000000</v>
      </c>
      <c r="G5" s="4" t="str">
        <f>HYPERLINK("http://141.218.60.56/~jnz1568/getInfo.php?workbook=13_09.xlsx&amp;sheet=A0&amp;row=5&amp;col=7&amp;number=0&amp;sourceID=14","0")</f>
        <v>0</v>
      </c>
    </row>
    <row r="6" spans="1:7">
      <c r="A6" s="3">
        <v>13</v>
      </c>
      <c r="B6" s="3">
        <v>9</v>
      </c>
      <c r="C6" s="3">
        <v>3</v>
      </c>
      <c r="D6" s="3">
        <v>2</v>
      </c>
      <c r="E6" s="3">
        <v>281.394</v>
      </c>
      <c r="F6" s="4" t="str">
        <f>HYPERLINK("http://141.218.60.56/~jnz1568/getInfo.php?workbook=13_09.xlsx&amp;sheet=A0&amp;row=6&amp;col=6&amp;number=7297000000&amp;sourceID=14","7297000000")</f>
        <v>7297000000</v>
      </c>
      <c r="G6" s="4" t="str">
        <f>HYPERLINK("http://141.218.60.56/~jnz1568/getInfo.php?workbook=13_09.xlsx&amp;sheet=A0&amp;row=6&amp;col=7&amp;number=0&amp;sourceID=14","0")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13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HYPERLINK("http://141.218.60.56/~jnz1568/getInfo.php?workbook=13_09.xlsx&amp;sheet=U0&amp;row=4&amp;col=6&amp;number=3&amp;sourceID=14","3")</f>
        <v>3</v>
      </c>
      <c r="G4" s="4" t="str">
        <f>HYPERLINK("http://141.218.60.56/~jnz1568/getInfo.php?workbook=13_09.xlsx&amp;sheet=U0&amp;row=4&amp;col=7&amp;number=0.345&amp;sourceID=14","0.345")</f>
        <v>0.345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HYPERLINK("http://141.218.60.56/~jnz1568/getInfo.php?workbook=13_09.xlsx&amp;sheet=U0&amp;row=5&amp;col=6&amp;number=3.1&amp;sourceID=14","3.1")</f>
        <v>3.1</v>
      </c>
      <c r="G5" s="4" t="str">
        <f>HYPERLINK("http://141.218.60.56/~jnz1568/getInfo.php?workbook=13_09.xlsx&amp;sheet=U0&amp;row=5&amp;col=7&amp;number=0.345&amp;sourceID=14","0.345")</f>
        <v>0.345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HYPERLINK("http://141.218.60.56/~jnz1568/getInfo.php?workbook=13_09.xlsx&amp;sheet=U0&amp;row=6&amp;col=6&amp;number=3.2&amp;sourceID=14","3.2")</f>
        <v>3.2</v>
      </c>
      <c r="G6" s="4" t="str">
        <f>HYPERLINK("http://141.218.60.56/~jnz1568/getInfo.php?workbook=13_09.xlsx&amp;sheet=U0&amp;row=6&amp;col=7&amp;number=0.344&amp;sourceID=14","0.344")</f>
        <v>0.344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HYPERLINK("http://141.218.60.56/~jnz1568/getInfo.php?workbook=13_09.xlsx&amp;sheet=U0&amp;row=7&amp;col=6&amp;number=3.3&amp;sourceID=14","3.3")</f>
        <v>3.3</v>
      </c>
      <c r="G7" s="4" t="str">
        <f>HYPERLINK("http://141.218.60.56/~jnz1568/getInfo.php?workbook=13_09.xlsx&amp;sheet=U0&amp;row=7&amp;col=7&amp;number=0.344&amp;sourceID=14","0.344")</f>
        <v>0.344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HYPERLINK("http://141.218.60.56/~jnz1568/getInfo.php?workbook=13_09.xlsx&amp;sheet=U0&amp;row=8&amp;col=6&amp;number=3.4&amp;sourceID=14","3.4")</f>
        <v>3.4</v>
      </c>
      <c r="G8" s="4" t="str">
        <f>HYPERLINK("http://141.218.60.56/~jnz1568/getInfo.php?workbook=13_09.xlsx&amp;sheet=U0&amp;row=8&amp;col=7&amp;number=0.343&amp;sourceID=14","0.343")</f>
        <v>0.343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HYPERLINK("http://141.218.60.56/~jnz1568/getInfo.php?workbook=13_09.xlsx&amp;sheet=U0&amp;row=9&amp;col=6&amp;number=3.5&amp;sourceID=14","3.5")</f>
        <v>3.5</v>
      </c>
      <c r="G9" s="4" t="str">
        <f>HYPERLINK("http://141.218.60.56/~jnz1568/getInfo.php?workbook=13_09.xlsx&amp;sheet=U0&amp;row=9&amp;col=7&amp;number=0.342&amp;sourceID=14","0.342")</f>
        <v>0.342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HYPERLINK("http://141.218.60.56/~jnz1568/getInfo.php?workbook=13_09.xlsx&amp;sheet=U0&amp;row=10&amp;col=6&amp;number=3.6&amp;sourceID=14","3.6")</f>
        <v>3.6</v>
      </c>
      <c r="G10" s="4" t="str">
        <f>HYPERLINK("http://141.218.60.56/~jnz1568/getInfo.php?workbook=13_09.xlsx&amp;sheet=U0&amp;row=10&amp;col=7&amp;number=0.341&amp;sourceID=14","0.341")</f>
        <v>0.341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HYPERLINK("http://141.218.60.56/~jnz1568/getInfo.php?workbook=13_09.xlsx&amp;sheet=U0&amp;row=11&amp;col=6&amp;number=3.7&amp;sourceID=14","3.7")</f>
        <v>3.7</v>
      </c>
      <c r="G11" s="4" t="str">
        <f>HYPERLINK("http://141.218.60.56/~jnz1568/getInfo.php?workbook=13_09.xlsx&amp;sheet=U0&amp;row=11&amp;col=7&amp;number=0.34&amp;sourceID=14","0.34")</f>
        <v>0.34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HYPERLINK("http://141.218.60.56/~jnz1568/getInfo.php?workbook=13_09.xlsx&amp;sheet=U0&amp;row=12&amp;col=6&amp;number=3.8&amp;sourceID=14","3.8")</f>
        <v>3.8</v>
      </c>
      <c r="G12" s="4" t="str">
        <f>HYPERLINK("http://141.218.60.56/~jnz1568/getInfo.php?workbook=13_09.xlsx&amp;sheet=U0&amp;row=12&amp;col=7&amp;number=0.339&amp;sourceID=14","0.339")</f>
        <v>0.339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HYPERLINK("http://141.218.60.56/~jnz1568/getInfo.php?workbook=13_09.xlsx&amp;sheet=U0&amp;row=13&amp;col=6&amp;number=3.9&amp;sourceID=14","3.9")</f>
        <v>3.9</v>
      </c>
      <c r="G13" s="4" t="str">
        <f>HYPERLINK("http://141.218.60.56/~jnz1568/getInfo.php?workbook=13_09.xlsx&amp;sheet=U0&amp;row=13&amp;col=7&amp;number=0.338&amp;sourceID=14","0.338")</f>
        <v>0.338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HYPERLINK("http://141.218.60.56/~jnz1568/getInfo.php?workbook=13_09.xlsx&amp;sheet=U0&amp;row=14&amp;col=6&amp;number=4&amp;sourceID=14","4")</f>
        <v>4</v>
      </c>
      <c r="G14" s="4" t="str">
        <f>HYPERLINK("http://141.218.60.56/~jnz1568/getInfo.php?workbook=13_09.xlsx&amp;sheet=U0&amp;row=14&amp;col=7&amp;number=0.338&amp;sourceID=14","0.338")</f>
        <v>0.338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HYPERLINK("http://141.218.60.56/~jnz1568/getInfo.php?workbook=13_09.xlsx&amp;sheet=U0&amp;row=15&amp;col=6&amp;number=4.1&amp;sourceID=14","4.1")</f>
        <v>4.1</v>
      </c>
      <c r="G15" s="4" t="str">
        <f>HYPERLINK("http://141.218.60.56/~jnz1568/getInfo.php?workbook=13_09.xlsx&amp;sheet=U0&amp;row=15&amp;col=7&amp;number=0.338&amp;sourceID=14","0.338")</f>
        <v>0.338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HYPERLINK("http://141.218.60.56/~jnz1568/getInfo.php?workbook=13_09.xlsx&amp;sheet=U0&amp;row=16&amp;col=6&amp;number=4.2&amp;sourceID=14","4.2")</f>
        <v>4.2</v>
      </c>
      <c r="G16" s="4" t="str">
        <f>HYPERLINK("http://141.218.60.56/~jnz1568/getInfo.php?workbook=13_09.xlsx&amp;sheet=U0&amp;row=16&amp;col=7&amp;number=0.339&amp;sourceID=14","0.339")</f>
        <v>0.339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HYPERLINK("http://141.218.60.56/~jnz1568/getInfo.php?workbook=13_09.xlsx&amp;sheet=U0&amp;row=17&amp;col=6&amp;number=4.3&amp;sourceID=14","4.3")</f>
        <v>4.3</v>
      </c>
      <c r="G17" s="4" t="str">
        <f>HYPERLINK("http://141.218.60.56/~jnz1568/getInfo.php?workbook=13_09.xlsx&amp;sheet=U0&amp;row=17&amp;col=7&amp;number=0.343&amp;sourceID=14","0.343")</f>
        <v>0.343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HYPERLINK("http://141.218.60.56/~jnz1568/getInfo.php?workbook=13_09.xlsx&amp;sheet=U0&amp;row=18&amp;col=6&amp;number=4.4&amp;sourceID=14","4.4")</f>
        <v>4.4</v>
      </c>
      <c r="G18" s="4" t="str">
        <f>HYPERLINK("http://141.218.60.56/~jnz1568/getInfo.php?workbook=13_09.xlsx&amp;sheet=U0&amp;row=18&amp;col=7&amp;number=0.351&amp;sourceID=14","0.351")</f>
        <v>0.351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HYPERLINK("http://141.218.60.56/~jnz1568/getInfo.php?workbook=13_09.xlsx&amp;sheet=U0&amp;row=19&amp;col=6&amp;number=4.5&amp;sourceID=14","4.5")</f>
        <v>4.5</v>
      </c>
      <c r="G19" s="4" t="str">
        <f>HYPERLINK("http://141.218.60.56/~jnz1568/getInfo.php?workbook=13_09.xlsx&amp;sheet=U0&amp;row=19&amp;col=7&amp;number=0.363&amp;sourceID=14","0.363")</f>
        <v>0.363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HYPERLINK("http://141.218.60.56/~jnz1568/getInfo.php?workbook=13_09.xlsx&amp;sheet=U0&amp;row=20&amp;col=6&amp;number=4.6&amp;sourceID=14","4.6")</f>
        <v>4.6</v>
      </c>
      <c r="G20" s="4" t="str">
        <f>HYPERLINK("http://141.218.60.56/~jnz1568/getInfo.php?workbook=13_09.xlsx&amp;sheet=U0&amp;row=20&amp;col=7&amp;number=0.377&amp;sourceID=14","0.377")</f>
        <v>0.377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HYPERLINK("http://141.218.60.56/~jnz1568/getInfo.php?workbook=13_09.xlsx&amp;sheet=U0&amp;row=21&amp;col=6&amp;number=4.7&amp;sourceID=14","4.7")</f>
        <v>4.7</v>
      </c>
      <c r="G21" s="4" t="str">
        <f>HYPERLINK("http://141.218.60.56/~jnz1568/getInfo.php?workbook=13_09.xlsx&amp;sheet=U0&amp;row=21&amp;col=7&amp;number=0.393&amp;sourceID=14","0.393")</f>
        <v>0.393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HYPERLINK("http://141.218.60.56/~jnz1568/getInfo.php?workbook=13_09.xlsx&amp;sheet=U0&amp;row=22&amp;col=6&amp;number=4.8&amp;sourceID=14","4.8")</f>
        <v>4.8</v>
      </c>
      <c r="G22" s="4" t="str">
        <f>HYPERLINK("http://141.218.60.56/~jnz1568/getInfo.php?workbook=13_09.xlsx&amp;sheet=U0&amp;row=22&amp;col=7&amp;number=0.407&amp;sourceID=14","0.407")</f>
        <v>0.407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HYPERLINK("http://141.218.60.56/~jnz1568/getInfo.php?workbook=13_09.xlsx&amp;sheet=U0&amp;row=23&amp;col=6&amp;number=4.9&amp;sourceID=14","4.9")</f>
        <v>4.9</v>
      </c>
      <c r="G23" s="4" t="str">
        <f>HYPERLINK("http://141.218.60.56/~jnz1568/getInfo.php?workbook=13_09.xlsx&amp;sheet=U0&amp;row=23&amp;col=7&amp;number=0.419&amp;sourceID=14","0.419")</f>
        <v>0.419</v>
      </c>
    </row>
    <row r="24" spans="1:7">
      <c r="A24" s="3">
        <v>13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HYPERLINK("http://141.218.60.56/~jnz1568/getInfo.php?workbook=13_09.xlsx&amp;sheet=U0&amp;row=24&amp;col=6&amp;number=3&amp;sourceID=14","3")</f>
        <v>3</v>
      </c>
      <c r="G24" s="4" t="str">
        <f>HYPERLINK("http://141.218.60.56/~jnz1568/getInfo.php?workbook=13_09.xlsx&amp;sheet=U0&amp;row=24&amp;col=7&amp;number=1.06&amp;sourceID=14","1.06")</f>
        <v>1.06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HYPERLINK("http://141.218.60.56/~jnz1568/getInfo.php?workbook=13_09.xlsx&amp;sheet=U0&amp;row=25&amp;col=6&amp;number=3.1&amp;sourceID=14","3.1")</f>
        <v>3.1</v>
      </c>
      <c r="G25" s="4" t="str">
        <f>HYPERLINK("http://141.218.60.56/~jnz1568/getInfo.php?workbook=13_09.xlsx&amp;sheet=U0&amp;row=25&amp;col=7&amp;number=1.06&amp;sourceID=14","1.06")</f>
        <v>1.06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HYPERLINK("http://141.218.60.56/~jnz1568/getInfo.php?workbook=13_09.xlsx&amp;sheet=U0&amp;row=26&amp;col=6&amp;number=3.2&amp;sourceID=14","3.2")</f>
        <v>3.2</v>
      </c>
      <c r="G26" s="4" t="str">
        <f>HYPERLINK("http://141.218.60.56/~jnz1568/getInfo.php?workbook=13_09.xlsx&amp;sheet=U0&amp;row=26&amp;col=7&amp;number=1.06&amp;sourceID=14","1.06")</f>
        <v>1.06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HYPERLINK("http://141.218.60.56/~jnz1568/getInfo.php?workbook=13_09.xlsx&amp;sheet=U0&amp;row=27&amp;col=6&amp;number=3.3&amp;sourceID=14","3.3")</f>
        <v>3.3</v>
      </c>
      <c r="G27" s="4" t="str">
        <f>HYPERLINK("http://141.218.60.56/~jnz1568/getInfo.php?workbook=13_09.xlsx&amp;sheet=U0&amp;row=27&amp;col=7&amp;number=1.06&amp;sourceID=14","1.06")</f>
        <v>1.06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HYPERLINK("http://141.218.60.56/~jnz1568/getInfo.php?workbook=13_09.xlsx&amp;sheet=U0&amp;row=28&amp;col=6&amp;number=3.4&amp;sourceID=14","3.4")</f>
        <v>3.4</v>
      </c>
      <c r="G28" s="4" t="str">
        <f>HYPERLINK("http://141.218.60.56/~jnz1568/getInfo.php?workbook=13_09.xlsx&amp;sheet=U0&amp;row=28&amp;col=7&amp;number=1.06&amp;sourceID=14","1.06")</f>
        <v>1.06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HYPERLINK("http://141.218.60.56/~jnz1568/getInfo.php?workbook=13_09.xlsx&amp;sheet=U0&amp;row=29&amp;col=6&amp;number=3.5&amp;sourceID=14","3.5")</f>
        <v>3.5</v>
      </c>
      <c r="G29" s="4" t="str">
        <f>HYPERLINK("http://141.218.60.56/~jnz1568/getInfo.php?workbook=13_09.xlsx&amp;sheet=U0&amp;row=29&amp;col=7&amp;number=1.06&amp;sourceID=14","1.06")</f>
        <v>1.06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HYPERLINK("http://141.218.60.56/~jnz1568/getInfo.php?workbook=13_09.xlsx&amp;sheet=U0&amp;row=30&amp;col=6&amp;number=3.6&amp;sourceID=14","3.6")</f>
        <v>3.6</v>
      </c>
      <c r="G30" s="4" t="str">
        <f>HYPERLINK("http://141.218.60.56/~jnz1568/getInfo.php?workbook=13_09.xlsx&amp;sheet=U0&amp;row=30&amp;col=7&amp;number=1.06&amp;sourceID=14","1.06")</f>
        <v>1.06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HYPERLINK("http://141.218.60.56/~jnz1568/getInfo.php?workbook=13_09.xlsx&amp;sheet=U0&amp;row=31&amp;col=6&amp;number=3.7&amp;sourceID=14","3.7")</f>
        <v>3.7</v>
      </c>
      <c r="G31" s="4" t="str">
        <f>HYPERLINK("http://141.218.60.56/~jnz1568/getInfo.php?workbook=13_09.xlsx&amp;sheet=U0&amp;row=31&amp;col=7&amp;number=1.06&amp;sourceID=14","1.06")</f>
        <v>1.06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HYPERLINK("http://141.218.60.56/~jnz1568/getInfo.php?workbook=13_09.xlsx&amp;sheet=U0&amp;row=32&amp;col=6&amp;number=3.8&amp;sourceID=14","3.8")</f>
        <v>3.8</v>
      </c>
      <c r="G32" s="4" t="str">
        <f>HYPERLINK("http://141.218.60.56/~jnz1568/getInfo.php?workbook=13_09.xlsx&amp;sheet=U0&amp;row=32&amp;col=7&amp;number=1.06&amp;sourceID=14","1.06")</f>
        <v>1.06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HYPERLINK("http://141.218.60.56/~jnz1568/getInfo.php?workbook=13_09.xlsx&amp;sheet=U0&amp;row=33&amp;col=6&amp;number=3.9&amp;sourceID=14","3.9")</f>
        <v>3.9</v>
      </c>
      <c r="G33" s="4" t="str">
        <f>HYPERLINK("http://141.218.60.56/~jnz1568/getInfo.php?workbook=13_09.xlsx&amp;sheet=U0&amp;row=33&amp;col=7&amp;number=1.06&amp;sourceID=14","1.06")</f>
        <v>1.06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HYPERLINK("http://141.218.60.56/~jnz1568/getInfo.php?workbook=13_09.xlsx&amp;sheet=U0&amp;row=34&amp;col=6&amp;number=4&amp;sourceID=14","4")</f>
        <v>4</v>
      </c>
      <c r="G34" s="4" t="str">
        <f>HYPERLINK("http://141.218.60.56/~jnz1568/getInfo.php?workbook=13_09.xlsx&amp;sheet=U0&amp;row=34&amp;col=7&amp;number=1.06&amp;sourceID=14","1.06")</f>
        <v>1.06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HYPERLINK("http://141.218.60.56/~jnz1568/getInfo.php?workbook=13_09.xlsx&amp;sheet=U0&amp;row=35&amp;col=6&amp;number=4.1&amp;sourceID=14","4.1")</f>
        <v>4.1</v>
      </c>
      <c r="G35" s="4" t="str">
        <f>HYPERLINK("http://141.218.60.56/~jnz1568/getInfo.php?workbook=13_09.xlsx&amp;sheet=U0&amp;row=35&amp;col=7&amp;number=1.06&amp;sourceID=14","1.06")</f>
        <v>1.06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HYPERLINK("http://141.218.60.56/~jnz1568/getInfo.php?workbook=13_09.xlsx&amp;sheet=U0&amp;row=36&amp;col=6&amp;number=4.2&amp;sourceID=14","4.2")</f>
        <v>4.2</v>
      </c>
      <c r="G36" s="4" t="str">
        <f>HYPERLINK("http://141.218.60.56/~jnz1568/getInfo.php?workbook=13_09.xlsx&amp;sheet=U0&amp;row=36&amp;col=7&amp;number=1.06&amp;sourceID=14","1.06")</f>
        <v>1.06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HYPERLINK("http://141.218.60.56/~jnz1568/getInfo.php?workbook=13_09.xlsx&amp;sheet=U0&amp;row=37&amp;col=6&amp;number=4.3&amp;sourceID=14","4.3")</f>
        <v>4.3</v>
      </c>
      <c r="G37" s="4" t="str">
        <f>HYPERLINK("http://141.218.60.56/~jnz1568/getInfo.php?workbook=13_09.xlsx&amp;sheet=U0&amp;row=37&amp;col=7&amp;number=1.06&amp;sourceID=14","1.06")</f>
        <v>1.06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HYPERLINK("http://141.218.60.56/~jnz1568/getInfo.php?workbook=13_09.xlsx&amp;sheet=U0&amp;row=38&amp;col=6&amp;number=4.4&amp;sourceID=14","4.4")</f>
        <v>4.4</v>
      </c>
      <c r="G38" s="4" t="str">
        <f>HYPERLINK("http://141.218.60.56/~jnz1568/getInfo.php?workbook=13_09.xlsx&amp;sheet=U0&amp;row=38&amp;col=7&amp;number=1.07&amp;sourceID=14","1.07")</f>
        <v>1.07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HYPERLINK("http://141.218.60.56/~jnz1568/getInfo.php?workbook=13_09.xlsx&amp;sheet=U0&amp;row=39&amp;col=6&amp;number=4.5&amp;sourceID=14","4.5")</f>
        <v>4.5</v>
      </c>
      <c r="G39" s="4" t="str">
        <f>HYPERLINK("http://141.218.60.56/~jnz1568/getInfo.php?workbook=13_09.xlsx&amp;sheet=U0&amp;row=39&amp;col=7&amp;number=1.07&amp;sourceID=14","1.07")</f>
        <v>1.07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HYPERLINK("http://141.218.60.56/~jnz1568/getInfo.php?workbook=13_09.xlsx&amp;sheet=U0&amp;row=40&amp;col=6&amp;number=4.6&amp;sourceID=14","4.6")</f>
        <v>4.6</v>
      </c>
      <c r="G40" s="4" t="str">
        <f>HYPERLINK("http://141.218.60.56/~jnz1568/getInfo.php?workbook=13_09.xlsx&amp;sheet=U0&amp;row=40&amp;col=7&amp;number=1.07&amp;sourceID=14","1.07")</f>
        <v>1.07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HYPERLINK("http://141.218.60.56/~jnz1568/getInfo.php?workbook=13_09.xlsx&amp;sheet=U0&amp;row=41&amp;col=6&amp;number=4.7&amp;sourceID=14","4.7")</f>
        <v>4.7</v>
      </c>
      <c r="G41" s="4" t="str">
        <f>HYPERLINK("http://141.218.60.56/~jnz1568/getInfo.php?workbook=13_09.xlsx&amp;sheet=U0&amp;row=41&amp;col=7&amp;number=1.07&amp;sourceID=14","1.07")</f>
        <v>1.07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HYPERLINK("http://141.218.60.56/~jnz1568/getInfo.php?workbook=13_09.xlsx&amp;sheet=U0&amp;row=42&amp;col=6&amp;number=4.8&amp;sourceID=14","4.8")</f>
        <v>4.8</v>
      </c>
      <c r="G42" s="4" t="str">
        <f>HYPERLINK("http://141.218.60.56/~jnz1568/getInfo.php?workbook=13_09.xlsx&amp;sheet=U0&amp;row=42&amp;col=7&amp;number=1.08&amp;sourceID=14","1.08")</f>
        <v>1.08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HYPERLINK("http://141.218.60.56/~jnz1568/getInfo.php?workbook=13_09.xlsx&amp;sheet=U0&amp;row=43&amp;col=6&amp;number=4.9&amp;sourceID=14","4.9")</f>
        <v>4.9</v>
      </c>
      <c r="G43" s="4" t="str">
        <f>HYPERLINK("http://141.218.60.56/~jnz1568/getInfo.php?workbook=13_09.xlsx&amp;sheet=U0&amp;row=43&amp;col=7&amp;number=1.08&amp;sourceID=14","1.08")</f>
        <v>1.08</v>
      </c>
    </row>
    <row r="44" spans="1:7">
      <c r="A44" s="3">
        <v>13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HYPERLINK("http://141.218.60.56/~jnz1568/getInfo.php?workbook=13_09.xlsx&amp;sheet=U0&amp;row=44&amp;col=6&amp;number=3&amp;sourceID=14","3")</f>
        <v>3</v>
      </c>
      <c r="G44" s="4" t="str">
        <f>HYPERLINK("http://141.218.60.56/~jnz1568/getInfo.php?workbook=13_09.xlsx&amp;sheet=U0&amp;row=44&amp;col=7&amp;number=0.528&amp;sourceID=14","0.528")</f>
        <v>0.528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HYPERLINK("http://141.218.60.56/~jnz1568/getInfo.php?workbook=13_09.xlsx&amp;sheet=U0&amp;row=45&amp;col=6&amp;number=3.1&amp;sourceID=14","3.1")</f>
        <v>3.1</v>
      </c>
      <c r="G45" s="4" t="str">
        <f>HYPERLINK("http://141.218.60.56/~jnz1568/getInfo.php?workbook=13_09.xlsx&amp;sheet=U0&amp;row=45&amp;col=7&amp;number=0.528&amp;sourceID=14","0.528")</f>
        <v>0.528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HYPERLINK("http://141.218.60.56/~jnz1568/getInfo.php?workbook=13_09.xlsx&amp;sheet=U0&amp;row=46&amp;col=6&amp;number=3.2&amp;sourceID=14","3.2")</f>
        <v>3.2</v>
      </c>
      <c r="G46" s="4" t="str">
        <f>HYPERLINK("http://141.218.60.56/~jnz1568/getInfo.php?workbook=13_09.xlsx&amp;sheet=U0&amp;row=46&amp;col=7&amp;number=0.528&amp;sourceID=14","0.528")</f>
        <v>0.528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HYPERLINK("http://141.218.60.56/~jnz1568/getInfo.php?workbook=13_09.xlsx&amp;sheet=U0&amp;row=47&amp;col=6&amp;number=3.3&amp;sourceID=14","3.3")</f>
        <v>3.3</v>
      </c>
      <c r="G47" s="4" t="str">
        <f>HYPERLINK("http://141.218.60.56/~jnz1568/getInfo.php?workbook=13_09.xlsx&amp;sheet=U0&amp;row=47&amp;col=7&amp;number=0.528&amp;sourceID=14","0.528")</f>
        <v>0.528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HYPERLINK("http://141.218.60.56/~jnz1568/getInfo.php?workbook=13_09.xlsx&amp;sheet=U0&amp;row=48&amp;col=6&amp;number=3.4&amp;sourceID=14","3.4")</f>
        <v>3.4</v>
      </c>
      <c r="G48" s="4" t="str">
        <f>HYPERLINK("http://141.218.60.56/~jnz1568/getInfo.php?workbook=13_09.xlsx&amp;sheet=U0&amp;row=48&amp;col=7&amp;number=0.528&amp;sourceID=14","0.528")</f>
        <v>0.528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HYPERLINK("http://141.218.60.56/~jnz1568/getInfo.php?workbook=13_09.xlsx&amp;sheet=U0&amp;row=49&amp;col=6&amp;number=3.5&amp;sourceID=14","3.5")</f>
        <v>3.5</v>
      </c>
      <c r="G49" s="4" t="str">
        <f>HYPERLINK("http://141.218.60.56/~jnz1568/getInfo.php?workbook=13_09.xlsx&amp;sheet=U0&amp;row=49&amp;col=7&amp;number=0.528&amp;sourceID=14","0.528")</f>
        <v>0.528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HYPERLINK("http://141.218.60.56/~jnz1568/getInfo.php?workbook=13_09.xlsx&amp;sheet=U0&amp;row=50&amp;col=6&amp;number=3.6&amp;sourceID=14","3.6")</f>
        <v>3.6</v>
      </c>
      <c r="G50" s="4" t="str">
        <f>HYPERLINK("http://141.218.60.56/~jnz1568/getInfo.php?workbook=13_09.xlsx&amp;sheet=U0&amp;row=50&amp;col=7&amp;number=0.528&amp;sourceID=14","0.528")</f>
        <v>0.528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HYPERLINK("http://141.218.60.56/~jnz1568/getInfo.php?workbook=13_09.xlsx&amp;sheet=U0&amp;row=51&amp;col=6&amp;number=3.7&amp;sourceID=14","3.7")</f>
        <v>3.7</v>
      </c>
      <c r="G51" s="4" t="str">
        <f>HYPERLINK("http://141.218.60.56/~jnz1568/getInfo.php?workbook=13_09.xlsx&amp;sheet=U0&amp;row=51&amp;col=7&amp;number=0.529&amp;sourceID=14","0.529")</f>
        <v>0.529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HYPERLINK("http://141.218.60.56/~jnz1568/getInfo.php?workbook=13_09.xlsx&amp;sheet=U0&amp;row=52&amp;col=6&amp;number=3.8&amp;sourceID=14","3.8")</f>
        <v>3.8</v>
      </c>
      <c r="G52" s="4" t="str">
        <f>HYPERLINK("http://141.218.60.56/~jnz1568/getInfo.php?workbook=13_09.xlsx&amp;sheet=U0&amp;row=52&amp;col=7&amp;number=0.529&amp;sourceID=14","0.529")</f>
        <v>0.529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HYPERLINK("http://141.218.60.56/~jnz1568/getInfo.php?workbook=13_09.xlsx&amp;sheet=U0&amp;row=53&amp;col=6&amp;number=3.9&amp;sourceID=14","3.9")</f>
        <v>3.9</v>
      </c>
      <c r="G53" s="4" t="str">
        <f>HYPERLINK("http://141.218.60.56/~jnz1568/getInfo.php?workbook=13_09.xlsx&amp;sheet=U0&amp;row=53&amp;col=7&amp;number=0.529&amp;sourceID=14","0.529")</f>
        <v>0.529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HYPERLINK("http://141.218.60.56/~jnz1568/getInfo.php?workbook=13_09.xlsx&amp;sheet=U0&amp;row=54&amp;col=6&amp;number=4&amp;sourceID=14","4")</f>
        <v>4</v>
      </c>
      <c r="G54" s="4" t="str">
        <f>HYPERLINK("http://141.218.60.56/~jnz1568/getInfo.php?workbook=13_09.xlsx&amp;sheet=U0&amp;row=54&amp;col=7&amp;number=0.529&amp;sourceID=14","0.529")</f>
        <v>0.529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HYPERLINK("http://141.218.60.56/~jnz1568/getInfo.php?workbook=13_09.xlsx&amp;sheet=U0&amp;row=55&amp;col=6&amp;number=4.1&amp;sourceID=14","4.1")</f>
        <v>4.1</v>
      </c>
      <c r="G55" s="4" t="str">
        <f>HYPERLINK("http://141.218.60.56/~jnz1568/getInfo.php?workbook=13_09.xlsx&amp;sheet=U0&amp;row=55&amp;col=7&amp;number=0.53&amp;sourceID=14","0.53")</f>
        <v>0.53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HYPERLINK("http://141.218.60.56/~jnz1568/getInfo.php?workbook=13_09.xlsx&amp;sheet=U0&amp;row=56&amp;col=6&amp;number=4.2&amp;sourceID=14","4.2")</f>
        <v>4.2</v>
      </c>
      <c r="G56" s="4" t="str">
        <f>HYPERLINK("http://141.218.60.56/~jnz1568/getInfo.php?workbook=13_09.xlsx&amp;sheet=U0&amp;row=56&amp;col=7&amp;number=0.53&amp;sourceID=14","0.53")</f>
        <v>0.53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HYPERLINK("http://141.218.60.56/~jnz1568/getInfo.php?workbook=13_09.xlsx&amp;sheet=U0&amp;row=57&amp;col=6&amp;number=4.3&amp;sourceID=14","4.3")</f>
        <v>4.3</v>
      </c>
      <c r="G57" s="4" t="str">
        <f>HYPERLINK("http://141.218.60.56/~jnz1568/getInfo.php?workbook=13_09.xlsx&amp;sheet=U0&amp;row=57&amp;col=7&amp;number=0.531&amp;sourceID=14","0.531")</f>
        <v>0.531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HYPERLINK("http://141.218.60.56/~jnz1568/getInfo.php?workbook=13_09.xlsx&amp;sheet=U0&amp;row=58&amp;col=6&amp;number=4.4&amp;sourceID=14","4.4")</f>
        <v>4.4</v>
      </c>
      <c r="G58" s="4" t="str">
        <f>HYPERLINK("http://141.218.60.56/~jnz1568/getInfo.php?workbook=13_09.xlsx&amp;sheet=U0&amp;row=58&amp;col=7&amp;number=0.532&amp;sourceID=14","0.532")</f>
        <v>0.532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HYPERLINK("http://141.218.60.56/~jnz1568/getInfo.php?workbook=13_09.xlsx&amp;sheet=U0&amp;row=59&amp;col=6&amp;number=4.5&amp;sourceID=14","4.5")</f>
        <v>4.5</v>
      </c>
      <c r="G59" s="4" t="str">
        <f>HYPERLINK("http://141.218.60.56/~jnz1568/getInfo.php?workbook=13_09.xlsx&amp;sheet=U0&amp;row=59&amp;col=7&amp;number=0.533&amp;sourceID=14","0.533")</f>
        <v>0.533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HYPERLINK("http://141.218.60.56/~jnz1568/getInfo.php?workbook=13_09.xlsx&amp;sheet=U0&amp;row=60&amp;col=6&amp;number=4.6&amp;sourceID=14","4.6")</f>
        <v>4.6</v>
      </c>
      <c r="G60" s="4" t="str">
        <f>HYPERLINK("http://141.218.60.56/~jnz1568/getInfo.php?workbook=13_09.xlsx&amp;sheet=U0&amp;row=60&amp;col=7&amp;number=0.534&amp;sourceID=14","0.534")</f>
        <v>0.534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HYPERLINK("http://141.218.60.56/~jnz1568/getInfo.php?workbook=13_09.xlsx&amp;sheet=U0&amp;row=61&amp;col=6&amp;number=4.7&amp;sourceID=14","4.7")</f>
        <v>4.7</v>
      </c>
      <c r="G61" s="4" t="str">
        <f>HYPERLINK("http://141.218.60.56/~jnz1568/getInfo.php?workbook=13_09.xlsx&amp;sheet=U0&amp;row=61&amp;col=7&amp;number=0.536&amp;sourceID=14","0.536")</f>
        <v>0.536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HYPERLINK("http://141.218.60.56/~jnz1568/getInfo.php?workbook=13_09.xlsx&amp;sheet=U0&amp;row=62&amp;col=6&amp;number=4.8&amp;sourceID=14","4.8")</f>
        <v>4.8</v>
      </c>
      <c r="G62" s="4" t="str">
        <f>HYPERLINK("http://141.218.60.56/~jnz1568/getInfo.php?workbook=13_09.xlsx&amp;sheet=U0&amp;row=62&amp;col=7&amp;number=0.538&amp;sourceID=14","0.538")</f>
        <v>0.538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HYPERLINK("http://141.218.60.56/~jnz1568/getInfo.php?workbook=13_09.xlsx&amp;sheet=U0&amp;row=63&amp;col=6&amp;number=4.9&amp;sourceID=14","4.9")</f>
        <v>4.9</v>
      </c>
      <c r="G63" s="4" t="str">
        <f>HYPERLINK("http://141.218.60.56/~jnz1568/getInfo.php?workbook=13_09.xlsx&amp;sheet=U0&amp;row=63&amp;col=7&amp;number=0.541&amp;sourceID=14","0.541")</f>
        <v>0.541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2015-04-20T08:02:51Z</dcterms:created>
  <dcterms:modified xsi:type="dcterms:W3CDTF">2015-04-20T08:02:51Z</dcterms:modified>
</cp:coreProperties>
</file>