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AppData\Roaming\MetaQuotes\Terminal\D0E8209F77C8CF37AD8BF550E51FF075\MQL5\Experts\Forex-Algotrading-Strategies--MQL5-\Strategies\Box Breakout\Pairs\USDJPY\"/>
    </mc:Choice>
  </mc:AlternateContent>
  <xr:revisionPtr revIDLastSave="0" documentId="13_ncr:1_{DD921730-15D9-48D1-91AF-06CCA1DFDFE1}" xr6:coauthVersionLast="47" xr6:coauthVersionMax="47" xr10:uidLastSave="{00000000-0000-0000-0000-000000000000}"/>
  <bookViews>
    <workbookView xWindow="-120" yWindow="-120" windowWidth="38640" windowHeight="21240" xr2:uid="{A4C4D3AB-FFA6-4A76-82A7-BA4091383E73}"/>
  </bookViews>
  <sheets>
    <sheet name="Comparison" sheetId="2" r:id="rId1"/>
    <sheet name="UJ-5Y --&gt;" sheetId="5" r:id="rId2"/>
    <sheet name="TPF2-TSL-NoTnd-R2" sheetId="7" r:id="rId3"/>
    <sheet name="TPF2-TSL-NoTnd-R1" sheetId="6" r:id="rId4"/>
    <sheet name="TPF2-TSL-Tnd-R1" sheetId="4" r:id="rId5"/>
    <sheet name="TPF2.5-TSL-Tnd-R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I13" i="2"/>
  <c r="H13" i="2"/>
  <c r="G13" i="2"/>
  <c r="E13" i="2"/>
  <c r="D13" i="2"/>
  <c r="G5" i="7"/>
  <c r="K4" i="7"/>
  <c r="J4" i="7"/>
  <c r="I4" i="7"/>
  <c r="E4" i="7"/>
  <c r="H4" i="7" s="1"/>
  <c r="I12" i="2"/>
  <c r="H12" i="2"/>
  <c r="G12" i="2"/>
  <c r="F12" i="2"/>
  <c r="E12" i="2"/>
  <c r="D12" i="2"/>
  <c r="G5" i="6"/>
  <c r="K4" i="6"/>
  <c r="J4" i="6"/>
  <c r="I4" i="6"/>
  <c r="F4" i="6"/>
  <c r="G4" i="6" s="1"/>
  <c r="E4" i="6"/>
  <c r="H4" i="6" s="1"/>
  <c r="I11" i="2"/>
  <c r="H11" i="2"/>
  <c r="G11" i="2"/>
  <c r="E11" i="2"/>
  <c r="I10" i="2"/>
  <c r="H10" i="2"/>
  <c r="G10" i="2"/>
  <c r="K4" i="4"/>
  <c r="J4" i="4"/>
  <c r="I4" i="4"/>
  <c r="H5" i="4"/>
  <c r="G5" i="4"/>
  <c r="E4" i="4"/>
  <c r="H4" i="4" s="1"/>
  <c r="F11" i="2" s="1"/>
  <c r="H5" i="1"/>
  <c r="G5" i="1"/>
  <c r="E4" i="1"/>
  <c r="H4" i="1" s="1"/>
  <c r="F10" i="2" s="1"/>
  <c r="F4" i="7" l="1"/>
  <c r="G4" i="7" s="1"/>
  <c r="F4" i="4"/>
  <c r="F4" i="1"/>
  <c r="G4" i="1" l="1"/>
  <c r="E10" i="2" s="1"/>
  <c r="D10" i="2"/>
  <c r="G4" i="4"/>
  <c r="D11" i="2"/>
</calcChain>
</file>

<file path=xl/sharedStrings.xml><?xml version="1.0" encoding="utf-8"?>
<sst xmlns="http://schemas.openxmlformats.org/spreadsheetml/2006/main" count="169" uniqueCount="47">
  <si>
    <t>Inputs</t>
  </si>
  <si>
    <t>Trade Settings</t>
  </si>
  <si>
    <t>LotSize</t>
  </si>
  <si>
    <t>RiskPercent</t>
  </si>
  <si>
    <t>TPPoints</t>
  </si>
  <si>
    <t>TpFactor</t>
  </si>
  <si>
    <t>TSL Settings</t>
  </si>
  <si>
    <t>TslTriggerPoints</t>
  </si>
  <si>
    <t>TslTriggerFactor</t>
  </si>
  <si>
    <t>TslPoints</t>
  </si>
  <si>
    <t>Strategy Inputs</t>
  </si>
  <si>
    <t>RangeStartHour</t>
  </si>
  <si>
    <t>RangeStartMinute</t>
  </si>
  <si>
    <t>RangeEndHour</t>
  </si>
  <si>
    <t>RangeEndMinute</t>
  </si>
  <si>
    <t>ClosePositionsHour</t>
  </si>
  <si>
    <t>ClosePositionsMin</t>
  </si>
  <si>
    <t>Test</t>
  </si>
  <si>
    <t>Setup</t>
  </si>
  <si>
    <t>1. All tests are performed with a USD 10,000 starting balance for a 5 year test period.</t>
  </si>
  <si>
    <t>2. Commissions are sourced directly from FTMO - https://ftmo.com/en/symbols/</t>
  </si>
  <si>
    <t>3. There is a high preference on drawdown being &lt; 10% as this is one of FTMO's key trading rules</t>
  </si>
  <si>
    <t>Profit ($)</t>
  </si>
  <si>
    <t>Profit (%)</t>
  </si>
  <si>
    <t>Win %</t>
  </si>
  <si>
    <t>Total Trades</t>
  </si>
  <si>
    <t>Max Drawdown ($)</t>
  </si>
  <si>
    <t>Max Drawdown (%)</t>
  </si>
  <si>
    <t>StopTradingHour</t>
  </si>
  <si>
    <t>StopTradingMin</t>
  </si>
  <si>
    <t>Trend Setting</t>
  </si>
  <si>
    <t>TrendMaTimeframe</t>
  </si>
  <si>
    <t>SlowTrendMaPeriod</t>
  </si>
  <si>
    <t>SlowTrendMaMethod</t>
  </si>
  <si>
    <t>FastTrendMaMethod</t>
  </si>
  <si>
    <t>FastTrendMaPeriod</t>
  </si>
  <si>
    <t>RangeBuffer</t>
  </si>
  <si>
    <t>TradeWithTrend</t>
  </si>
  <si>
    <t>current</t>
  </si>
  <si>
    <t>simple</t>
  </si>
  <si>
    <t>Starting Balance</t>
  </si>
  <si>
    <t>Pair-Period</t>
  </si>
  <si>
    <t>UJ-5Y</t>
  </si>
  <si>
    <t>TPF2.5-TSL-Tnd-R1</t>
  </si>
  <si>
    <t>TPF2-TSL-Tnd-R1</t>
  </si>
  <si>
    <t>TPF2-TSL-NoTnd-R1</t>
  </si>
  <si>
    <t>TPF2-TSL-NoTnd-R2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</si>
</sst>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44" fontId="0" fillId="0" borderId="0" xfId="1" applyFont="1"/>
    <xf numFmtId="44" fontId="0" fillId="0" borderId="0" xfId="0" applyNumberFormat="1"/>
    <xf numFmtId="0" fontId="0" fillId="3" borderId="0" xfId="0" applyFill="1"/>
    <xf numFmtId="10" fontId="0" fillId="3" borderId="0" xfId="2" applyNumberFormat="1" applyFont="1" applyFill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6</xdr:row>
      <xdr:rowOff>161925</xdr:rowOff>
    </xdr:from>
    <xdr:to>
      <xdr:col>17</xdr:col>
      <xdr:colOff>563784</xdr:colOff>
      <xdr:row>26</xdr:row>
      <xdr:rowOff>181509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9F5BF8-0FAF-2FF9-D363-772DF065C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1381125"/>
          <a:ext cx="12965334" cy="3829584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27</xdr:row>
      <xdr:rowOff>123825</xdr:rowOff>
    </xdr:from>
    <xdr:to>
      <xdr:col>17</xdr:col>
      <xdr:colOff>544729</xdr:colOff>
      <xdr:row>48</xdr:row>
      <xdr:rowOff>10067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49B961-AE30-9AEF-1B0C-2E42CC5D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0075" y="5343525"/>
          <a:ext cx="12927229" cy="3886742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48</xdr:row>
      <xdr:rowOff>171450</xdr:rowOff>
    </xdr:from>
    <xdr:to>
      <xdr:col>17</xdr:col>
      <xdr:colOff>592362</xdr:colOff>
      <xdr:row>67</xdr:row>
      <xdr:rowOff>76692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50CD0F-1CBF-A6BE-0F27-88BAF3CF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0550" y="9391650"/>
          <a:ext cx="12984387" cy="3524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27</xdr:row>
      <xdr:rowOff>95250</xdr:rowOff>
    </xdr:from>
    <xdr:to>
      <xdr:col>17</xdr:col>
      <xdr:colOff>497115</xdr:colOff>
      <xdr:row>47</xdr:row>
      <xdr:rowOff>124361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A2F8B0-6060-6DFA-D03E-43C803BBA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5314950"/>
          <a:ext cx="13003440" cy="3839111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7</xdr:row>
      <xdr:rowOff>57150</xdr:rowOff>
    </xdr:from>
    <xdr:to>
      <xdr:col>17</xdr:col>
      <xdr:colOff>401861</xdr:colOff>
      <xdr:row>26</xdr:row>
      <xdr:rowOff>152918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B593A8-EBB3-4108-9D2A-E66C98945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1466850"/>
          <a:ext cx="12974861" cy="3715268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48</xdr:row>
      <xdr:rowOff>28575</xdr:rowOff>
    </xdr:from>
    <xdr:to>
      <xdr:col>17</xdr:col>
      <xdr:colOff>420888</xdr:colOff>
      <xdr:row>66</xdr:row>
      <xdr:rowOff>86212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C73D90-BF59-62EB-B395-349F964BE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0550" y="9248775"/>
          <a:ext cx="12812913" cy="34866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27</xdr:row>
      <xdr:rowOff>171450</xdr:rowOff>
    </xdr:from>
    <xdr:to>
      <xdr:col>18</xdr:col>
      <xdr:colOff>58971</xdr:colOff>
      <xdr:row>47</xdr:row>
      <xdr:rowOff>10034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122609-6CB2-74AC-F923-B9D8067C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5391150"/>
          <a:ext cx="13051071" cy="3648584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7</xdr:row>
      <xdr:rowOff>57150</xdr:rowOff>
    </xdr:from>
    <xdr:to>
      <xdr:col>17</xdr:col>
      <xdr:colOff>468534</xdr:colOff>
      <xdr:row>27</xdr:row>
      <xdr:rowOff>48155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A462D6-5344-9BDB-38A4-3EE42810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5775" y="1466850"/>
          <a:ext cx="12965334" cy="3801005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47</xdr:row>
      <xdr:rowOff>47625</xdr:rowOff>
    </xdr:from>
    <xdr:to>
      <xdr:col>18</xdr:col>
      <xdr:colOff>49417</xdr:colOff>
      <xdr:row>66</xdr:row>
      <xdr:rowOff>57657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DEB879-A7D9-D581-C7DC-3C0A6AB8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0100" y="9077325"/>
          <a:ext cx="12841492" cy="3629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28575</xdr:rowOff>
    </xdr:from>
    <xdr:to>
      <xdr:col>17</xdr:col>
      <xdr:colOff>573313</xdr:colOff>
      <xdr:row>27</xdr:row>
      <xdr:rowOff>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390BD3-5765-EEE6-FA24-681E9357F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1438275"/>
          <a:ext cx="12993913" cy="3781953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26</xdr:row>
      <xdr:rowOff>76200</xdr:rowOff>
    </xdr:from>
    <xdr:to>
      <xdr:col>18</xdr:col>
      <xdr:colOff>39899</xdr:colOff>
      <xdr:row>44</xdr:row>
      <xdr:rowOff>162416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31858-587E-37FF-3553-283F89E40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7575" y="5295900"/>
          <a:ext cx="12889124" cy="351521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45</xdr:row>
      <xdr:rowOff>123825</xdr:rowOff>
    </xdr:from>
    <xdr:to>
      <xdr:col>18</xdr:col>
      <xdr:colOff>525658</xdr:colOff>
      <xdr:row>64</xdr:row>
      <xdr:rowOff>57646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E0A5DB-7C19-C39D-9171-62B2AFFB2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62350" y="8963025"/>
          <a:ext cx="12774808" cy="3553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2344-E85B-4763-A4E4-CD05299D91FF}">
  <dimension ref="B2:I13"/>
  <sheetViews>
    <sheetView tabSelected="1" workbookViewId="0">
      <selection activeCell="T14" sqref="T14"/>
    </sheetView>
  </sheetViews>
  <sheetFormatPr defaultRowHeight="15" x14ac:dyDescent="0.25"/>
  <cols>
    <col min="2" max="2" width="18" customWidth="1"/>
    <col min="3" max="3" width="25.7109375" customWidth="1"/>
    <col min="4" max="4" width="16.7109375" customWidth="1"/>
    <col min="5" max="5" width="15.85546875" customWidth="1"/>
    <col min="6" max="6" width="20.42578125" customWidth="1"/>
    <col min="7" max="7" width="18.7109375" customWidth="1"/>
    <col min="8" max="8" width="14.85546875" customWidth="1"/>
    <col min="9" max="9" width="16" customWidth="1"/>
  </cols>
  <sheetData>
    <row r="2" spans="2:9" x14ac:dyDescent="0.25">
      <c r="B2" s="1" t="s">
        <v>18</v>
      </c>
      <c r="C2" s="1"/>
    </row>
    <row r="3" spans="2:9" x14ac:dyDescent="0.25">
      <c r="B3" t="s">
        <v>19</v>
      </c>
    </row>
    <row r="4" spans="2:9" x14ac:dyDescent="0.25">
      <c r="B4" t="s">
        <v>20</v>
      </c>
    </row>
    <row r="5" spans="2:9" x14ac:dyDescent="0.25">
      <c r="B5" t="s">
        <v>21</v>
      </c>
    </row>
    <row r="8" spans="2:9" x14ac:dyDescent="0.25">
      <c r="B8" t="s">
        <v>40</v>
      </c>
      <c r="C8" s="6">
        <v>10000</v>
      </c>
    </row>
    <row r="9" spans="2:9" x14ac:dyDescent="0.25">
      <c r="B9" s="3" t="s">
        <v>41</v>
      </c>
      <c r="C9" s="3" t="s">
        <v>17</v>
      </c>
      <c r="D9" s="3" t="s">
        <v>22</v>
      </c>
      <c r="E9" s="3" t="s">
        <v>23</v>
      </c>
      <c r="F9" s="3" t="s">
        <v>26</v>
      </c>
      <c r="G9" s="3" t="s">
        <v>27</v>
      </c>
      <c r="H9" s="3" t="s">
        <v>24</v>
      </c>
      <c r="I9" s="3" t="s">
        <v>25</v>
      </c>
    </row>
    <row r="10" spans="2:9" x14ac:dyDescent="0.25">
      <c r="B10" t="s">
        <v>42</v>
      </c>
      <c r="C10" t="s">
        <v>43</v>
      </c>
      <c r="D10" s="6">
        <f>'TPF2.5-TSL-Tnd-R1'!F4</f>
        <v>11320.79</v>
      </c>
      <c r="E10" s="10">
        <f>'TPF2.5-TSL-Tnd-R1'!G4</f>
        <v>1.1320790000000001</v>
      </c>
      <c r="F10" s="7">
        <f>'TPF2.5-TSL-Tnd-R1'!H4</f>
        <v>2181.52</v>
      </c>
      <c r="G10" s="10">
        <f>'TPF2.5-TSL-Tnd-R1'!I4</f>
        <v>0.1043</v>
      </c>
      <c r="H10" s="10">
        <f>'TPF2.5-TSL-Tnd-R1'!J4</f>
        <v>0.61760000000000004</v>
      </c>
      <c r="I10">
        <f>'TPF2.5-TSL-Tnd-R1'!K4</f>
        <v>918</v>
      </c>
    </row>
    <row r="11" spans="2:9" x14ac:dyDescent="0.25">
      <c r="B11" t="s">
        <v>42</v>
      </c>
      <c r="C11" t="s">
        <v>44</v>
      </c>
      <c r="D11" s="7">
        <f>'TPF2-TSL-Tnd-R1'!F4</f>
        <v>13537.36</v>
      </c>
      <c r="E11" s="10">
        <f>'TPF2-TSL-Tnd-R1'!G5</f>
        <v>1.3537360000000001</v>
      </c>
      <c r="F11" s="7">
        <f>'TPF2-TSL-Tnd-R1'!H4</f>
        <v>2181.52</v>
      </c>
      <c r="G11" s="10">
        <f>'TPF2-TSL-Tnd-R1'!I4</f>
        <v>9.0200000000000002E-2</v>
      </c>
      <c r="H11" s="10">
        <f>'TPF2-TSL-Tnd-R1'!J4</f>
        <v>0.3856</v>
      </c>
      <c r="I11">
        <f>'TPF2-TSL-Tnd-R1'!K4</f>
        <v>918</v>
      </c>
    </row>
    <row r="12" spans="2:9" x14ac:dyDescent="0.25">
      <c r="B12" t="s">
        <v>42</v>
      </c>
      <c r="C12" t="s">
        <v>45</v>
      </c>
      <c r="D12" s="7">
        <f>'TPF2-TSL-NoTnd-R1'!F4</f>
        <v>14904.36</v>
      </c>
      <c r="E12" s="10">
        <f>'TPF2-TSL-NoTnd-R1'!G4</f>
        <v>1.4904360000000001</v>
      </c>
      <c r="F12" s="7">
        <f>'TPF2-TSL-NoTnd-R1'!H4</f>
        <v>3601.63</v>
      </c>
      <c r="G12" s="10">
        <f>'TPF2-TSL-NoTnd-R1'!I5</f>
        <v>0.13289999999999999</v>
      </c>
      <c r="H12" s="10">
        <f>'TPF2-TSL-NoTnd-R1'!J4</f>
        <v>0.36</v>
      </c>
      <c r="I12">
        <f>'TPF2-TSL-NoTnd-R1'!K4</f>
        <v>1747</v>
      </c>
    </row>
    <row r="13" spans="2:9" x14ac:dyDescent="0.25">
      <c r="B13" t="s">
        <v>42</v>
      </c>
      <c r="C13" t="s">
        <v>46</v>
      </c>
      <c r="D13" s="7">
        <f>'TPF2-TSL-NoTnd-R2'!F4</f>
        <v>10926.29</v>
      </c>
      <c r="E13" s="10">
        <f>'TPF2-TSL-NoTnd-R2'!G4</f>
        <v>1.0926290000000001</v>
      </c>
      <c r="F13" s="7">
        <f>'TPF2-TSL-NoTnd-R2'!H4</f>
        <v>2566.5300000000002</v>
      </c>
      <c r="G13" s="10">
        <f>'TPF2-TSL-NoTnd-R2'!I4</f>
        <v>0.1178</v>
      </c>
      <c r="H13" s="10">
        <f>'TPF2-TSL-NoTnd-R2'!J4</f>
        <v>0.3518</v>
      </c>
      <c r="I13">
        <f>'TPF2-TSL-NoTnd-R2'!K4</f>
        <v>1444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2F77-0AD9-4BFD-A4B4-686D5545F56A}">
  <sheetPr>
    <tabColor theme="4"/>
  </sheetPr>
  <dimension ref="A1"/>
  <sheetViews>
    <sheetView workbookViewId="0">
      <selection activeCell="J46" sqref="J4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B81C-4620-4EB9-8F0B-B8F5A41B29BF}">
  <dimension ref="A1:K28"/>
  <sheetViews>
    <sheetView workbookViewId="0">
      <selection activeCell="D33" sqref="D33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7" width="21" customWidth="1"/>
    <col min="8" max="8" width="22.7109375" customWidth="1"/>
    <col min="9" max="9" width="18.85546875" customWidth="1"/>
    <col min="10" max="10" width="15.85546875" customWidth="1"/>
    <col min="11" max="11" width="20.5703125" customWidth="1"/>
  </cols>
  <sheetData>
    <row r="1" spans="1:11" ht="21" x14ac:dyDescent="0.35">
      <c r="A1" s="2" t="s">
        <v>0</v>
      </c>
    </row>
    <row r="2" spans="1:11" x14ac:dyDescent="0.25">
      <c r="G2" s="6"/>
    </row>
    <row r="3" spans="1:11" x14ac:dyDescent="0.25">
      <c r="A3" s="3" t="s">
        <v>1</v>
      </c>
      <c r="B3" s="4"/>
      <c r="F3" s="3" t="s">
        <v>22</v>
      </c>
      <c r="G3" s="3" t="s">
        <v>23</v>
      </c>
      <c r="H3" s="3" t="s">
        <v>26</v>
      </c>
      <c r="I3" s="3" t="s">
        <v>27</v>
      </c>
      <c r="J3" s="3" t="s">
        <v>24</v>
      </c>
      <c r="K3" s="3" t="s">
        <v>25</v>
      </c>
    </row>
    <row r="4" spans="1:11" x14ac:dyDescent="0.25">
      <c r="A4" t="s">
        <v>2</v>
      </c>
      <c r="B4">
        <v>0.1</v>
      </c>
      <c r="D4" t="s">
        <v>40</v>
      </c>
      <c r="E4" s="6">
        <f>Comparison!C8</f>
        <v>10000</v>
      </c>
      <c r="F4" s="7">
        <f>E4*(F5/10000)</f>
        <v>10926.29</v>
      </c>
      <c r="G4" s="9">
        <f>F4/E4</f>
        <v>1.0926290000000001</v>
      </c>
      <c r="H4" s="7">
        <f>E4*(H5/10000)</f>
        <v>2566.5300000000002</v>
      </c>
      <c r="I4" s="9">
        <f>I5</f>
        <v>0.1178</v>
      </c>
      <c r="J4" s="9">
        <f>J5</f>
        <v>0.3518</v>
      </c>
      <c r="K4" s="8">
        <f>K5</f>
        <v>1444</v>
      </c>
    </row>
    <row r="5" spans="1:11" x14ac:dyDescent="0.25">
      <c r="A5" t="s">
        <v>3</v>
      </c>
      <c r="B5">
        <v>0.5</v>
      </c>
      <c r="E5" s="6">
        <v>10000</v>
      </c>
      <c r="F5" s="6">
        <v>10926.29</v>
      </c>
      <c r="G5" s="9">
        <f>F5/E5</f>
        <v>1.0926290000000001</v>
      </c>
      <c r="H5" s="6">
        <v>2566.5300000000002</v>
      </c>
      <c r="I5" s="9">
        <v>0.1178</v>
      </c>
      <c r="J5" s="9">
        <v>0.3518</v>
      </c>
      <c r="K5" s="8">
        <v>1444</v>
      </c>
    </row>
    <row r="6" spans="1:11" x14ac:dyDescent="0.25">
      <c r="A6" t="s">
        <v>4</v>
      </c>
      <c r="B6">
        <v>0</v>
      </c>
    </row>
    <row r="7" spans="1:11" x14ac:dyDescent="0.25">
      <c r="A7" t="s">
        <v>5</v>
      </c>
      <c r="B7">
        <v>2</v>
      </c>
    </row>
    <row r="8" spans="1:11" x14ac:dyDescent="0.25">
      <c r="A8" s="3" t="s">
        <v>6</v>
      </c>
      <c r="B8" s="4"/>
    </row>
    <row r="9" spans="1:11" x14ac:dyDescent="0.25">
      <c r="A9" t="s">
        <v>7</v>
      </c>
      <c r="B9">
        <v>0</v>
      </c>
    </row>
    <row r="10" spans="1:11" x14ac:dyDescent="0.25">
      <c r="A10" t="s">
        <v>8</v>
      </c>
      <c r="B10">
        <v>0.75</v>
      </c>
    </row>
    <row r="11" spans="1:11" x14ac:dyDescent="0.25">
      <c r="A11" t="s">
        <v>9</v>
      </c>
      <c r="B11">
        <v>0</v>
      </c>
    </row>
    <row r="12" spans="1:11" x14ac:dyDescent="0.25">
      <c r="A12" s="3" t="s">
        <v>30</v>
      </c>
      <c r="B12" s="4"/>
    </row>
    <row r="13" spans="1:11" x14ac:dyDescent="0.25">
      <c r="A13" t="s">
        <v>37</v>
      </c>
      <c r="B13" s="5" t="b">
        <v>0</v>
      </c>
    </row>
    <row r="14" spans="1:11" x14ac:dyDescent="0.25">
      <c r="A14" t="s">
        <v>31</v>
      </c>
      <c r="B14" s="5" t="s">
        <v>38</v>
      </c>
    </row>
    <row r="15" spans="1:11" x14ac:dyDescent="0.25">
      <c r="A15" t="s">
        <v>33</v>
      </c>
      <c r="B15" s="5" t="s">
        <v>39</v>
      </c>
    </row>
    <row r="16" spans="1:11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CC76-D1C3-4963-AF90-AA17344F07D5}">
  <dimension ref="A1:K28"/>
  <sheetViews>
    <sheetView topLeftCell="B1" workbookViewId="0">
      <selection activeCell="X21" sqref="X21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7" width="21" customWidth="1"/>
    <col min="8" max="8" width="22.7109375" customWidth="1"/>
    <col min="9" max="9" width="18.85546875" customWidth="1"/>
    <col min="10" max="10" width="15.85546875" customWidth="1"/>
    <col min="11" max="11" width="20.5703125" customWidth="1"/>
  </cols>
  <sheetData>
    <row r="1" spans="1:11" ht="21" x14ac:dyDescent="0.35">
      <c r="A1" s="2" t="s">
        <v>0</v>
      </c>
    </row>
    <row r="2" spans="1:11" x14ac:dyDescent="0.25">
      <c r="G2" s="6"/>
    </row>
    <row r="3" spans="1:11" x14ac:dyDescent="0.25">
      <c r="A3" s="3" t="s">
        <v>1</v>
      </c>
      <c r="B3" s="4"/>
      <c r="F3" s="3" t="s">
        <v>22</v>
      </c>
      <c r="G3" s="3" t="s">
        <v>23</v>
      </c>
      <c r="H3" s="3" t="s">
        <v>26</v>
      </c>
      <c r="I3" s="3" t="s">
        <v>27</v>
      </c>
      <c r="J3" s="3" t="s">
        <v>24</v>
      </c>
      <c r="K3" s="3" t="s">
        <v>25</v>
      </c>
    </row>
    <row r="4" spans="1:11" x14ac:dyDescent="0.25">
      <c r="A4" t="s">
        <v>2</v>
      </c>
      <c r="B4">
        <v>0.1</v>
      </c>
      <c r="D4" t="s">
        <v>40</v>
      </c>
      <c r="E4" s="6">
        <f>Comparison!C8</f>
        <v>10000</v>
      </c>
      <c r="F4" s="7">
        <f>E4*(F5/10000)</f>
        <v>14904.36</v>
      </c>
      <c r="G4" s="9">
        <f>F4/E4</f>
        <v>1.4904360000000001</v>
      </c>
      <c r="H4" s="7">
        <f>E4*(H5/10000)</f>
        <v>3601.63</v>
      </c>
      <c r="I4" s="9">
        <f>I5</f>
        <v>0.13289999999999999</v>
      </c>
      <c r="J4" s="9">
        <f>J5</f>
        <v>0.36</v>
      </c>
      <c r="K4" s="8">
        <f>K5</f>
        <v>1747</v>
      </c>
    </row>
    <row r="5" spans="1:11" x14ac:dyDescent="0.25">
      <c r="A5" t="s">
        <v>3</v>
      </c>
      <c r="B5">
        <v>0.5</v>
      </c>
      <c r="E5" s="6">
        <v>10000</v>
      </c>
      <c r="F5" s="6">
        <v>14904.36</v>
      </c>
      <c r="G5" s="9">
        <f>F5/E5</f>
        <v>1.4904360000000001</v>
      </c>
      <c r="H5" s="6">
        <v>3601.63</v>
      </c>
      <c r="I5" s="9">
        <v>0.13289999999999999</v>
      </c>
      <c r="J5" s="9">
        <v>0.36</v>
      </c>
      <c r="K5" s="8">
        <v>1747</v>
      </c>
    </row>
    <row r="6" spans="1:11" x14ac:dyDescent="0.25">
      <c r="A6" t="s">
        <v>4</v>
      </c>
      <c r="B6">
        <v>0</v>
      </c>
    </row>
    <row r="7" spans="1:11" x14ac:dyDescent="0.25">
      <c r="A7" t="s">
        <v>5</v>
      </c>
      <c r="B7">
        <v>2</v>
      </c>
    </row>
    <row r="8" spans="1:11" x14ac:dyDescent="0.25">
      <c r="A8" s="3" t="s">
        <v>6</v>
      </c>
      <c r="B8" s="4"/>
    </row>
    <row r="9" spans="1:11" x14ac:dyDescent="0.25">
      <c r="A9" t="s">
        <v>7</v>
      </c>
      <c r="B9">
        <v>0</v>
      </c>
    </row>
    <row r="10" spans="1:11" x14ac:dyDescent="0.25">
      <c r="A10" t="s">
        <v>8</v>
      </c>
      <c r="B10">
        <v>0.75</v>
      </c>
    </row>
    <row r="11" spans="1:11" x14ac:dyDescent="0.25">
      <c r="A11" t="s">
        <v>9</v>
      </c>
      <c r="B11">
        <v>0</v>
      </c>
    </row>
    <row r="12" spans="1:11" x14ac:dyDescent="0.25">
      <c r="A12" s="3" t="s">
        <v>30</v>
      </c>
      <c r="B12" s="4"/>
    </row>
    <row r="13" spans="1:11" x14ac:dyDescent="0.25">
      <c r="A13" t="s">
        <v>37</v>
      </c>
      <c r="B13" s="5" t="b">
        <v>0</v>
      </c>
    </row>
    <row r="14" spans="1:11" x14ac:dyDescent="0.25">
      <c r="A14" t="s">
        <v>31</v>
      </c>
      <c r="B14" s="5" t="s">
        <v>38</v>
      </c>
    </row>
    <row r="15" spans="1:11" x14ac:dyDescent="0.25">
      <c r="A15" t="s">
        <v>33</v>
      </c>
      <c r="B15" s="5" t="s">
        <v>39</v>
      </c>
    </row>
    <row r="16" spans="1:11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F233-2FAA-4C26-94A4-42EAB123CA4A}">
  <dimension ref="A1:K28"/>
  <sheetViews>
    <sheetView topLeftCell="A2" workbookViewId="0">
      <selection activeCell="E53" sqref="E53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7" width="21" customWidth="1"/>
    <col min="8" max="8" width="22.7109375" customWidth="1"/>
    <col min="9" max="9" width="18.85546875" customWidth="1"/>
    <col min="10" max="10" width="15.85546875" customWidth="1"/>
    <col min="11" max="11" width="20.5703125" customWidth="1"/>
  </cols>
  <sheetData>
    <row r="1" spans="1:11" ht="21" x14ac:dyDescent="0.35">
      <c r="A1" s="2" t="s">
        <v>0</v>
      </c>
    </row>
    <row r="2" spans="1:11" x14ac:dyDescent="0.25">
      <c r="G2" s="6"/>
    </row>
    <row r="3" spans="1:11" x14ac:dyDescent="0.25">
      <c r="A3" s="3" t="s">
        <v>1</v>
      </c>
      <c r="B3" s="4"/>
      <c r="F3" s="3" t="s">
        <v>22</v>
      </c>
      <c r="G3" s="3" t="s">
        <v>23</v>
      </c>
      <c r="H3" s="3" t="s">
        <v>26</v>
      </c>
      <c r="I3" s="3" t="s">
        <v>27</v>
      </c>
      <c r="J3" s="3" t="s">
        <v>24</v>
      </c>
      <c r="K3" s="3" t="s">
        <v>25</v>
      </c>
    </row>
    <row r="4" spans="1:11" x14ac:dyDescent="0.25">
      <c r="A4" t="s">
        <v>2</v>
      </c>
      <c r="B4">
        <v>0.1</v>
      </c>
      <c r="D4" t="s">
        <v>40</v>
      </c>
      <c r="E4" s="6">
        <f>Comparison!C8</f>
        <v>10000</v>
      </c>
      <c r="F4" s="7">
        <f>E4*(F5/10000)</f>
        <v>13537.36</v>
      </c>
      <c r="G4" s="9">
        <f>F4/E4</f>
        <v>1.3537360000000001</v>
      </c>
      <c r="H4" s="7">
        <f>E4*(H5/10000)</f>
        <v>2181.52</v>
      </c>
      <c r="I4" s="9">
        <f>I5</f>
        <v>9.0200000000000002E-2</v>
      </c>
      <c r="J4" s="9">
        <f>J5</f>
        <v>0.3856</v>
      </c>
      <c r="K4" s="8">
        <f>K5</f>
        <v>918</v>
      </c>
    </row>
    <row r="5" spans="1:11" x14ac:dyDescent="0.25">
      <c r="A5" t="s">
        <v>3</v>
      </c>
      <c r="B5">
        <v>0.5</v>
      </c>
      <c r="E5" s="6">
        <v>10000</v>
      </c>
      <c r="F5" s="6">
        <v>13537.36</v>
      </c>
      <c r="G5" s="9">
        <f>F5/E5</f>
        <v>1.3537360000000001</v>
      </c>
      <c r="H5" s="6">
        <f>2181.52</f>
        <v>2181.52</v>
      </c>
      <c r="I5" s="9">
        <v>9.0200000000000002E-2</v>
      </c>
      <c r="J5" s="9">
        <v>0.3856</v>
      </c>
      <c r="K5" s="8">
        <v>918</v>
      </c>
    </row>
    <row r="6" spans="1:11" x14ac:dyDescent="0.25">
      <c r="A6" t="s">
        <v>4</v>
      </c>
      <c r="B6">
        <v>0</v>
      </c>
    </row>
    <row r="7" spans="1:11" x14ac:dyDescent="0.25">
      <c r="A7" t="s">
        <v>5</v>
      </c>
      <c r="B7">
        <v>2</v>
      </c>
    </row>
    <row r="8" spans="1:11" x14ac:dyDescent="0.25">
      <c r="A8" s="3" t="s">
        <v>6</v>
      </c>
      <c r="B8" s="4"/>
    </row>
    <row r="9" spans="1:11" x14ac:dyDescent="0.25">
      <c r="A9" t="s">
        <v>7</v>
      </c>
      <c r="B9">
        <v>0</v>
      </c>
    </row>
    <row r="10" spans="1:11" x14ac:dyDescent="0.25">
      <c r="A10" t="s">
        <v>8</v>
      </c>
      <c r="B10">
        <v>0.75</v>
      </c>
    </row>
    <row r="11" spans="1:11" x14ac:dyDescent="0.25">
      <c r="A11" t="s">
        <v>9</v>
      </c>
      <c r="B11">
        <v>0</v>
      </c>
    </row>
    <row r="12" spans="1:11" x14ac:dyDescent="0.25">
      <c r="A12" s="3" t="s">
        <v>30</v>
      </c>
      <c r="B12" s="4"/>
    </row>
    <row r="13" spans="1:11" x14ac:dyDescent="0.25">
      <c r="A13" t="s">
        <v>37</v>
      </c>
      <c r="B13" s="5" t="b">
        <v>1</v>
      </c>
    </row>
    <row r="14" spans="1:11" x14ac:dyDescent="0.25">
      <c r="A14" t="s">
        <v>31</v>
      </c>
      <c r="B14" s="5" t="s">
        <v>38</v>
      </c>
    </row>
    <row r="15" spans="1:11" x14ac:dyDescent="0.25">
      <c r="A15" t="s">
        <v>33</v>
      </c>
      <c r="B15" s="5" t="s">
        <v>39</v>
      </c>
    </row>
    <row r="16" spans="1:11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8A51-5F60-4412-BADD-DCCB6661D68E}">
  <dimension ref="A1:K28"/>
  <sheetViews>
    <sheetView workbookViewId="0">
      <selection activeCell="L5" sqref="L5"/>
    </sheetView>
  </sheetViews>
  <sheetFormatPr defaultRowHeight="15" x14ac:dyDescent="0.25"/>
  <cols>
    <col min="1" max="1" width="25.28515625" customWidth="1"/>
    <col min="4" max="4" width="16.42578125" customWidth="1"/>
    <col min="5" max="5" width="16.5703125" customWidth="1"/>
    <col min="6" max="6" width="21.42578125" customWidth="1"/>
    <col min="7" max="7" width="21" customWidth="1"/>
    <col min="8" max="8" width="22.7109375" customWidth="1"/>
    <col min="9" max="9" width="18.85546875" customWidth="1"/>
    <col min="10" max="10" width="15.85546875" customWidth="1"/>
    <col min="11" max="11" width="20.5703125" customWidth="1"/>
  </cols>
  <sheetData>
    <row r="1" spans="1:11" ht="21" x14ac:dyDescent="0.35">
      <c r="A1" s="2" t="s">
        <v>0</v>
      </c>
    </row>
    <row r="2" spans="1:11" x14ac:dyDescent="0.25">
      <c r="G2" s="6"/>
    </row>
    <row r="3" spans="1:11" x14ac:dyDescent="0.25">
      <c r="A3" s="3" t="s">
        <v>1</v>
      </c>
      <c r="B3" s="4"/>
      <c r="F3" s="3" t="s">
        <v>22</v>
      </c>
      <c r="G3" s="3" t="s">
        <v>23</v>
      </c>
      <c r="H3" s="3" t="s">
        <v>26</v>
      </c>
      <c r="I3" s="3" t="s">
        <v>27</v>
      </c>
      <c r="J3" s="3" t="s">
        <v>24</v>
      </c>
      <c r="K3" s="3" t="s">
        <v>25</v>
      </c>
    </row>
    <row r="4" spans="1:11" x14ac:dyDescent="0.25">
      <c r="A4" t="s">
        <v>2</v>
      </c>
      <c r="B4">
        <v>0.1</v>
      </c>
      <c r="D4" t="s">
        <v>40</v>
      </c>
      <c r="E4" s="6">
        <f>Comparison!C8</f>
        <v>10000</v>
      </c>
      <c r="F4" s="7">
        <f>E4*(F5/10000)</f>
        <v>11320.79</v>
      </c>
      <c r="G4" s="9">
        <f>F4/E4</f>
        <v>1.1320790000000001</v>
      </c>
      <c r="H4" s="7">
        <f>E4*(H5/10000)</f>
        <v>2181.52</v>
      </c>
      <c r="I4" s="9">
        <v>0.1043</v>
      </c>
      <c r="J4" s="9">
        <v>0.61760000000000004</v>
      </c>
      <c r="K4" s="8">
        <v>918</v>
      </c>
    </row>
    <row r="5" spans="1:11" x14ac:dyDescent="0.25">
      <c r="A5" t="s">
        <v>3</v>
      </c>
      <c r="B5">
        <v>0.5</v>
      </c>
      <c r="E5" s="6">
        <v>10000</v>
      </c>
      <c r="F5" s="6">
        <v>11320.79</v>
      </c>
      <c r="G5" s="9">
        <f>F5/E5</f>
        <v>1.1320790000000001</v>
      </c>
      <c r="H5" s="6">
        <f>2181.52</f>
        <v>2181.52</v>
      </c>
      <c r="I5" s="9">
        <v>0.1043</v>
      </c>
      <c r="J5" s="9">
        <v>0.61760000000000004</v>
      </c>
      <c r="K5" s="8">
        <v>918</v>
      </c>
    </row>
    <row r="6" spans="1:11" x14ac:dyDescent="0.25">
      <c r="A6" t="s">
        <v>4</v>
      </c>
      <c r="B6">
        <v>0</v>
      </c>
    </row>
    <row r="7" spans="1:11" x14ac:dyDescent="0.25">
      <c r="A7" t="s">
        <v>5</v>
      </c>
      <c r="B7">
        <v>2.5</v>
      </c>
    </row>
    <row r="8" spans="1:11" x14ac:dyDescent="0.25">
      <c r="A8" s="3" t="s">
        <v>6</v>
      </c>
      <c r="B8" s="4"/>
    </row>
    <row r="9" spans="1:11" x14ac:dyDescent="0.25">
      <c r="A9" t="s">
        <v>7</v>
      </c>
      <c r="B9">
        <v>0</v>
      </c>
    </row>
    <row r="10" spans="1:11" x14ac:dyDescent="0.25">
      <c r="A10" t="s">
        <v>8</v>
      </c>
      <c r="B10">
        <v>0.75</v>
      </c>
    </row>
    <row r="11" spans="1:11" x14ac:dyDescent="0.25">
      <c r="A11" t="s">
        <v>9</v>
      </c>
      <c r="B11">
        <v>25</v>
      </c>
    </row>
    <row r="12" spans="1:11" x14ac:dyDescent="0.25">
      <c r="A12" s="3" t="s">
        <v>30</v>
      </c>
      <c r="B12" s="4"/>
    </row>
    <row r="13" spans="1:11" x14ac:dyDescent="0.25">
      <c r="A13" t="s">
        <v>37</v>
      </c>
      <c r="B13" s="5" t="b">
        <v>1</v>
      </c>
    </row>
    <row r="14" spans="1:11" x14ac:dyDescent="0.25">
      <c r="A14" t="s">
        <v>31</v>
      </c>
      <c r="B14" s="5" t="s">
        <v>38</v>
      </c>
    </row>
    <row r="15" spans="1:11" x14ac:dyDescent="0.25">
      <c r="A15" t="s">
        <v>33</v>
      </c>
      <c r="B15" s="5" t="s">
        <v>39</v>
      </c>
    </row>
    <row r="16" spans="1:11" x14ac:dyDescent="0.25">
      <c r="A16" t="s">
        <v>32</v>
      </c>
      <c r="B16" s="5">
        <v>200</v>
      </c>
    </row>
    <row r="17" spans="1:2" x14ac:dyDescent="0.25">
      <c r="A17" t="s">
        <v>34</v>
      </c>
      <c r="B17" s="5" t="s">
        <v>39</v>
      </c>
    </row>
    <row r="18" spans="1:2" x14ac:dyDescent="0.25">
      <c r="A18" t="s">
        <v>35</v>
      </c>
      <c r="B18">
        <v>60</v>
      </c>
    </row>
    <row r="19" spans="1:2" x14ac:dyDescent="0.25">
      <c r="A19" t="s">
        <v>36</v>
      </c>
      <c r="B19">
        <v>0</v>
      </c>
    </row>
    <row r="20" spans="1:2" x14ac:dyDescent="0.25">
      <c r="A20" s="3" t="s">
        <v>10</v>
      </c>
      <c r="B20" s="4"/>
    </row>
    <row r="21" spans="1:2" x14ac:dyDescent="0.25">
      <c r="A21" t="s">
        <v>11</v>
      </c>
      <c r="B21">
        <v>3</v>
      </c>
    </row>
    <row r="22" spans="1:2" x14ac:dyDescent="0.25">
      <c r="A22" t="s">
        <v>12</v>
      </c>
      <c r="B22">
        <v>0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30</v>
      </c>
    </row>
    <row r="25" spans="1:2" x14ac:dyDescent="0.25">
      <c r="A25" t="s">
        <v>28</v>
      </c>
      <c r="B25">
        <v>17</v>
      </c>
    </row>
    <row r="26" spans="1:2" x14ac:dyDescent="0.25">
      <c r="A26" t="s">
        <v>29</v>
      </c>
      <c r="B26">
        <v>30</v>
      </c>
    </row>
    <row r="27" spans="1:2" x14ac:dyDescent="0.25">
      <c r="A27" t="s">
        <v>15</v>
      </c>
      <c r="B27">
        <v>19</v>
      </c>
    </row>
    <row r="28" spans="1:2" x14ac:dyDescent="0.25">
      <c r="A28" t="s">
        <v>16</v>
      </c>
      <c r="B28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</vt:lpstr>
      <vt:lpstr>UJ-5Y --&gt;</vt:lpstr>
      <vt:lpstr>TPF2-TSL-NoTnd-R2</vt:lpstr>
      <vt:lpstr>TPF2-TSL-NoTnd-R1</vt:lpstr>
      <vt:lpstr>TPF2-TSL-Tnd-R1</vt:lpstr>
      <vt:lpstr>TPF2.5-TSL-Tnd-R1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Zhou</dc:creator>
  <cp:lastModifiedBy>Jerry Zhou</cp:lastModifiedBy>
  <dcterms:created xsi:type="dcterms:W3CDTF">2024-03-15T11:26:44Z</dcterms:created>
  <dcterms:modified xsi:type="dcterms:W3CDTF">2024-03-19T06:42:50Z</dcterms:modified>
</cp:coreProperties>
</file>