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S:\Publications\Standard Notes\Final - EPAS\"/>
    </mc:Choice>
  </mc:AlternateContent>
  <xr:revisionPtr revIDLastSave="0" documentId="13_ncr:1_{D993FDE4-EBBC-49BE-B661-B5596CF9CB07}" xr6:coauthVersionLast="47" xr6:coauthVersionMax="47" xr10:uidLastSave="{00000000-0000-0000-0000-000000000000}"/>
  <bookViews>
    <workbookView xWindow="-108" yWindow="-108" windowWidth="23256" windowHeight="12576" xr2:uid="{8E693C14-835D-4792-818F-CE1FF1D1AF6E}"/>
  </bookViews>
  <sheets>
    <sheet name="Contents" sheetId="18" r:id="rId1"/>
    <sheet name="Summary 1" sheetId="2" r:id="rId2"/>
    <sheet name="Summary 2" sheetId="3" r:id="rId3"/>
    <sheet name="NE" sheetId="5" r:id="rId4"/>
    <sheet name="NW" sheetId="6" r:id="rId5"/>
    <sheet name="Yorks&amp;H" sheetId="7" r:id="rId6"/>
    <sheet name="E.Mids" sheetId="8" r:id="rId7"/>
    <sheet name="W.Mids" sheetId="9" r:id="rId8"/>
    <sheet name="East" sheetId="10" r:id="rId9"/>
    <sheet name="Lon" sheetId="11" r:id="rId10"/>
    <sheet name="SE" sheetId="12" r:id="rId11"/>
    <sheet name="SW" sheetId="13" r:id="rId12"/>
    <sheet name="Eng" sheetId="14" r:id="rId13"/>
    <sheet name="Wal" sheetId="15" r:id="rId14"/>
    <sheet name="Scot" sheetId="16" r:id="rId15"/>
    <sheet name="NI" sheetId="17" r:id="rId16"/>
    <sheet name="Sources" sheetId="4" r:id="rId17"/>
  </sheets>
  <externalReferences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D7" i="3"/>
  <c r="B34" i="3" l="1"/>
  <c r="B33" i="3"/>
  <c r="L15" i="3"/>
  <c r="K15" i="3"/>
  <c r="J15" i="3"/>
  <c r="I15" i="3"/>
  <c r="H15" i="3"/>
  <c r="G15" i="3"/>
  <c r="F15" i="3"/>
  <c r="D15" i="3"/>
  <c r="L14" i="3"/>
  <c r="K14" i="3"/>
  <c r="J14" i="3"/>
  <c r="I14" i="3"/>
  <c r="H14" i="3"/>
  <c r="G14" i="3"/>
  <c r="F14" i="3"/>
  <c r="D14" i="3"/>
  <c r="L11" i="3"/>
  <c r="K11" i="3"/>
  <c r="J11" i="3"/>
  <c r="I11" i="3"/>
  <c r="H11" i="3"/>
  <c r="G11" i="3"/>
  <c r="F11" i="3"/>
  <c r="D11" i="3"/>
  <c r="L10" i="3"/>
  <c r="K10" i="3"/>
  <c r="J10" i="3"/>
  <c r="I10" i="3"/>
  <c r="H10" i="3"/>
  <c r="G10" i="3"/>
  <c r="F10" i="3"/>
  <c r="D10" i="3"/>
  <c r="L9" i="3"/>
  <c r="K9" i="3"/>
  <c r="J9" i="3"/>
  <c r="I9" i="3"/>
  <c r="H9" i="3"/>
  <c r="G9" i="3"/>
  <c r="F9" i="3"/>
  <c r="D9" i="3"/>
  <c r="L7" i="3"/>
  <c r="K7" i="3"/>
  <c r="J7" i="3"/>
  <c r="I7" i="3"/>
  <c r="H7" i="3"/>
  <c r="G7" i="3"/>
  <c r="F7" i="3"/>
  <c r="C30" i="2"/>
  <c r="C29" i="2"/>
  <c r="C27" i="2"/>
  <c r="K15" i="2"/>
  <c r="J15" i="2"/>
  <c r="I15" i="2"/>
  <c r="H15" i="2"/>
  <c r="G15" i="2"/>
  <c r="F15" i="2"/>
  <c r="D15" i="2"/>
  <c r="C15" i="2"/>
  <c r="B15" i="2"/>
  <c r="K14" i="2"/>
  <c r="J14" i="2"/>
  <c r="I14" i="2"/>
  <c r="H14" i="2"/>
  <c r="G14" i="2"/>
  <c r="F14" i="2"/>
  <c r="D14" i="2"/>
  <c r="C14" i="2"/>
  <c r="B14" i="2"/>
  <c r="K11" i="2"/>
  <c r="J11" i="2"/>
  <c r="I11" i="2"/>
  <c r="H11" i="2"/>
  <c r="G11" i="2"/>
  <c r="F11" i="2"/>
  <c r="D11" i="2"/>
  <c r="C11" i="2"/>
  <c r="B11" i="2"/>
  <c r="K10" i="2"/>
  <c r="J10" i="2"/>
  <c r="I10" i="2"/>
  <c r="H10" i="2"/>
  <c r="G10" i="2"/>
  <c r="F10" i="2"/>
  <c r="D10" i="2"/>
  <c r="C10" i="2"/>
  <c r="B10" i="2"/>
  <c r="K9" i="2"/>
  <c r="J9" i="2"/>
  <c r="I9" i="2"/>
  <c r="H9" i="2"/>
  <c r="G9" i="2"/>
  <c r="F9" i="2"/>
  <c r="D9" i="2"/>
  <c r="C9" i="2"/>
  <c r="B9" i="2"/>
  <c r="K7" i="2"/>
  <c r="J7" i="2"/>
  <c r="I7" i="2"/>
  <c r="H7" i="2"/>
  <c r="G7" i="2"/>
  <c r="F7" i="2"/>
  <c r="D7" i="2"/>
  <c r="B7" i="2"/>
  <c r="K3" i="2"/>
  <c r="L3" i="3" s="1"/>
  <c r="B42" i="11" l="1"/>
  <c r="B41" i="11"/>
  <c r="B42" i="10"/>
  <c r="B41" i="10"/>
  <c r="B42" i="9"/>
  <c r="B41" i="9"/>
  <c r="B42" i="8"/>
  <c r="B41" i="8"/>
  <c r="D21" i="2" l="1"/>
  <c r="D21" i="3"/>
  <c r="J29" i="2" l="1"/>
  <c r="D30" i="2" l="1"/>
  <c r="D30" i="3"/>
  <c r="K30" i="2"/>
  <c r="J30" i="3"/>
  <c r="F30" i="2"/>
  <c r="H30" i="3"/>
  <c r="G30" i="2"/>
  <c r="F30" i="3"/>
  <c r="I30" i="3"/>
  <c r="I30" i="2"/>
  <c r="J30" i="2"/>
  <c r="G30" i="3"/>
  <c r="K30" i="3"/>
  <c r="L30" i="3"/>
  <c r="H30" i="2"/>
  <c r="K29" i="3" l="1"/>
  <c r="G29" i="3"/>
  <c r="G29" i="2"/>
  <c r="D29" i="3"/>
  <c r="D29" i="2"/>
  <c r="K22" i="3"/>
  <c r="F22" i="2"/>
  <c r="L22" i="3"/>
  <c r="G22" i="2"/>
  <c r="J22" i="3"/>
  <c r="J22" i="2"/>
  <c r="K22" i="2"/>
  <c r="F22" i="3"/>
  <c r="I22" i="3"/>
  <c r="G22" i="3"/>
  <c r="H22" i="2"/>
  <c r="I22" i="2"/>
  <c r="D22" i="2"/>
  <c r="D22" i="3"/>
  <c r="H22" i="3"/>
  <c r="J21" i="3"/>
  <c r="L21" i="3"/>
  <c r="F21" i="3"/>
  <c r="I21" i="3"/>
  <c r="F21" i="2"/>
  <c r="H21" i="2"/>
  <c r="I21" i="2"/>
  <c r="G21" i="3"/>
  <c r="G21" i="2"/>
  <c r="H21" i="3"/>
  <c r="J21" i="2"/>
  <c r="K21" i="3"/>
  <c r="K21" i="2"/>
  <c r="L24" i="3"/>
  <c r="I25" i="2"/>
  <c r="G25" i="2"/>
  <c r="I24" i="2"/>
  <c r="J24" i="2"/>
  <c r="F25" i="2"/>
  <c r="H25" i="2"/>
  <c r="F24" i="2"/>
  <c r="H24" i="2"/>
  <c r="G24" i="2"/>
  <c r="D24" i="2"/>
  <c r="D24" i="3"/>
  <c r="J25" i="2"/>
  <c r="K25" i="2"/>
  <c r="K24" i="2"/>
  <c r="G25" i="3"/>
  <c r="K24" i="3"/>
  <c r="F25" i="3"/>
  <c r="F24" i="3"/>
  <c r="D25" i="3"/>
  <c r="D25" i="2"/>
  <c r="H25" i="3"/>
  <c r="G24" i="3"/>
  <c r="I25" i="3"/>
  <c r="H24" i="3"/>
  <c r="J25" i="3"/>
  <c r="I24" i="3"/>
  <c r="K25" i="3"/>
  <c r="J24" i="3"/>
  <c r="L25" i="3"/>
  <c r="K18" i="2"/>
  <c r="F17" i="3"/>
  <c r="G19" i="3"/>
  <c r="J18" i="3"/>
  <c r="G17" i="3"/>
  <c r="J17" i="3"/>
  <c r="H18" i="2"/>
  <c r="G17" i="2"/>
  <c r="F19" i="2"/>
  <c r="D18" i="2"/>
  <c r="D18" i="3"/>
  <c r="H17" i="2"/>
  <c r="K17" i="3"/>
  <c r="K19" i="3"/>
  <c r="L19" i="3"/>
  <c r="L17" i="3"/>
  <c r="G19" i="2"/>
  <c r="I19" i="2"/>
  <c r="J18" i="2"/>
  <c r="H18" i="3"/>
  <c r="L18" i="3"/>
  <c r="I18" i="2"/>
  <c r="F18" i="2"/>
  <c r="F19" i="3"/>
  <c r="K18" i="3"/>
  <c r="H19" i="2"/>
  <c r="J17" i="2"/>
  <c r="D19" i="3"/>
  <c r="D19" i="2"/>
  <c r="G18" i="2"/>
  <c r="H17" i="3"/>
  <c r="K17" i="2"/>
  <c r="I17" i="3"/>
  <c r="F17" i="2"/>
  <c r="D17" i="3"/>
  <c r="D17" i="2"/>
  <c r="J19" i="2"/>
  <c r="I18" i="3"/>
  <c r="K19" i="2"/>
  <c r="H19" i="3"/>
  <c r="F18" i="3"/>
  <c r="I19" i="3"/>
  <c r="J19" i="3"/>
  <c r="G18" i="3"/>
  <c r="I17" i="2"/>
  <c r="I29" i="3" l="1"/>
  <c r="H29" i="3"/>
  <c r="F29" i="3"/>
  <c r="H29" i="2"/>
  <c r="J29" i="3"/>
  <c r="F29" i="2"/>
  <c r="L29" i="3"/>
  <c r="K29" i="2"/>
  <c r="I29" i="2"/>
  <c r="K27" i="3" l="1"/>
  <c r="D27" i="2"/>
  <c r="D27" i="3"/>
  <c r="H27" i="2"/>
  <c r="F27" i="3"/>
  <c r="I27" i="2"/>
  <c r="I27" i="3"/>
  <c r="J27" i="2"/>
  <c r="J27" i="3"/>
  <c r="L27" i="3"/>
  <c r="G27" i="2"/>
  <c r="F27" i="2"/>
  <c r="G27" i="3"/>
  <c r="K27" i="2"/>
  <c r="H27" i="3"/>
  <c r="B34" i="2" l="1"/>
  <c r="B33" i="2" l="1"/>
</calcChain>
</file>

<file path=xl/sharedStrings.xml><?xml version="1.0" encoding="utf-8"?>
<sst xmlns="http://schemas.openxmlformats.org/spreadsheetml/2006/main" count="821" uniqueCount="124">
  <si>
    <t>Economic statistics, summary comparison</t>
  </si>
  <si>
    <t>Latest available figures</t>
  </si>
  <si>
    <t>UK</t>
  </si>
  <si>
    <t>Yorkshire and the Humber</t>
  </si>
  <si>
    <t>East Midlands</t>
  </si>
  <si>
    <t>West Midlands</t>
  </si>
  <si>
    <t>East of England</t>
  </si>
  <si>
    <t>London</t>
  </si>
  <si>
    <t>South East</t>
  </si>
  <si>
    <t>South West</t>
  </si>
  <si>
    <t>Population</t>
  </si>
  <si>
    <t>Total output (GDP)</t>
  </si>
  <si>
    <t>Total output (GDP) per head</t>
  </si>
  <si>
    <t>Forecast economic growth (GVA, real terms)*</t>
  </si>
  <si>
    <t>% change on year</t>
  </si>
  <si>
    <t>Average annual % change</t>
  </si>
  <si>
    <t>Unemployment rate</t>
  </si>
  <si>
    <t xml:space="preserve">Employment rate </t>
  </si>
  <si>
    <t>£, full time employees</t>
  </si>
  <si>
    <t>Jobs in manufacturing sector</t>
  </si>
  <si>
    <t>Employment in public sector</t>
  </si>
  <si>
    <t>House Prices</t>
  </si>
  <si>
    <t>Net fiscal balance per head***</t>
  </si>
  <si>
    <t>Number of businesses</t>
  </si>
  <si>
    <t>Annual % change in businesses</t>
  </si>
  <si>
    <t>England</t>
  </si>
  <si>
    <t>Scotland</t>
  </si>
  <si>
    <t>Wales</t>
  </si>
  <si>
    <t>N. Ireland</t>
  </si>
  <si>
    <t>North East</t>
  </si>
  <si>
    <t>North West</t>
  </si>
  <si>
    <t>Notes</t>
  </si>
  <si>
    <t>Source</t>
  </si>
  <si>
    <t>Mid-year estimates</t>
  </si>
  <si>
    <t>Millions</t>
  </si>
  <si>
    <t>ONS, Mid-year population estimates, via NOMIS</t>
  </si>
  <si>
    <t>Economy</t>
  </si>
  <si>
    <t>Latest year data is available</t>
  </si>
  <si>
    <t>ONS, Regional economic activity by GDP</t>
  </si>
  <si>
    <t>Annual average real terms % change (compound ave)</t>
  </si>
  <si>
    <t>Forecast economic growth (GVA, real terms)</t>
  </si>
  <si>
    <t>Oxford Economic, UK Regional Economic Outlook</t>
  </si>
  <si>
    <t>2020-30</t>
  </si>
  <si>
    <t>Average annual % change (compound average)</t>
  </si>
  <si>
    <t>Labour market</t>
  </si>
  <si>
    <t>Employment level</t>
  </si>
  <si>
    <t>All ages</t>
  </si>
  <si>
    <t>ONS, Labour Market Statistics, Table A07</t>
  </si>
  <si>
    <t>Employment rate</t>
  </si>
  <si>
    <t>% of all 16-64 year olds in work</t>
  </si>
  <si>
    <t>Unemployment level</t>
  </si>
  <si>
    <t>All economically active people over 16 out of work</t>
  </si>
  <si>
    <t>% of economically active people unemployed</t>
  </si>
  <si>
    <t>Median weekly earnings</t>
  </si>
  <si>
    <t>Gross earnings of full time employees (excludes self-emp.)</t>
  </si>
  <si>
    <t>ONS, Annual Survey of Hours and Earnings, via NOMIS</t>
  </si>
  <si>
    <t>Industries - employment</t>
  </si>
  <si>
    <t>Manufacturing</t>
  </si>
  <si>
    <t>% of all workforce jobs in manufacturing</t>
  </si>
  <si>
    <t>ONS, Labour Market Statistics, Table JOBS05, via NOMIS</t>
  </si>
  <si>
    <t>Public sector</t>
  </si>
  <si>
    <t>% of total employment in public sector</t>
  </si>
  <si>
    <t>ONS, Public Sector Employment, Table 6</t>
  </si>
  <si>
    <t>House prices</t>
  </si>
  <si>
    <t>Average</t>
  </si>
  <si>
    <t>Mix-adjusted ave price - all dwellings - not seasonally adj.</t>
  </si>
  <si>
    <t>ONS, House Price Index, Table 2</t>
  </si>
  <si>
    <t>Annual change</t>
  </si>
  <si>
    <t>Mix-adjusted % change on year</t>
  </si>
  <si>
    <t>ONS, House Price Index, Table 1</t>
  </si>
  <si>
    <t>Fiscal indicators</t>
  </si>
  <si>
    <t>Public sector revenue per head</t>
  </si>
  <si>
    <t>£</t>
  </si>
  <si>
    <t>ONS, Country and Regional Public Sector Finances Table S5</t>
  </si>
  <si>
    <t>Public sector expenditure per head</t>
  </si>
  <si>
    <t>ONS, Country and Regional Public Sector Finances Table S6</t>
  </si>
  <si>
    <t>Net fiscal balance per head</t>
  </si>
  <si>
    <t>ONS, Country and Regional Public Sector Finances Table S4</t>
  </si>
  <si>
    <t>Businesses</t>
  </si>
  <si>
    <t>All businesses</t>
  </si>
  <si>
    <t>BEIS, Business Population Estimates, Table 26</t>
  </si>
  <si>
    <t xml:space="preserve">North East </t>
  </si>
  <si>
    <t>Yorkshire and The Humber</t>
  </si>
  <si>
    <t>Northern Ireland</t>
  </si>
  <si>
    <t>Regional/national economic data tables</t>
  </si>
  <si>
    <t>Summary table 1</t>
  </si>
  <si>
    <t>Summary table 2</t>
  </si>
  <si>
    <t>Yorkshire &amp; Humber</t>
  </si>
  <si>
    <t>Sources and notes</t>
  </si>
  <si>
    <t>Summary of economic indicators</t>
  </si>
  <si>
    <t>£ billions</t>
  </si>
  <si>
    <t>Annual ave real terms % ch.</t>
  </si>
  <si>
    <t>Thousands</t>
  </si>
  <si>
    <t>% of population aged 16-64</t>
  </si>
  <si>
    <t>% of economically active</t>
  </si>
  <si>
    <t>% of total jobs</t>
  </si>
  <si>
    <t>% of total employment</t>
  </si>
  <si>
    <t>£ ('+' is surplus; '-' is defcit)</t>
  </si>
  <si>
    <t>Sources: See section 14. Notes and Sources</t>
  </si>
  <si>
    <t>Economic Growth (GDP), 2010-20</t>
  </si>
  <si>
    <t>Median weekly earnings, 2022</t>
  </si>
  <si>
    <t>Number of businesses, 2022</t>
  </si>
  <si>
    <t>Annual % change in businesses, 2022</t>
  </si>
  <si>
    <t>* Forecasts from Oxford Economics (Oct 2022); ** Annual ave growth is a compound average</t>
  </si>
  <si>
    <t>2021 mid-year estimates</t>
  </si>
  <si>
    <t>2023-33**</t>
  </si>
  <si>
    <t>* Forecasts from Oxford Economics (Jan 2023); ** Annual ave growth is a compound average</t>
  </si>
  <si>
    <t>Total output (GDP), 2021</t>
  </si>
  <si>
    <t>Total output (GDP) per head, 2021</t>
  </si>
  <si>
    <t>Economic Growth (GDP), 2010-21**</t>
  </si>
  <si>
    <t>2021, millions</t>
  </si>
  <si>
    <t>2021, £ billions</t>
  </si>
  <si>
    <t>2021, £</t>
  </si>
  <si>
    <t>Annual ave real % change</t>
  </si>
  <si>
    <t>2022, thousands</t>
  </si>
  <si>
    <t>2022, % change on year</t>
  </si>
  <si>
    <t>May - July 2023, %</t>
  </si>
  <si>
    <t>Apr - June 2023, % of all jobs</t>
  </si>
  <si>
    <t>Labour market, May-July 2023</t>
  </si>
  <si>
    <t>Industries - employment, April-June 2023</t>
  </si>
  <si>
    <t>Fiscal indicators, 2021/22</t>
  </si>
  <si>
    <t>* Forecasts from Oxford Economics (Oct 2023); ** Annual ave growth is a compound average</t>
  </si>
  <si>
    <t>September 2023, average (£)</t>
  </si>
  <si>
    <t>House prices, 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</si>
</sst>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0.0%"/>
    <numFmt numFmtId="166" formatCode="0.0"/>
    <numFmt numFmtId="167" formatCode="\+#,##0;\-#,##0;#,##0"/>
    <numFmt numFmtId="168" formatCode="_-* #,##0_-;\-* #,##0_-;_-* &quot;-&quot;??_-;_-@_-"/>
    <numFmt numFmtId="169" formatCode="_-* #,##0.0_-;\-* #,##0.0_-;_-* &quot;-&quot;??_-;_-@_-"/>
    <numFmt numFmtId="170" formatCode="&quot; &quot;#,##0.00&quot; &quot;;&quot;-&quot;#,##0.00&quot; &quot;;&quot; -&quot;00&quot; &quot;;&quot; &quot;@&quot; &quot;"/>
    <numFmt numFmtId="171" formatCode="&quot; &quot;#,##0.00&quot; &quot;;&quot; (&quot;#,##0.00&quot;)&quot;;&quot; -&quot;00&quot; &quot;;&quot; &quot;@&quot; &quot;"/>
    <numFmt numFmtId="172" formatCode="#,##0&quot; &quot;;&quot;-&quot;#,##0&quot; &quot;"/>
    <numFmt numFmtId="173" formatCode="&quot; &quot;[$£]#,##0.00&quot; &quot;;&quot;-&quot;[$£]#,##0.00&quot; &quot;;&quot; &quot;[$£]&quot;-&quot;00&quot; &quot;;&quot; &quot;@&quot; &quot;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National-LFSN Semibd"/>
      <family val="2"/>
    </font>
    <font>
      <sz val="11"/>
      <color theme="0"/>
      <name val="Open Sans"/>
      <family val="2"/>
    </font>
    <font>
      <sz val="11"/>
      <color theme="0"/>
      <name val="National-LFSN Book"/>
      <family val="2"/>
    </font>
    <font>
      <sz val="9"/>
      <color theme="0"/>
      <name val="Open Sans"/>
      <family val="2"/>
    </font>
    <font>
      <sz val="10"/>
      <color theme="0"/>
      <name val="Open Sans"/>
      <family val="2"/>
    </font>
    <font>
      <sz val="9"/>
      <name val="Open Sans"/>
      <family val="2"/>
    </font>
    <font>
      <sz val="10"/>
      <color theme="1"/>
      <name val="Open Sans"/>
      <family val="2"/>
    </font>
    <font>
      <sz val="11"/>
      <color theme="1"/>
      <name val="Open Sans"/>
      <family val="2"/>
    </font>
    <font>
      <b/>
      <sz val="9"/>
      <color theme="1"/>
      <name val="Open Sans"/>
      <family val="2"/>
    </font>
    <font>
      <sz val="8"/>
      <color theme="1"/>
      <name val="Open Sans"/>
      <family val="2"/>
    </font>
    <font>
      <sz val="9"/>
      <color theme="1"/>
      <name val="Open Sans"/>
      <family val="2"/>
    </font>
    <font>
      <b/>
      <i/>
      <sz val="9"/>
      <color theme="1"/>
      <name val="Open Sans"/>
      <family val="2"/>
    </font>
    <font>
      <sz val="8"/>
      <name val="Open Sans"/>
      <family val="2"/>
    </font>
    <font>
      <sz val="8"/>
      <color theme="0"/>
      <name val="Open Sans"/>
      <family val="2"/>
    </font>
    <font>
      <sz val="10"/>
      <color theme="1"/>
      <name val="Frutiger LT Std 45 Light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Open Sans"/>
      <family val="2"/>
    </font>
    <font>
      <b/>
      <sz val="9"/>
      <color indexed="8"/>
      <name val="Open Sans"/>
      <family val="2"/>
    </font>
    <font>
      <u/>
      <sz val="8"/>
      <color theme="10"/>
      <name val="Open Sans"/>
      <family val="2"/>
    </font>
    <font>
      <u/>
      <sz val="8"/>
      <color theme="10"/>
      <name val="Arial"/>
      <family val="2"/>
    </font>
    <font>
      <sz val="8"/>
      <color indexed="8"/>
      <name val="Open Sans"/>
      <family val="2"/>
    </font>
    <font>
      <sz val="8"/>
      <color theme="1"/>
      <name val="Frutiger LT Std 45 Light"/>
      <family val="2"/>
    </font>
    <font>
      <b/>
      <sz val="10"/>
      <color indexed="8"/>
      <name val="Open Sans"/>
      <family val="2"/>
    </font>
    <font>
      <b/>
      <sz val="10"/>
      <color theme="1"/>
      <name val="Open Sans"/>
      <family val="2"/>
    </font>
    <font>
      <sz val="10"/>
      <color indexed="8"/>
      <name val="Open Sans"/>
      <family val="2"/>
    </font>
    <font>
      <sz val="14"/>
      <color theme="0"/>
      <name val="National-LFSN Semibd"/>
      <family val="2"/>
    </font>
    <font>
      <sz val="14"/>
      <color theme="4"/>
      <name val="National-LFSN Semibd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sz val="11"/>
      <color rgb="FFFFFFFF"/>
      <name val="Calibri"/>
      <family val="2"/>
    </font>
    <font>
      <sz val="12"/>
      <color rgb="FF9C0006"/>
      <name val="Arial"/>
      <family val="2"/>
    </font>
    <font>
      <sz val="11"/>
      <color rgb="FF800080"/>
      <name val="Calibri"/>
      <family val="2"/>
    </font>
    <font>
      <b/>
      <sz val="12"/>
      <color rgb="FFFA7D00"/>
      <name val="Arial"/>
      <family val="2"/>
    </font>
    <font>
      <b/>
      <sz val="11"/>
      <color rgb="FFFF9900"/>
      <name val="Calibri"/>
      <family val="2"/>
    </font>
    <font>
      <sz val="10"/>
      <color rgb="FFFF0000"/>
      <name val="Arial"/>
      <family val="2"/>
    </font>
    <font>
      <b/>
      <sz val="12"/>
      <color rgb="FFFFFFFF"/>
      <name val="Arial"/>
      <family val="2"/>
    </font>
    <font>
      <b/>
      <sz val="11"/>
      <color rgb="FFFFFFFF"/>
      <name val="Calibri"/>
      <family val="2"/>
    </font>
    <font>
      <i/>
      <sz val="12"/>
      <color rgb="FF7F7F7F"/>
      <name val="Arial"/>
      <family val="2"/>
    </font>
    <font>
      <i/>
      <sz val="11"/>
      <color rgb="FF808080"/>
      <name val="Calibri"/>
      <family val="2"/>
    </font>
    <font>
      <b/>
      <sz val="10"/>
      <color rgb="FF000000"/>
      <name val="Arial"/>
      <family val="2"/>
    </font>
    <font>
      <sz val="12"/>
      <color rgb="FF006100"/>
      <name val="Arial"/>
      <family val="2"/>
    </font>
    <font>
      <sz val="11"/>
      <color rgb="FF008000"/>
      <name val="Calibri"/>
      <family val="2"/>
    </font>
    <font>
      <b/>
      <sz val="14"/>
      <color rgb="FF000000"/>
      <name val="Arial"/>
      <family val="2"/>
    </font>
    <font>
      <b/>
      <sz val="15"/>
      <color rgb="FF1F497D"/>
      <name val="Arial"/>
      <family val="2"/>
    </font>
    <font>
      <b/>
      <sz val="15"/>
      <color rgb="FF003366"/>
      <name val="Calibri"/>
      <family val="2"/>
    </font>
    <font>
      <b/>
      <sz val="13"/>
      <color rgb="FF1F497D"/>
      <name val="Arial"/>
      <family val="2"/>
    </font>
    <font>
      <b/>
      <sz val="13"/>
      <color rgb="FF003366"/>
      <name val="Calibri"/>
      <family val="2"/>
    </font>
    <font>
      <b/>
      <sz val="11"/>
      <color rgb="FF1F497D"/>
      <name val="Arial"/>
      <family val="2"/>
    </font>
    <font>
      <b/>
      <sz val="11"/>
      <color rgb="FF003366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Helvetica"/>
    </font>
    <font>
      <sz val="12"/>
      <color rgb="FF3F3F76"/>
      <name val="Arial"/>
      <family val="2"/>
    </font>
    <font>
      <sz val="11"/>
      <color rgb="FF333399"/>
      <name val="Calibri"/>
      <family val="2"/>
    </font>
    <font>
      <sz val="12"/>
      <color rgb="FFFA7D00"/>
      <name val="Arial"/>
      <family val="2"/>
    </font>
    <font>
      <sz val="11"/>
      <color rgb="FFFF9900"/>
      <name val="Calibri"/>
      <family val="2"/>
    </font>
    <font>
      <sz val="12"/>
      <color rgb="FF9C6500"/>
      <name val="Arial"/>
      <family val="2"/>
    </font>
    <font>
      <sz val="11"/>
      <color rgb="FF993300"/>
      <name val="Calibri"/>
      <family val="2"/>
    </font>
    <font>
      <sz val="10"/>
      <color rgb="FF000000"/>
      <name val="Helvetica"/>
    </font>
    <font>
      <b/>
      <sz val="12"/>
      <color rgb="FF3F3F3F"/>
      <name val="Arial"/>
      <family val="2"/>
    </font>
    <font>
      <b/>
      <sz val="11"/>
      <color rgb="FF333333"/>
      <name val="Calibri"/>
      <family val="2"/>
    </font>
    <font>
      <b/>
      <sz val="18"/>
      <color rgb="FF1F497D"/>
      <name val="Cambria"/>
      <family val="1"/>
    </font>
    <font>
      <b/>
      <sz val="18"/>
      <color rgb="FF003366"/>
      <name val="Cambria"/>
      <family val="1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FF0000"/>
      <name val="Arial"/>
      <family val="2"/>
    </font>
    <font>
      <sz val="11"/>
      <color rgb="FFFF0000"/>
      <name val="Calibri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DCE6F1"/>
        <bgColor rgb="FFDCE6F1"/>
      </patternFill>
    </fill>
    <fill>
      <patternFill patternType="solid">
        <fgColor rgb="FFFF99CC"/>
        <bgColor rgb="FFFF99CC"/>
      </patternFill>
    </fill>
    <fill>
      <patternFill patternType="solid">
        <fgColor rgb="FFF2DCDB"/>
        <bgColor rgb="FFF2DCDB"/>
      </patternFill>
    </fill>
    <fill>
      <patternFill patternType="solid">
        <fgColor rgb="FFCCFFCC"/>
        <bgColor rgb="FFCCFFCC"/>
      </patternFill>
    </fill>
    <fill>
      <patternFill patternType="solid">
        <fgColor rgb="FFEBF1DE"/>
        <bgColor rgb="FFEBF1DE"/>
      </patternFill>
    </fill>
    <fill>
      <patternFill patternType="solid">
        <fgColor rgb="FFCC99FF"/>
        <bgColor rgb="FFCC99FF"/>
      </patternFill>
    </fill>
    <fill>
      <patternFill patternType="solid">
        <fgColor rgb="FFE4DFEC"/>
        <bgColor rgb="FFE4DFEC"/>
      </patternFill>
    </fill>
    <fill>
      <patternFill patternType="solid">
        <fgColor rgb="FFCCFFFF"/>
        <bgColor rgb="FFCCFFFF"/>
      </patternFill>
    </fill>
    <fill>
      <patternFill patternType="solid">
        <fgColor rgb="FFDAEEF3"/>
        <bgColor rgb="FFDAEEF3"/>
      </patternFill>
    </fill>
    <fill>
      <patternFill patternType="solid">
        <fgColor rgb="FFFFCC99"/>
        <bgColor rgb="FFFFCC99"/>
      </patternFill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B8CCE4"/>
        <bgColor rgb="FFB8CCE4"/>
      </patternFill>
    </fill>
    <fill>
      <patternFill patternType="solid">
        <fgColor rgb="FFFF8080"/>
        <bgColor rgb="FFFF8080"/>
      </patternFill>
    </fill>
    <fill>
      <patternFill patternType="solid">
        <fgColor rgb="FFE6B8B7"/>
        <bgColor rgb="FFE6B8B7"/>
      </patternFill>
    </fill>
    <fill>
      <patternFill patternType="solid">
        <fgColor rgb="FF00FF00"/>
        <bgColor rgb="FF00FF00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FCC00"/>
        <bgColor rgb="FFFFCC00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0066CC"/>
        <bgColor rgb="FF0066CC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800080"/>
        <bgColor rgb="FF800080"/>
      </patternFill>
    </fill>
    <fill>
      <patternFill patternType="solid">
        <fgColor rgb="FF92CDDC"/>
        <bgColor rgb="FF92CDDC"/>
      </patternFill>
    </fill>
    <fill>
      <patternFill patternType="solid">
        <fgColor rgb="FF33CCCC"/>
        <bgColor rgb="FF33CCCC"/>
      </patternFill>
    </fill>
    <fill>
      <patternFill patternType="solid">
        <fgColor rgb="FFFABF8F"/>
        <bgColor rgb="FFFABF8F"/>
      </patternFill>
    </fill>
    <fill>
      <patternFill patternType="solid">
        <fgColor rgb="FFFF9900"/>
        <bgColor rgb="FFFF9900"/>
      </patternFill>
    </fill>
    <fill>
      <patternFill patternType="solid">
        <fgColor rgb="FF4F81BD"/>
        <bgColor rgb="FF4F81BD"/>
      </patternFill>
    </fill>
    <fill>
      <patternFill patternType="solid">
        <fgColor rgb="FF333399"/>
        <bgColor rgb="FF333399"/>
      </patternFill>
    </fill>
    <fill>
      <patternFill patternType="solid">
        <fgColor rgb="FFC0504D"/>
        <bgColor rgb="FFC0504D"/>
      </patternFill>
    </fill>
    <fill>
      <patternFill patternType="solid">
        <fgColor rgb="FFFF0000"/>
        <bgColor rgb="FFFF0000"/>
      </patternFill>
    </fill>
    <fill>
      <patternFill patternType="solid">
        <fgColor rgb="FF9BBB59"/>
        <bgColor rgb="FF9BBB59"/>
      </patternFill>
    </fill>
    <fill>
      <patternFill patternType="solid">
        <fgColor rgb="FF339966"/>
        <bgColor rgb="FF339966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6600"/>
        <bgColor rgb="FFFF6600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A5A5A5"/>
        <bgColor rgb="FFA5A5A5"/>
      </patternFill>
    </fill>
    <fill>
      <patternFill patternType="solid">
        <fgColor rgb="FF969696"/>
        <bgColor rgb="FF969696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 style="thin">
        <color rgb="FF333399"/>
      </top>
      <bottom style="double">
        <color rgb="FF333399"/>
      </bottom>
      <diagonal/>
    </border>
  </borders>
  <cellStyleXfs count="20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1" fillId="0" borderId="0"/>
    <xf numFmtId="0" fontId="32" fillId="0" borderId="0"/>
    <xf numFmtId="170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50" fillId="0" borderId="11" applyNumberFormat="0" applyFill="0" applyAlignment="0" applyProtection="0"/>
    <xf numFmtId="0" fontId="52" fillId="0" borderId="13" applyNumberFormat="0" applyFill="0" applyAlignment="0" applyProtection="0"/>
    <xf numFmtId="0" fontId="54" fillId="0" borderId="15" applyNumberFormat="0" applyFill="0" applyAlignment="0" applyProtection="0"/>
    <xf numFmtId="0" fontId="54" fillId="0" borderId="0" applyNumberFormat="0" applyFill="0" applyBorder="0" applyAlignment="0" applyProtection="0"/>
    <xf numFmtId="0" fontId="47" fillId="52" borderId="0" applyNumberFormat="0" applyBorder="0" applyAlignment="0" applyProtection="0"/>
    <xf numFmtId="0" fontId="37" fillId="46" borderId="0" applyNumberFormat="0" applyBorder="0" applyAlignment="0" applyProtection="0"/>
    <xf numFmtId="0" fontId="62" fillId="53" borderId="0" applyNumberFormat="0" applyBorder="0" applyAlignment="0" applyProtection="0"/>
    <xf numFmtId="0" fontId="58" fillId="14" borderId="1" applyNumberFormat="0" applyAlignment="0" applyProtection="0"/>
    <xf numFmtId="0" fontId="65" fillId="47" borderId="2" applyNumberFormat="0" applyAlignment="0" applyProtection="0"/>
    <xf numFmtId="0" fontId="39" fillId="47" borderId="1" applyNumberFormat="0" applyAlignment="0" applyProtection="0"/>
    <xf numFmtId="0" fontId="60" fillId="0" borderId="3" applyNumberFormat="0" applyFill="0" applyAlignment="0" applyProtection="0"/>
    <xf numFmtId="0" fontId="42" fillId="50" borderId="4" applyNumberFormat="0" applyAlignment="0" applyProtection="0"/>
    <xf numFmtId="0" fontId="71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69" fillId="0" borderId="21" applyNumberFormat="0" applyFill="0" applyAlignment="0" applyProtection="0"/>
    <xf numFmtId="0" fontId="35" fillId="36" borderId="0" applyNumberFormat="0" applyBorder="0" applyAlignment="0" applyProtection="0"/>
    <xf numFmtId="0" fontId="35" fillId="26" borderId="0" applyNumberFormat="0" applyBorder="0" applyAlignment="0" applyProtection="0"/>
    <xf numFmtId="0" fontId="35" fillId="38" borderId="0" applyNumberFormat="0" applyBorder="0" applyAlignment="0" applyProtection="0"/>
    <xf numFmtId="0" fontId="35" fillId="28" borderId="0" applyNumberFormat="0" applyBorder="0" applyAlignment="0" applyProtection="0"/>
    <xf numFmtId="0" fontId="35" fillId="40" borderId="0" applyNumberFormat="0" applyBorder="0" applyAlignment="0" applyProtection="0"/>
    <xf numFmtId="0" fontId="35" fillId="29" borderId="0" applyNumberFormat="0" applyBorder="0" applyAlignment="0" applyProtection="0"/>
    <xf numFmtId="0" fontId="35" fillId="42" borderId="0" applyNumberFormat="0" applyBorder="0" applyAlignment="0" applyProtection="0"/>
    <xf numFmtId="0" fontId="35" fillId="30" borderId="0" applyNumberFormat="0" applyBorder="0" applyAlignment="0" applyProtection="0"/>
    <xf numFmtId="0" fontId="35" fillId="43" borderId="0" applyNumberFormat="0" applyBorder="0" applyAlignment="0" applyProtection="0"/>
    <xf numFmtId="0" fontId="35" fillId="32" borderId="0" applyNumberFormat="0" applyBorder="0" applyAlignment="0" applyProtection="0"/>
    <xf numFmtId="0" fontId="35" fillId="44" borderId="0" applyNumberFormat="0" applyBorder="0" applyAlignment="0" applyProtection="0"/>
    <xf numFmtId="0" fontId="35" fillId="34" borderId="0" applyNumberFormat="0" applyBorder="0" applyAlignment="0" applyProtection="0"/>
    <xf numFmtId="0" fontId="33" fillId="4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3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3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3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3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3" fillId="10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3" fillId="16" borderId="0" applyNumberFormat="0" applyBorder="0" applyAlignment="0" applyProtection="0"/>
    <xf numFmtId="0" fontId="34" fillId="23" borderId="0" applyNumberFormat="0" applyBorder="0" applyAlignment="0" applyProtection="0"/>
    <xf numFmtId="0" fontId="34" fillId="23" borderId="0" applyNumberFormat="0" applyBorder="0" applyAlignment="0" applyProtection="0"/>
    <xf numFmtId="0" fontId="33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5" borderId="0" applyNumberFormat="0" applyBorder="0" applyAlignment="0" applyProtection="0"/>
    <xf numFmtId="0" fontId="36" fillId="27" borderId="0" applyNumberFormat="0" applyBorder="0" applyAlignment="0" applyProtection="0"/>
    <xf numFmtId="0" fontId="35" fillId="26" borderId="0" applyNumberFormat="0" applyBorder="0" applyAlignment="0" applyProtection="0"/>
    <xf numFmtId="0" fontId="36" fillId="18" borderId="0" applyNumberFormat="0" applyBorder="0" applyAlignment="0" applyProtection="0"/>
    <xf numFmtId="0" fontId="35" fillId="28" borderId="0" applyNumberFormat="0" applyBorder="0" applyAlignment="0" applyProtection="0"/>
    <xf numFmtId="0" fontId="36" fillId="20" borderId="0" applyNumberFormat="0" applyBorder="0" applyAlignment="0" applyProtection="0"/>
    <xf numFmtId="0" fontId="35" fillId="29" borderId="0" applyNumberFormat="0" applyBorder="0" applyAlignment="0" applyProtection="0"/>
    <xf numFmtId="0" fontId="36" fillId="31" borderId="0" applyNumberFormat="0" applyBorder="0" applyAlignment="0" applyProtection="0"/>
    <xf numFmtId="0" fontId="35" fillId="30" borderId="0" applyNumberFormat="0" applyBorder="0" applyAlignment="0" applyProtection="0"/>
    <xf numFmtId="0" fontId="36" fillId="33" borderId="0" applyNumberFormat="0" applyBorder="0" applyAlignment="0" applyProtection="0"/>
    <xf numFmtId="0" fontId="35" fillId="32" borderId="0" applyNumberFormat="0" applyBorder="0" applyAlignment="0" applyProtection="0"/>
    <xf numFmtId="0" fontId="36" fillId="35" borderId="0" applyNumberFormat="0" applyBorder="0" applyAlignment="0" applyProtection="0"/>
    <xf numFmtId="0" fontId="35" fillId="34" borderId="0" applyNumberFormat="0" applyBorder="0" applyAlignment="0" applyProtection="0"/>
    <xf numFmtId="0" fontId="36" fillId="37" borderId="0" applyNumberFormat="0" applyBorder="0" applyAlignment="0" applyProtection="0"/>
    <xf numFmtId="0" fontId="35" fillId="36" borderId="0" applyNumberFormat="0" applyBorder="0" applyAlignment="0" applyProtection="0"/>
    <xf numFmtId="0" fontId="36" fillId="39" borderId="0" applyNumberFormat="0" applyBorder="0" applyAlignment="0" applyProtection="0"/>
    <xf numFmtId="0" fontId="35" fillId="38" borderId="0" applyNumberFormat="0" applyBorder="0" applyAlignment="0" applyProtection="0"/>
    <xf numFmtId="0" fontId="36" fillId="41" borderId="0" applyNumberFormat="0" applyBorder="0" applyAlignment="0" applyProtection="0"/>
    <xf numFmtId="0" fontId="35" fillId="40" borderId="0" applyNumberFormat="0" applyBorder="0" applyAlignment="0" applyProtection="0"/>
    <xf numFmtId="0" fontId="36" fillId="31" borderId="0" applyNumberFormat="0" applyBorder="0" applyAlignment="0" applyProtection="0"/>
    <xf numFmtId="0" fontId="35" fillId="42" borderId="0" applyNumberFormat="0" applyBorder="0" applyAlignment="0" applyProtection="0"/>
    <xf numFmtId="0" fontId="36" fillId="33" borderId="0" applyNumberFormat="0" applyBorder="0" applyAlignment="0" applyProtection="0"/>
    <xf numFmtId="0" fontId="35" fillId="43" borderId="0" applyNumberFormat="0" applyBorder="0" applyAlignment="0" applyProtection="0"/>
    <xf numFmtId="0" fontId="36" fillId="45" borderId="0" applyNumberFormat="0" applyBorder="0" applyAlignment="0" applyProtection="0"/>
    <xf numFmtId="0" fontId="35" fillId="44" borderId="0" applyNumberFormat="0" applyBorder="0" applyAlignment="0" applyProtection="0"/>
    <xf numFmtId="0" fontId="38" fillId="6" borderId="0" applyNumberFormat="0" applyBorder="0" applyAlignment="0" applyProtection="0"/>
    <xf numFmtId="0" fontId="37" fillId="46" borderId="0" applyNumberFormat="0" applyBorder="0" applyAlignment="0" applyProtection="0"/>
    <xf numFmtId="0" fontId="40" fillId="48" borderId="8" applyNumberFormat="0" applyAlignment="0" applyProtection="0"/>
    <xf numFmtId="0" fontId="39" fillId="47" borderId="1" applyNumberFormat="0" applyAlignment="0" applyProtection="0"/>
    <xf numFmtId="0" fontId="32" fillId="49" borderId="0" applyNumberFormat="0" applyFont="0" applyBorder="0">
      <protection locked="0"/>
    </xf>
    <xf numFmtId="0" fontId="32" fillId="49" borderId="0" applyNumberFormat="0" applyFont="0" applyBorder="0">
      <protection locked="0"/>
    </xf>
    <xf numFmtId="0" fontId="41" fillId="0" borderId="0" applyNumberFormat="0" applyFill="0" applyBorder="0" applyAlignment="0" applyProtection="0"/>
    <xf numFmtId="0" fontId="43" fillId="51" borderId="9" applyNumberFormat="0" applyAlignment="0" applyProtection="0"/>
    <xf numFmtId="0" fontId="42" fillId="50" borderId="4" applyNumberFormat="0" applyAlignment="0" applyProtection="0"/>
    <xf numFmtId="0" fontId="32" fillId="16" borderId="10" applyNumberFormat="0" applyFont="0">
      <alignment horizontal="center" vertical="center"/>
      <protection locked="0"/>
    </xf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2" fontId="32" fillId="0" borderId="0" applyFont="0" applyFill="0" applyBorder="0" applyProtection="0">
      <alignment horizontal="right"/>
    </xf>
    <xf numFmtId="17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32" fillId="31" borderId="0" applyNumberFormat="0" applyFont="0" applyBorder="0">
      <protection locked="0"/>
    </xf>
    <xf numFmtId="0" fontId="46" fillId="16" borderId="0" applyNumberFormat="0" applyBorder="0">
      <alignment vertical="center"/>
      <protection locked="0"/>
    </xf>
    <xf numFmtId="0" fontId="46" fillId="0" borderId="0" applyNumberFormat="0" applyBorder="0">
      <protection locked="0"/>
    </xf>
    <xf numFmtId="0" fontId="48" fillId="8" borderId="0" applyNumberFormat="0" applyBorder="0" applyAlignment="0" applyProtection="0"/>
    <xf numFmtId="0" fontId="47" fillId="52" borderId="0" applyNumberFormat="0" applyBorder="0" applyAlignment="0" applyProtection="0"/>
    <xf numFmtId="0" fontId="49" fillId="0" borderId="0" applyNumberFormat="0" applyBorder="0">
      <protection locked="0"/>
    </xf>
    <xf numFmtId="0" fontId="51" fillId="0" borderId="12" applyNumberFormat="0" applyFill="0" applyAlignment="0" applyProtection="0"/>
    <xf numFmtId="0" fontId="50" fillId="0" borderId="11" applyNumberFormat="0" applyFill="0" applyAlignment="0" applyProtection="0"/>
    <xf numFmtId="0" fontId="53" fillId="0" borderId="14" applyNumberFormat="0" applyFill="0" applyAlignment="0" applyProtection="0"/>
    <xf numFmtId="0" fontId="52" fillId="0" borderId="13" applyNumberFormat="0" applyFill="0" applyAlignment="0" applyProtection="0"/>
    <xf numFmtId="0" fontId="55" fillId="0" borderId="16" applyNumberFormat="0" applyFill="0" applyAlignment="0" applyProtection="0"/>
    <xf numFmtId="0" fontId="54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9" fillId="14" borderId="8" applyNumberFormat="0" applyAlignment="0" applyProtection="0"/>
    <xf numFmtId="0" fontId="58" fillId="14" borderId="1" applyNumberFormat="0" applyAlignment="0" applyProtection="0"/>
    <xf numFmtId="0" fontId="61" fillId="0" borderId="17" applyNumberFormat="0" applyFill="0" applyAlignment="0" applyProtection="0"/>
    <xf numFmtId="0" fontId="63" fillId="49" borderId="0" applyNumberFormat="0" applyBorder="0" applyAlignment="0" applyProtection="0"/>
    <xf numFmtId="0" fontId="62" fillId="53" borderId="0" applyNumberFormat="0" applyBorder="0" applyAlignment="0" applyProtection="0"/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 applyProtection="0"/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64" fillId="0" borderId="0" applyNumberFormat="0" applyBorder="0" applyProtection="0"/>
    <xf numFmtId="0" fontId="32" fillId="0" borderId="0" applyNumberFormat="0" applyFont="0" applyBorder="0" applyProtection="0"/>
    <xf numFmtId="0" fontId="34" fillId="0" borderId="0" applyNumberFormat="0" applyBorder="0" applyProtection="0"/>
    <xf numFmtId="0" fontId="34" fillId="0" borderId="0" applyNumberFormat="0" applyBorder="0" applyProtection="0"/>
    <xf numFmtId="0" fontId="32" fillId="0" borderId="0" applyNumberFormat="0" applyBorder="0" applyProtection="0"/>
    <xf numFmtId="0" fontId="32" fillId="0" borderId="0" applyNumberFormat="0" applyBorder="0" applyProtection="0"/>
    <xf numFmtId="0" fontId="32" fillId="0" borderId="0" applyNumberFormat="0" applyBorder="0" applyProtection="0"/>
    <xf numFmtId="0" fontId="32" fillId="0" borderId="0" applyNumberFormat="0" applyBorder="0" applyProtection="0"/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0" borderId="0" applyNumberFormat="0" applyFont="0" applyBorder="0">
      <protection locked="0"/>
    </xf>
    <xf numFmtId="0" fontId="32" fillId="54" borderId="18" applyNumberFormat="0" applyFont="0" applyAlignment="0" applyProtection="0"/>
    <xf numFmtId="0" fontId="32" fillId="54" borderId="5" applyNumberFormat="0" applyFont="0" applyAlignment="0" applyProtection="0"/>
    <xf numFmtId="0" fontId="32" fillId="54" borderId="5" applyNumberFormat="0" applyFont="0" applyAlignment="0" applyProtection="0"/>
    <xf numFmtId="0" fontId="66" fillId="48" borderId="19" applyNumberFormat="0" applyAlignment="0" applyProtection="0"/>
    <xf numFmtId="0" fontId="65" fillId="47" borderId="2" applyNumberFormat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16" borderId="20" applyNumberFormat="0" applyFont="0">
      <alignment vertical="center"/>
      <protection locked="0"/>
    </xf>
    <xf numFmtId="0" fontId="32" fillId="16" borderId="20" applyNumberFormat="0" applyFont="0">
      <alignment vertical="center"/>
      <protection locked="0"/>
    </xf>
    <xf numFmtId="0" fontId="32" fillId="49" borderId="0" applyNumberFormat="0" applyFont="0" applyBorder="0">
      <protection locked="0"/>
    </xf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70" fillId="0" borderId="22" applyNumberFormat="0" applyFill="0" applyAlignment="0" applyProtection="0"/>
    <xf numFmtId="0" fontId="69" fillId="0" borderId="21" applyNumberFormat="0" applyFill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74" fillId="0" borderId="0"/>
  </cellStyleXfs>
  <cellXfs count="117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/>
    <xf numFmtId="0" fontId="0" fillId="3" borderId="0" xfId="0" applyFill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horizontal="right" vertical="center"/>
    </xf>
    <xf numFmtId="0" fontId="7" fillId="3" borderId="6" xfId="0" applyFont="1" applyFill="1" applyBorder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0" fontId="0" fillId="0" borderId="0" xfId="0" applyAlignment="1">
      <alignment vertical="center"/>
    </xf>
    <xf numFmtId="0" fontId="8" fillId="3" borderId="0" xfId="0" applyFont="1" applyFill="1"/>
    <xf numFmtId="0" fontId="8" fillId="3" borderId="7" xfId="0" applyFont="1" applyFill="1" applyBorder="1"/>
    <xf numFmtId="0" fontId="9" fillId="3" borderId="0" xfId="0" applyFont="1" applyFill="1"/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164" fontId="8" fillId="3" borderId="0" xfId="1" applyNumberFormat="1" applyFont="1" applyFill="1" applyBorder="1" applyAlignment="1">
      <alignment horizontal="right" vertical="center"/>
    </xf>
    <xf numFmtId="0" fontId="12" fillId="3" borderId="0" xfId="0" applyFont="1" applyFill="1"/>
    <xf numFmtId="0" fontId="11" fillId="3" borderId="0" xfId="0" applyFont="1" applyFill="1"/>
    <xf numFmtId="0" fontId="8" fillId="3" borderId="0" xfId="0" applyFont="1" applyFill="1" applyAlignment="1">
      <alignment horizontal="right"/>
    </xf>
    <xf numFmtId="0" fontId="9" fillId="3" borderId="0" xfId="0" applyFont="1" applyFill="1" applyAlignment="1">
      <alignment horizontal="right"/>
    </xf>
    <xf numFmtId="3" fontId="8" fillId="3" borderId="0" xfId="0" applyNumberFormat="1" applyFont="1" applyFill="1" applyAlignment="1">
      <alignment horizontal="right" vertical="center"/>
    </xf>
    <xf numFmtId="3" fontId="8" fillId="3" borderId="0" xfId="0" applyNumberFormat="1" applyFont="1" applyFill="1" applyAlignment="1">
      <alignment vertical="center"/>
    </xf>
    <xf numFmtId="165" fontId="8" fillId="3" borderId="0" xfId="1" applyNumberFormat="1" applyFont="1" applyFill="1" applyBorder="1" applyAlignment="1">
      <alignment horizontal="right" vertical="center"/>
    </xf>
    <xf numFmtId="165" fontId="8" fillId="3" borderId="0" xfId="2" applyNumberFormat="1" applyFont="1" applyFill="1" applyBorder="1" applyAlignment="1">
      <alignment horizontal="right" vertical="center"/>
    </xf>
    <xf numFmtId="0" fontId="13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9" fontId="8" fillId="3" borderId="0" xfId="0" applyNumberFormat="1" applyFont="1" applyFill="1" applyAlignment="1">
      <alignment horizontal="right" vertical="center"/>
    </xf>
    <xf numFmtId="0" fontId="10" fillId="3" borderId="0" xfId="0" applyFont="1" applyFill="1" applyAlignment="1">
      <alignment horizontal="left" vertical="center"/>
    </xf>
    <xf numFmtId="165" fontId="8" fillId="3" borderId="0" xfId="0" applyNumberFormat="1" applyFont="1" applyFill="1" applyAlignment="1">
      <alignment horizontal="right" vertical="center"/>
    </xf>
    <xf numFmtId="1" fontId="8" fillId="3" borderId="0" xfId="0" applyNumberFormat="1" applyFont="1" applyFill="1" applyAlignment="1">
      <alignment horizontal="right" vertical="center"/>
    </xf>
    <xf numFmtId="166" fontId="8" fillId="3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3" fontId="8" fillId="3" borderId="0" xfId="1" applyNumberFormat="1" applyFont="1" applyFill="1" applyBorder="1" applyAlignment="1">
      <alignment horizontal="right" vertical="center"/>
    </xf>
    <xf numFmtId="165" fontId="8" fillId="3" borderId="0" xfId="0" applyNumberFormat="1" applyFont="1" applyFill="1" applyAlignment="1">
      <alignment horizontal="right"/>
    </xf>
    <xf numFmtId="9" fontId="8" fillId="3" borderId="0" xfId="2" applyFont="1" applyFill="1" applyBorder="1" applyAlignment="1">
      <alignment horizontal="right" vertical="center"/>
    </xf>
    <xf numFmtId="167" fontId="8" fillId="3" borderId="0" xfId="1" applyNumberFormat="1" applyFont="1" applyFill="1" applyBorder="1" applyAlignment="1">
      <alignment horizontal="right" vertical="center"/>
    </xf>
    <xf numFmtId="168" fontId="8" fillId="3" borderId="0" xfId="1" applyNumberFormat="1" applyFont="1" applyFill="1" applyBorder="1" applyAlignment="1">
      <alignment horizontal="right" vertical="center"/>
    </xf>
    <xf numFmtId="0" fontId="11" fillId="3" borderId="0" xfId="0" applyFont="1" applyFill="1" applyAlignment="1">
      <alignment horizontal="left"/>
    </xf>
    <xf numFmtId="0" fontId="6" fillId="3" borderId="0" xfId="0" applyFont="1" applyFill="1"/>
    <xf numFmtId="0" fontId="3" fillId="3" borderId="0" xfId="0" applyFont="1" applyFill="1"/>
    <xf numFmtId="0" fontId="14" fillId="3" borderId="0" xfId="0" applyFont="1" applyFill="1"/>
    <xf numFmtId="0" fontId="15" fillId="3" borderId="0" xfId="0" applyFont="1" applyFill="1"/>
    <xf numFmtId="0" fontId="16" fillId="0" borderId="0" xfId="0" applyFont="1"/>
    <xf numFmtId="0" fontId="14" fillId="3" borderId="0" xfId="0" applyFont="1" applyFill="1" applyAlignment="1">
      <alignment vertical="top"/>
    </xf>
    <xf numFmtId="0" fontId="17" fillId="0" borderId="0" xfId="0" applyFont="1"/>
    <xf numFmtId="0" fontId="7" fillId="3" borderId="6" xfId="0" applyFont="1" applyFill="1" applyBorder="1" applyAlignment="1">
      <alignment horizontal="right" vertical="center"/>
    </xf>
    <xf numFmtId="169" fontId="8" fillId="3" borderId="0" xfId="1" applyNumberFormat="1" applyFont="1" applyFill="1" applyBorder="1" applyAlignment="1">
      <alignment vertical="center"/>
    </xf>
    <xf numFmtId="165" fontId="8" fillId="3" borderId="0" xfId="1" applyNumberFormat="1" applyFont="1" applyFill="1" applyBorder="1" applyAlignment="1">
      <alignment vertical="center"/>
    </xf>
    <xf numFmtId="165" fontId="8" fillId="3" borderId="0" xfId="2" applyNumberFormat="1" applyFont="1" applyFill="1" applyBorder="1" applyAlignment="1">
      <alignment vertical="center"/>
    </xf>
    <xf numFmtId="9" fontId="8" fillId="3" borderId="0" xfId="0" applyNumberFormat="1" applyFont="1" applyFill="1" applyAlignment="1">
      <alignment vertical="center"/>
    </xf>
    <xf numFmtId="165" fontId="8" fillId="3" borderId="0" xfId="0" applyNumberFormat="1" applyFont="1" applyFill="1" applyAlignment="1">
      <alignment vertical="center"/>
    </xf>
    <xf numFmtId="1" fontId="8" fillId="3" borderId="0" xfId="0" applyNumberFormat="1" applyFont="1" applyFill="1" applyAlignment="1">
      <alignment vertical="center"/>
    </xf>
    <xf numFmtId="166" fontId="8" fillId="3" borderId="0" xfId="0" applyNumberFormat="1" applyFont="1" applyFill="1" applyAlignment="1">
      <alignment vertical="center"/>
    </xf>
    <xf numFmtId="3" fontId="8" fillId="3" borderId="0" xfId="1" applyNumberFormat="1" applyFont="1" applyFill="1" applyBorder="1" applyAlignment="1">
      <alignment vertical="center"/>
    </xf>
    <xf numFmtId="9" fontId="8" fillId="3" borderId="0" xfId="2" applyFont="1" applyFill="1" applyBorder="1" applyAlignment="1">
      <alignment vertical="center"/>
    </xf>
    <xf numFmtId="168" fontId="8" fillId="3" borderId="0" xfId="1" applyNumberFormat="1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0" xfId="0" applyFont="1"/>
    <xf numFmtId="0" fontId="20" fillId="2" borderId="0" xfId="0" applyFont="1" applyFill="1" applyAlignment="1">
      <alignment vertical="center"/>
    </xf>
    <xf numFmtId="0" fontId="19" fillId="0" borderId="0" xfId="0" applyFont="1" applyAlignment="1">
      <alignment vertical="center" wrapText="1"/>
    </xf>
    <xf numFmtId="0" fontId="19" fillId="3" borderId="0" xfId="0" applyFont="1" applyFill="1"/>
    <xf numFmtId="0" fontId="21" fillId="3" borderId="0" xfId="0" applyFont="1" applyFill="1" applyAlignment="1">
      <alignment horizontal="left"/>
    </xf>
    <xf numFmtId="0" fontId="22" fillId="3" borderId="0" xfId="3" applyFont="1" applyFill="1" applyBorder="1" applyAlignment="1"/>
    <xf numFmtId="0" fontId="10" fillId="3" borderId="0" xfId="0" applyFont="1" applyFill="1" applyAlignment="1">
      <alignment horizontal="left"/>
    </xf>
    <xf numFmtId="0" fontId="23" fillId="3" borderId="0" xfId="3" applyFont="1" applyFill="1" applyAlignment="1">
      <alignment vertical="center"/>
    </xf>
    <xf numFmtId="0" fontId="24" fillId="3" borderId="0" xfId="0" applyFont="1" applyFill="1" applyAlignment="1">
      <alignment horizontal="left"/>
    </xf>
    <xf numFmtId="0" fontId="11" fillId="3" borderId="0" xfId="0" applyFont="1" applyFill="1" applyAlignment="1">
      <alignment wrapText="1"/>
    </xf>
    <xf numFmtId="0" fontId="22" fillId="3" borderId="0" xfId="3" applyFont="1" applyFill="1" applyBorder="1" applyAlignment="1">
      <alignment vertical="center"/>
    </xf>
    <xf numFmtId="0" fontId="19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25" fillId="0" borderId="0" xfId="0" applyFont="1"/>
    <xf numFmtId="0" fontId="16" fillId="2" borderId="0" xfId="0" applyFont="1" applyFill="1"/>
    <xf numFmtId="0" fontId="6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16" fillId="3" borderId="0" xfId="0" applyFont="1" applyFill="1"/>
    <xf numFmtId="0" fontId="26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164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0" fontId="27" fillId="3" borderId="0" xfId="0" applyFont="1" applyFill="1" applyAlignment="1">
      <alignment horizontal="left"/>
    </xf>
    <xf numFmtId="0" fontId="28" fillId="3" borderId="0" xfId="0" applyFont="1" applyFill="1" applyAlignment="1">
      <alignment horizontal="left"/>
    </xf>
    <xf numFmtId="165" fontId="8" fillId="3" borderId="0" xfId="2" applyNumberFormat="1" applyFont="1" applyFill="1" applyBorder="1" applyAlignment="1">
      <alignment horizontal="right"/>
    </xf>
    <xf numFmtId="0" fontId="1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11" fillId="0" borderId="0" xfId="0" applyFont="1"/>
    <xf numFmtId="0" fontId="8" fillId="0" borderId="0" xfId="0" applyFont="1"/>
    <xf numFmtId="3" fontId="8" fillId="0" borderId="0" xfId="0" applyNumberFormat="1" applyFont="1"/>
    <xf numFmtId="0" fontId="1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18" fillId="3" borderId="0" xfId="3" applyFill="1"/>
    <xf numFmtId="0" fontId="0" fillId="3" borderId="0" xfId="0" applyFill="1" applyBorder="1"/>
    <xf numFmtId="0" fontId="12" fillId="3" borderId="0" xfId="0" applyFont="1" applyFill="1" applyBorder="1" applyAlignment="1">
      <alignment horizontal="left" vertical="center"/>
    </xf>
    <xf numFmtId="0" fontId="0" fillId="3" borderId="0" xfId="0" applyFill="1"/>
    <xf numFmtId="0" fontId="30" fillId="3" borderId="0" xfId="0" applyFont="1" applyFill="1"/>
    <xf numFmtId="0" fontId="16" fillId="0" borderId="0" xfId="0" applyFont="1"/>
    <xf numFmtId="0" fontId="16" fillId="2" borderId="0" xfId="0" applyFont="1" applyFill="1"/>
    <xf numFmtId="0" fontId="0" fillId="0" borderId="0" xfId="0"/>
    <xf numFmtId="0" fontId="8" fillId="0" borderId="0" xfId="0" applyFont="1"/>
    <xf numFmtId="0" fontId="0" fillId="3" borderId="0" xfId="0" applyFill="1"/>
    <xf numFmtId="0" fontId="16" fillId="2" borderId="0" xfId="0" applyFont="1" applyFill="1"/>
    <xf numFmtId="0" fontId="29" fillId="2" borderId="0" xfId="0" applyFont="1" applyFill="1" applyBorder="1" applyAlignment="1">
      <alignment horizontal="left"/>
    </xf>
    <xf numFmtId="0" fontId="10" fillId="3" borderId="6" xfId="0" applyFont="1" applyFill="1" applyBorder="1" applyAlignment="1">
      <alignment vertical="center"/>
    </xf>
    <xf numFmtId="0" fontId="11" fillId="3" borderId="6" xfId="0" applyFont="1" applyFill="1" applyBorder="1" applyAlignment="1">
      <alignment horizontal="left"/>
    </xf>
    <xf numFmtId="165" fontId="8" fillId="3" borderId="6" xfId="2" applyNumberFormat="1" applyFont="1" applyFill="1" applyBorder="1" applyAlignment="1">
      <alignment vertical="center"/>
    </xf>
    <xf numFmtId="165" fontId="8" fillId="3" borderId="6" xfId="1" applyNumberFormat="1" applyFont="1" applyFill="1" applyBorder="1" applyAlignment="1">
      <alignment horizontal="right" vertical="center"/>
    </xf>
    <xf numFmtId="165" fontId="8" fillId="3" borderId="6" xfId="0" applyNumberFormat="1" applyFont="1" applyFill="1" applyBorder="1" applyAlignment="1">
      <alignment horizontal="right"/>
    </xf>
    <xf numFmtId="0" fontId="6" fillId="2" borderId="0" xfId="0" applyFont="1" applyFill="1" applyAlignment="1">
      <alignment horizontal="right" vertical="center"/>
    </xf>
    <xf numFmtId="0" fontId="8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 wrapText="1"/>
    </xf>
  </cellXfs>
  <cellStyles count="200">
    <cellStyle name="20% - Accent1 2" xfId="37" xr:uid="{84DDE04F-EBA7-4D34-BBF2-FD4D2FEC5176}"/>
    <cellStyle name="20% - Accent1 3" xfId="38" xr:uid="{835AFD2D-78A1-49F3-BA45-64EF160C3301}"/>
    <cellStyle name="20% - Accent1 4" xfId="39" xr:uid="{D687EE4E-684D-4F67-8248-CA2BEC8B79A6}"/>
    <cellStyle name="20% - Accent2 2" xfId="40" xr:uid="{E5CF447B-D034-4B64-A808-D3A62EB12149}"/>
    <cellStyle name="20% - Accent2 3" xfId="41" xr:uid="{7046492E-6258-4C47-B23F-DBE9C07F1743}"/>
    <cellStyle name="20% - Accent2 4" xfId="42" xr:uid="{1FAA94D3-6876-4B3F-87A7-02AC8989548A}"/>
    <cellStyle name="20% - Accent3 2" xfId="43" xr:uid="{AA74B0CB-F6BF-415A-8F02-B49CE4385428}"/>
    <cellStyle name="20% - Accent3 3" xfId="44" xr:uid="{F7D13757-35AA-40C8-88D8-4584AA8E2733}"/>
    <cellStyle name="20% - Accent3 4" xfId="45" xr:uid="{9CD676EE-F728-40FC-9300-3C0350380F4B}"/>
    <cellStyle name="20% - Accent4 2" xfId="46" xr:uid="{14CA6BE6-523C-4832-9630-26259815F90E}"/>
    <cellStyle name="20% - Accent4 3" xfId="47" xr:uid="{C94184FE-324A-43C4-A3F0-76CF20F4F58E}"/>
    <cellStyle name="20% - Accent4 4" xfId="48" xr:uid="{E1D3CEBE-D33B-46C8-A191-37CFA7500621}"/>
    <cellStyle name="20% - Accent5 2" xfId="49" xr:uid="{7B7C06A2-47BD-455F-8443-D088B55C0865}"/>
    <cellStyle name="20% - Accent5 3" xfId="50" xr:uid="{81C2AD76-2596-47A9-8ED3-E8694CA147B3}"/>
    <cellStyle name="20% - Accent5 4" xfId="51" xr:uid="{B15ABD5F-C583-43DB-9FED-D0008354DFBB}"/>
    <cellStyle name="20% - Accent6 2" xfId="52" xr:uid="{60C8558E-8AFF-49CE-934E-FC1468BE5D25}"/>
    <cellStyle name="20% - Accent6 3" xfId="53" xr:uid="{CD4935A3-7A05-4902-BE65-4DE17658E17D}"/>
    <cellStyle name="20% - Accent6 4" xfId="54" xr:uid="{6A0921DC-AE07-401F-87A8-843733EF1481}"/>
    <cellStyle name="40% - Accent1 2" xfId="55" xr:uid="{20A79896-BDAF-41E6-9BA2-1F376DA5C203}"/>
    <cellStyle name="40% - Accent1 3" xfId="56" xr:uid="{E0E43540-CE0A-4DF5-B994-64516B3E8C4E}"/>
    <cellStyle name="40% - Accent1 4" xfId="57" xr:uid="{9B353263-042C-4A7C-BD07-198F18B67AF8}"/>
    <cellStyle name="40% - Accent2 2" xfId="58" xr:uid="{29E2D129-5379-40EA-9601-4DC7403AF34A}"/>
    <cellStyle name="40% - Accent2 3" xfId="59" xr:uid="{EF424E98-5317-4325-B4FC-E2CDF7432BD0}"/>
    <cellStyle name="40% - Accent2 4" xfId="60" xr:uid="{A726713F-A8B5-41DD-829B-577A711CFC51}"/>
    <cellStyle name="40% - Accent3 2" xfId="61" xr:uid="{261887CF-E7CE-4646-95B6-48FE05C6138C}"/>
    <cellStyle name="40% - Accent3 3" xfId="62" xr:uid="{2E226747-582B-4F8C-AB56-DAB1278587D2}"/>
    <cellStyle name="40% - Accent3 4" xfId="63" xr:uid="{53A8D9CA-7CDD-469C-8291-ACDAD8E9F559}"/>
    <cellStyle name="40% - Accent4 2" xfId="64" xr:uid="{7EE553A2-9250-481D-A71B-980BCFDC708B}"/>
    <cellStyle name="40% - Accent4 3" xfId="65" xr:uid="{AAA7F7F9-F6E1-43E6-9EEA-2993D88F7818}"/>
    <cellStyle name="40% - Accent4 4" xfId="66" xr:uid="{60F6468E-D597-4C80-8E70-C54038B74BCF}"/>
    <cellStyle name="40% - Accent5 2" xfId="67" xr:uid="{538893B6-7757-4390-8D0A-33D5CBFA1FC6}"/>
    <cellStyle name="40% - Accent5 3" xfId="68" xr:uid="{AFEE4945-8664-4AB4-9BAC-2ADCB3C44776}"/>
    <cellStyle name="40% - Accent5 4" xfId="69" xr:uid="{CF34F0AD-F6C9-4590-BC7A-1E6E53A066CB}"/>
    <cellStyle name="40% - Accent6 2" xfId="70" xr:uid="{A97C856A-F03D-497F-ADB4-A71C84D9BBF0}"/>
    <cellStyle name="40% - Accent6 3" xfId="71" xr:uid="{B1D5C6E6-4105-4A36-9079-26A1A6E6B564}"/>
    <cellStyle name="40% - Accent6 4" xfId="72" xr:uid="{B4664B8C-00ED-46BC-9396-AE3A4043F7CF}"/>
    <cellStyle name="60% - Accent1 2" xfId="73" xr:uid="{CBEE356A-96E8-44C0-9D85-F48CFEA1DC76}"/>
    <cellStyle name="60% - Accent1 3" xfId="74" xr:uid="{CD26D715-0AF8-43C7-A919-2C60CC1B4667}"/>
    <cellStyle name="60% - Accent1 4" xfId="26" xr:uid="{78051344-8A09-402A-B860-2853712C9D93}"/>
    <cellStyle name="60% - Accent2 2" xfId="75" xr:uid="{6B821D58-191B-4C05-AD46-FCA98DFAE9BA}"/>
    <cellStyle name="60% - Accent2 3" xfId="76" xr:uid="{8D421E6D-7174-460A-9BF9-C69E6C4057D1}"/>
    <cellStyle name="60% - Accent2 4" xfId="28" xr:uid="{0F5A59AF-03FD-40E7-8F5B-413B6E448410}"/>
    <cellStyle name="60% - Accent3 2" xfId="77" xr:uid="{96F889B4-DB7B-4BC4-9181-ED27C02D3132}"/>
    <cellStyle name="60% - Accent3 3" xfId="78" xr:uid="{F71F8FC7-8C28-46AE-AD6B-36EEACD39BEB}"/>
    <cellStyle name="60% - Accent3 4" xfId="30" xr:uid="{2480B7EC-8F98-42C7-A2E5-676C1114B602}"/>
    <cellStyle name="60% - Accent4 2" xfId="79" xr:uid="{72D09EB8-CBA3-4C33-937C-E73E3B9347F0}"/>
    <cellStyle name="60% - Accent4 3" xfId="80" xr:uid="{514E5914-8711-4B54-A51D-0EFE4E161BA2}"/>
    <cellStyle name="60% - Accent4 4" xfId="32" xr:uid="{28634791-A8F1-4511-8029-8E798286EC42}"/>
    <cellStyle name="60% - Accent5 2" xfId="81" xr:uid="{D20EC19D-8157-4388-A4EA-A0B2A48D9DAF}"/>
    <cellStyle name="60% - Accent5 3" xfId="82" xr:uid="{20211459-9C23-41CC-BDBB-A7FAB114EE30}"/>
    <cellStyle name="60% - Accent5 4" xfId="34" xr:uid="{2BBE7F9F-D117-4AB3-B2FB-7A8951E79488}"/>
    <cellStyle name="60% - Accent6 2" xfId="83" xr:uid="{60944E6B-CD9D-42B3-90F4-F8CB178279AA}"/>
    <cellStyle name="60% - Accent6 3" xfId="84" xr:uid="{B3B0D413-BF44-41F1-8313-33C1323B83A9}"/>
    <cellStyle name="60% - Accent6 4" xfId="36" xr:uid="{15564944-4BB3-4610-ADB8-DA4EC9603DCF}"/>
    <cellStyle name="Accent1 2" xfId="85" xr:uid="{4DC34644-BA02-4FEB-94D8-8721745BD2D3}"/>
    <cellStyle name="Accent1 3" xfId="86" xr:uid="{558DA576-C3FC-4624-BE85-D3E1E111E6FB}"/>
    <cellStyle name="Accent1 4" xfId="25" xr:uid="{445D9CAD-8C2E-4DA6-8D44-8D5CF39950E2}"/>
    <cellStyle name="Accent2 2" xfId="87" xr:uid="{147F307A-66B5-432B-9C21-1DE2947B53F1}"/>
    <cellStyle name="Accent2 3" xfId="88" xr:uid="{FD116909-7B65-4564-9F64-C92FE9225C5A}"/>
    <cellStyle name="Accent2 4" xfId="27" xr:uid="{649BF2E2-54A9-49AC-B89A-86D285B0AA62}"/>
    <cellStyle name="Accent3 2" xfId="89" xr:uid="{FA961CE2-C0B2-4946-B34B-68CD84D29473}"/>
    <cellStyle name="Accent3 3" xfId="90" xr:uid="{8F686D2C-04BE-4F62-8A68-D9EDE4EC53DA}"/>
    <cellStyle name="Accent3 4" xfId="29" xr:uid="{303D4CAD-FB26-4F47-B1B2-BBE2EFA25DC8}"/>
    <cellStyle name="Accent4 2" xfId="91" xr:uid="{4BF0B178-5EED-4E59-BCE3-C456000C15C9}"/>
    <cellStyle name="Accent4 3" xfId="92" xr:uid="{0F69CC00-8190-4433-A92B-B0293C714935}"/>
    <cellStyle name="Accent4 4" xfId="31" xr:uid="{C16459BA-EAE9-422A-B3EA-E1F589291667}"/>
    <cellStyle name="Accent5 2" xfId="93" xr:uid="{742496FF-99C7-436B-9B35-ECADE5D550D0}"/>
    <cellStyle name="Accent5 3" xfId="94" xr:uid="{90936CFB-63ED-4A8A-A964-CFEEEE04B38C}"/>
    <cellStyle name="Accent5 4" xfId="33" xr:uid="{EDF302A9-B506-4852-A477-617B2FFBE360}"/>
    <cellStyle name="Accent6 2" xfId="95" xr:uid="{6FA32EC6-8272-4DF8-847C-18254C08F991}"/>
    <cellStyle name="Accent6 3" xfId="96" xr:uid="{7A200E79-CFCC-47F3-802C-D016A343E03F}"/>
    <cellStyle name="Accent6 4" xfId="35" xr:uid="{93C5BD1A-EF06-4927-8E97-C35895FBEC5E}"/>
    <cellStyle name="Bad 2" xfId="97" xr:uid="{D0B6BDF1-7FFF-4141-BD22-5599A632EF88}"/>
    <cellStyle name="Bad 3" xfId="98" xr:uid="{096F4DA6-37E2-4097-B0F8-CD4D8A1327C6}"/>
    <cellStyle name="Bad 4" xfId="15" xr:uid="{9117BBE9-030C-482C-ACD4-9E1B734810E2}"/>
    <cellStyle name="Calculation 2" xfId="99" xr:uid="{96C06BD9-2322-474D-84B6-F7FD64E39032}"/>
    <cellStyle name="Calculation 3" xfId="100" xr:uid="{ADB231E9-9E90-4624-9A2E-52C0CBF456FF}"/>
    <cellStyle name="Calculation 4" xfId="19" xr:uid="{717415B0-D6F4-434D-98F1-4ADB74BC2FCB}"/>
    <cellStyle name="cells" xfId="101" xr:uid="{54200E8E-6E40-45D4-9BF3-CEDE20DDEE2B}"/>
    <cellStyle name="cells 2" xfId="102" xr:uid="{69D1DA47-8735-4757-AF36-80006DDFE71D}"/>
    <cellStyle name="cf1" xfId="103" xr:uid="{EE855417-EB0C-4E2B-9D1E-893D44858B2A}"/>
    <cellStyle name="Check Cell 2" xfId="104" xr:uid="{A585E312-A50A-4FFE-BD7D-410DB93B8721}"/>
    <cellStyle name="Check Cell 3" xfId="105" xr:uid="{B9D4E01B-06C3-437D-AA35-F3CB2CAA5C06}"/>
    <cellStyle name="Check Cell 4" xfId="21" xr:uid="{316A53D6-12AD-448C-8D7B-9FC9824EDFFE}"/>
    <cellStyle name="column field" xfId="106" xr:uid="{302EBA6B-270B-41F9-8998-744F4DB4923F}"/>
    <cellStyle name="Comma" xfId="1" builtinId="3"/>
    <cellStyle name="Comma 2" xfId="4" xr:uid="{F3948D7B-FE8D-4658-BD63-667BF44FA1B9}"/>
    <cellStyle name="Comma 2 2" xfId="107" xr:uid="{9C09EABD-A334-4468-BB2A-CF09CC8116B8}"/>
    <cellStyle name="Comma 3" xfId="108" xr:uid="{2FB6CE4D-995C-4801-A3FD-939301333B9A}"/>
    <cellStyle name="Comma 4" xfId="109" xr:uid="{5992C0A5-CC8A-43AE-BA73-2417F4CC9545}"/>
    <cellStyle name="Comma 5" xfId="110" xr:uid="{DE3C2FEE-4819-45F1-970B-DA89564D60FA}"/>
    <cellStyle name="Comma 6" xfId="111" xr:uid="{52E0B608-D033-4108-BFA8-8B263EAF4090}"/>
    <cellStyle name="Comma 7" xfId="112" xr:uid="{696E0EB3-910A-495E-83A0-13DB5CEC9564}"/>
    <cellStyle name="Comma 8" xfId="7" xr:uid="{5C6347F7-AEDB-4406-8FAE-4C2F2BB6FC42}"/>
    <cellStyle name="Currency 2" xfId="113" xr:uid="{E3B96067-6F4C-4BF7-B71B-5E00041800E8}"/>
    <cellStyle name="Currency 3" xfId="114" xr:uid="{5525DE67-1146-402F-BD93-06F9E854B651}"/>
    <cellStyle name="Explanatory Text 2" xfId="115" xr:uid="{E357C570-BFD0-47D8-96FA-608484755611}"/>
    <cellStyle name="Explanatory Text 3" xfId="23" xr:uid="{6044A099-430E-47BB-99CD-2EFD07F0695C}"/>
    <cellStyle name="field" xfId="116" xr:uid="{C6D9B028-81BE-4A4C-8CD4-7F357759C7BA}"/>
    <cellStyle name="field names" xfId="117" xr:uid="{BB666ABA-45F6-466E-BDFA-C0DCF3D7960D}"/>
    <cellStyle name="footer" xfId="118" xr:uid="{868F8F9D-E35D-4592-BA04-5502BCED2F88}"/>
    <cellStyle name="Good 2" xfId="119" xr:uid="{3C543914-17A8-49CF-989C-F23EBD23D61E}"/>
    <cellStyle name="Good 3" xfId="120" xr:uid="{0C2CD2B8-E117-4A34-99CC-5CDC74D14536}"/>
    <cellStyle name="Good 4" xfId="14" xr:uid="{571DD71A-CD86-45F3-9964-FDF4307F882F}"/>
    <cellStyle name="heading" xfId="121" xr:uid="{EC0404A5-3EFD-4F70-9C0F-E216F616F9B0}"/>
    <cellStyle name="Heading 1 2" xfId="122" xr:uid="{5E09AC0D-A58A-4B00-A5C2-C62D14F464B4}"/>
    <cellStyle name="Heading 1 3" xfId="123" xr:uid="{C9CCAF6E-D463-4B31-BE8C-ABE3ACC3CDDD}"/>
    <cellStyle name="Heading 1 4" xfId="10" xr:uid="{E0D9D7C6-5484-420D-BB70-55A4093116EC}"/>
    <cellStyle name="Heading 2 2" xfId="124" xr:uid="{42F6E54F-3C30-4F09-9BB1-A796294DA557}"/>
    <cellStyle name="Heading 2 3" xfId="125" xr:uid="{C7A96C54-293F-4B5D-8E49-76E0129115FB}"/>
    <cellStyle name="Heading 2 4" xfId="11" xr:uid="{602A66D0-25E0-458E-9891-AA7E018ECA57}"/>
    <cellStyle name="Heading 3 2" xfId="126" xr:uid="{F1BFEC60-744A-4E8B-99D5-74E35D58B23A}"/>
    <cellStyle name="Heading 3 3" xfId="127" xr:uid="{262312F2-B315-49D0-A3E0-4FDA22F8C2B0}"/>
    <cellStyle name="Heading 3 4" xfId="12" xr:uid="{3347B0DF-D356-4A48-8C4C-0990E2E3FF90}"/>
    <cellStyle name="Heading 4 2" xfId="128" xr:uid="{4BE95D5C-C963-479C-B287-D6A641263FFF}"/>
    <cellStyle name="Heading 4 3" xfId="129" xr:uid="{670A6760-BE04-4B59-81B0-4419DA59EE14}"/>
    <cellStyle name="Heading 4 4" xfId="13" xr:uid="{5699296E-4639-45A6-8C96-A94903B49880}"/>
    <cellStyle name="Hyperlink" xfId="3" builtinId="8"/>
    <cellStyle name="Hyperlink 2" xfId="131" xr:uid="{C3C7DFD0-2161-4F2E-B4FA-14AF06F96FC6}"/>
    <cellStyle name="Hyperlink 2 2" xfId="197" xr:uid="{A8E5B37C-5EB3-4988-8F45-6BDB1EA7B2C0}"/>
    <cellStyle name="Hyperlink 3" xfId="132" xr:uid="{2A1A3A0D-7E19-4A2F-89B6-3892EA73C945}"/>
    <cellStyle name="Hyperlink 4" xfId="133" xr:uid="{6ED2AEC1-DB79-4DAF-A287-BEF5AC3D684E}"/>
    <cellStyle name="Hyperlink 5" xfId="134" xr:uid="{1CDFEAF6-E275-4AE0-9148-10EC29AD621C}"/>
    <cellStyle name="Hyperlink 6" xfId="135" xr:uid="{7842CD5A-3C96-4B06-ABB1-66F869D306CE}"/>
    <cellStyle name="Hyperlink 7" xfId="136" xr:uid="{97413618-F19C-4962-A4C7-FF5ADAE9DEB7}"/>
    <cellStyle name="Hyperlink 8" xfId="130" xr:uid="{89D30DC9-CC33-4BF6-908E-8164A9D45C63}"/>
    <cellStyle name="Input 2" xfId="137" xr:uid="{BC12DA92-C460-477F-A328-ED1659E5DCD1}"/>
    <cellStyle name="Input 3" xfId="138" xr:uid="{7137AA00-8654-461C-BD5A-59DFDEE975C1}"/>
    <cellStyle name="Input 4" xfId="17" xr:uid="{C62CA916-F741-460A-9E3A-D0AFE8276926}"/>
    <cellStyle name="Linked Cell 2" xfId="139" xr:uid="{5A2F76BE-3CB0-4A0A-B076-93D780EEF1B4}"/>
    <cellStyle name="Linked Cell 3" xfId="20" xr:uid="{EAE254D6-A42A-4DD4-B071-9D962964C053}"/>
    <cellStyle name="Neutral 2" xfId="140" xr:uid="{6443C7BE-CD02-4FB6-BE67-86E26982DEA3}"/>
    <cellStyle name="Neutral 3" xfId="141" xr:uid="{C6F654FE-47C3-4ABA-A23B-21A3A874A4CF}"/>
    <cellStyle name="Neutral 4" xfId="16" xr:uid="{051FF676-9F30-4FD7-8F12-532904BCC4B6}"/>
    <cellStyle name="Normal" xfId="0" builtinId="0"/>
    <cellStyle name="Normal 10" xfId="142" xr:uid="{C3703839-3B57-42E3-B1A4-AC139F11242A}"/>
    <cellStyle name="Normal 11" xfId="143" xr:uid="{10A068E7-3E54-4889-A8BF-EAC8219D5987}"/>
    <cellStyle name="Normal 12" xfId="144" xr:uid="{23FCE55D-2FE6-4CAE-B543-1DA4348E9A0F}"/>
    <cellStyle name="Normal 13" xfId="145" xr:uid="{E962A000-DF46-49EA-A5E3-1AD328439F54}"/>
    <cellStyle name="Normal 14" xfId="146" xr:uid="{A2C5E7DD-7D19-4322-9804-AD7CD62CF98A}"/>
    <cellStyle name="Normal 15" xfId="147" xr:uid="{A49494F0-E192-403D-8C3D-B4462703CBBE}"/>
    <cellStyle name="Normal 16" xfId="148" xr:uid="{9663EAC4-DDC1-4BC8-85A9-F779724CD50E}"/>
    <cellStyle name="Normal 17" xfId="149" xr:uid="{73300863-27D2-49CB-AA01-4260024B9FD6}"/>
    <cellStyle name="Normal 18" xfId="150" xr:uid="{DA996AE2-E281-4CB4-A2FE-182FD6F162A4}"/>
    <cellStyle name="Normal 19" xfId="151" xr:uid="{E9E38B7A-57EE-4DFF-811C-A691729CAD25}"/>
    <cellStyle name="Normal 2" xfId="5" xr:uid="{B95F5F49-4A75-4484-A3B1-BEEA6B5E8C32}"/>
    <cellStyle name="Normal 2 2" xfId="152" xr:uid="{CA9905B5-6AA1-4387-9478-DD6BE7565C75}"/>
    <cellStyle name="Normal 20" xfId="153" xr:uid="{CA5272E7-7505-457B-BCD7-3DD77E124A7C}"/>
    <cellStyle name="Normal 21" xfId="154" xr:uid="{945D762E-704F-4C3A-A90D-263D5CB8F7F1}"/>
    <cellStyle name="Normal 22" xfId="155" xr:uid="{D03585FB-218B-4651-99BA-6949F13B563F}"/>
    <cellStyle name="Normal 23" xfId="156" xr:uid="{ECFAFC7A-048F-4BFE-A08A-C78B502559F3}"/>
    <cellStyle name="Normal 24" xfId="157" xr:uid="{291F51BC-28DB-4CEF-9BF8-10BDFAE5AE06}"/>
    <cellStyle name="Normal 25" xfId="158" xr:uid="{4FC3720A-9AC2-4AAC-BEB6-7C34A765CFA6}"/>
    <cellStyle name="Normal 26" xfId="159" xr:uid="{409563F2-4F1D-465D-81DA-D19CEEF3849E}"/>
    <cellStyle name="Normal 27" xfId="160" xr:uid="{C1FC3600-745C-4ADF-B779-E6C8D2EDD5ED}"/>
    <cellStyle name="Normal 28" xfId="161" xr:uid="{42213CC9-12B9-4BD6-8375-B69B8570B547}"/>
    <cellStyle name="Normal 29" xfId="162" xr:uid="{E62F7C31-3FF1-4A5E-A7F7-0E1B99432432}"/>
    <cellStyle name="Normal 3" xfId="163" xr:uid="{F52F9D8F-0584-48FC-9B8E-F18D753DB9FE}"/>
    <cellStyle name="Normal 3 2" xfId="198" xr:uid="{D563DFB0-CFEC-4CB4-8708-A6E1C6F306BD}"/>
    <cellStyle name="Normal 30" xfId="164" xr:uid="{B5B8A61C-3126-4F97-A771-C00554DD831D}"/>
    <cellStyle name="Normal 31" xfId="165" xr:uid="{70A514CA-3A98-46F3-BBFC-EFE1882D23CF}"/>
    <cellStyle name="Normal 32" xfId="166" xr:uid="{476C5CFA-DB19-4AD4-9011-0566924F279E}"/>
    <cellStyle name="Normal 33" xfId="167" xr:uid="{A05BCFF2-5558-4217-8902-FCB549F039FB}"/>
    <cellStyle name="Normal 34" xfId="168" xr:uid="{A99F12DA-B085-4F9D-90FC-F619EAEB755D}"/>
    <cellStyle name="Normal 35" xfId="169" xr:uid="{0686D9F5-A423-4C39-94F3-9F57691CB10F}"/>
    <cellStyle name="Normal 36" xfId="170" xr:uid="{5244C997-16E3-4DD9-A682-1C1139ED8A26}"/>
    <cellStyle name="Normal 37" xfId="171" xr:uid="{28CADA9D-3C4E-4206-A9F3-B0E1CD2D56AC}"/>
    <cellStyle name="Normal 38" xfId="172" xr:uid="{78F39265-54E4-4DAB-A5B8-B61AC7DFD41E}"/>
    <cellStyle name="Normal 39" xfId="173" xr:uid="{3C63BB9C-44F2-49E0-A704-4357E6AF7118}"/>
    <cellStyle name="Normal 4" xfId="174" xr:uid="{2CDDE552-C838-4DC9-ABAA-CD252BD891E8}"/>
    <cellStyle name="Normal 40" xfId="6" xr:uid="{E5830BF1-D894-46D7-98F4-D8945DF9760B}"/>
    <cellStyle name="Normal 41" xfId="199" xr:uid="{9381F894-98F1-40D9-AE8E-150F064CE96B}"/>
    <cellStyle name="Normal 5" xfId="175" xr:uid="{6A5008A0-5F89-4E2E-B53A-A7F8A9319DEC}"/>
    <cellStyle name="Normal 6" xfId="176" xr:uid="{5F279117-265B-4893-8C76-BD1F6767ABDE}"/>
    <cellStyle name="Normal 7" xfId="177" xr:uid="{EE4CD7AA-BA16-4F30-9189-E15218F8473F}"/>
    <cellStyle name="Normal 8" xfId="178" xr:uid="{B5851772-13D8-4AC7-B144-446023E55BAF}"/>
    <cellStyle name="Normal 9" xfId="179" xr:uid="{C322FD05-7795-42E9-A1D6-C7F67EE401B2}"/>
    <cellStyle name="Note 2" xfId="180" xr:uid="{58AD3947-2676-4F62-80A0-51DB25C21AEA}"/>
    <cellStyle name="Note 3" xfId="181" xr:uid="{AF8CA2AD-16DC-4FCD-A671-9734AACC74DE}"/>
    <cellStyle name="Note 4" xfId="182" xr:uid="{B9CC988F-D516-4FE8-A94B-EF563464A251}"/>
    <cellStyle name="Output 2" xfId="183" xr:uid="{3F91F5FA-371E-48C4-B53C-AB698A645C3E}"/>
    <cellStyle name="Output 3" xfId="184" xr:uid="{BEFB3383-73E3-4F2B-A1F2-CCBF758DE30F}"/>
    <cellStyle name="Output 4" xfId="18" xr:uid="{724FB6F3-316B-458B-BF9E-1950C3BB3114}"/>
    <cellStyle name="Percent" xfId="2" builtinId="5"/>
    <cellStyle name="Percent 2" xfId="185" xr:uid="{F3FE04AE-FF23-42EF-AD22-F33A2C0A803A}"/>
    <cellStyle name="Percent 2 2" xfId="186" xr:uid="{9537145E-0324-4439-A216-DACEA8CE0E16}"/>
    <cellStyle name="Percent 3" xfId="187" xr:uid="{71EFC523-BE46-4428-B0E6-1CF0A5114F64}"/>
    <cellStyle name="Percent 4" xfId="188" xr:uid="{4EEBC6A0-FE6C-4E1B-BB0D-3EB798D4202F}"/>
    <cellStyle name="Percent 5" xfId="8" xr:uid="{F658D225-100C-4102-BB35-B645CF550667}"/>
    <cellStyle name="rowfield" xfId="189" xr:uid="{6E824318-4E50-4CFD-A538-A28264B685F6}"/>
    <cellStyle name="rowfield 2" xfId="190" xr:uid="{02445557-7A37-405D-91FB-9A2BC1D3880E}"/>
    <cellStyle name="Test" xfId="191" xr:uid="{D9AA35A7-F9D3-4285-95DB-7D1190E956D7}"/>
    <cellStyle name="Title 2" xfId="192" xr:uid="{C9A99EAD-8849-486F-A1BE-4EE603B4C3C5}"/>
    <cellStyle name="Title 3" xfId="193" xr:uid="{F2CAD6CA-F5F6-4711-A12F-016F0B631C7B}"/>
    <cellStyle name="Title 4" xfId="9" xr:uid="{D36CB363-945A-4ED7-AD40-7607A2CEDC29}"/>
    <cellStyle name="Total 2" xfId="194" xr:uid="{4C605617-10B9-42A6-9EBC-59BAAEBCF54F}"/>
    <cellStyle name="Total 3" xfId="195" xr:uid="{71690ED6-6BBD-41AF-B98F-371EEAEBAC6C}"/>
    <cellStyle name="Total 4" xfId="24" xr:uid="{28D00712-74CB-42D3-AEB7-85C35AF15919}"/>
    <cellStyle name="Warning Text 2" xfId="196" xr:uid="{F7760834-98FA-47C7-80B4-E5158ABCA942}"/>
    <cellStyle name="Warning Text 3" xfId="22" xr:uid="{8280E768-EDFC-424B-9A72-41C8DEEC3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nep-069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nep-06924%20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| Instructions"/>
      <sheetName val="Combined"/>
      <sheetName val="Data for map"/>
      <sheetName val="Population"/>
      <sheetName val="Forecasts OE"/>
      <sheetName val="GDP"/>
      <sheetName val="Income tax"/>
      <sheetName val="Spending per head"/>
      <sheetName val="Labour market"/>
      <sheetName val="Manuf - jobs"/>
      <sheetName val="Public sector"/>
      <sheetName val="House prices"/>
      <sheetName val="Public sector finances"/>
      <sheetName val="Businesses"/>
      <sheetName val="Sources"/>
      <sheetName val="Summary 1"/>
      <sheetName val="Summary 2"/>
    </sheetNames>
    <sheetDataSet>
      <sheetData sheetId="0"/>
      <sheetData sheetId="1">
        <row r="5">
          <cell r="C5">
            <v>2.6467719999999999</v>
          </cell>
          <cell r="D5">
            <v>7.4222950000000001</v>
          </cell>
          <cell r="E5">
            <v>5.4814309999999997</v>
          </cell>
          <cell r="F5">
            <v>4.8800939999999997</v>
          </cell>
          <cell r="G5">
            <v>5.9542399999999995</v>
          </cell>
          <cell r="H5">
            <v>6.348096</v>
          </cell>
          <cell r="I5">
            <v>8.7966280000000001</v>
          </cell>
          <cell r="J5">
            <v>9.2940229999999993</v>
          </cell>
          <cell r="K5">
            <v>5.7128399999999999</v>
          </cell>
          <cell r="L5">
            <v>56.536419000000002</v>
          </cell>
          <cell r="M5">
            <v>3.10541</v>
          </cell>
          <cell r="N5">
            <v>5.4798999999999998</v>
          </cell>
          <cell r="O5">
            <v>1.904563</v>
          </cell>
          <cell r="P5">
            <v>67.026291999999998</v>
          </cell>
        </row>
        <row r="8">
          <cell r="C8">
            <v>65.045000000000002</v>
          </cell>
          <cell r="D8">
            <v>220.304</v>
          </cell>
          <cell r="E8">
            <v>151.79400000000001</v>
          </cell>
          <cell r="F8">
            <v>134.22800000000001</v>
          </cell>
          <cell r="G8">
            <v>164.631</v>
          </cell>
          <cell r="H8">
            <v>193.25</v>
          </cell>
          <cell r="I8">
            <v>526.524</v>
          </cell>
          <cell r="J8">
            <v>336.20100000000002</v>
          </cell>
          <cell r="K8">
            <v>169.261</v>
          </cell>
          <cell r="L8">
            <v>1961.2380000000001</v>
          </cell>
          <cell r="M8">
            <v>79.698999999999998</v>
          </cell>
          <cell r="N8">
            <v>169.16200000000001</v>
          </cell>
          <cell r="O8">
            <v>51.716999999999999</v>
          </cell>
          <cell r="P8">
            <v>2276.7150000000001</v>
          </cell>
        </row>
        <row r="9">
          <cell r="C9">
            <v>24575</v>
          </cell>
          <cell r="D9">
            <v>29681</v>
          </cell>
          <cell r="E9">
            <v>27692</v>
          </cell>
          <cell r="F9">
            <v>27505</v>
          </cell>
          <cell r="G9">
            <v>27649</v>
          </cell>
          <cell r="H9">
            <v>30442</v>
          </cell>
          <cell r="I9">
            <v>59855</v>
          </cell>
          <cell r="J9">
            <v>36174</v>
          </cell>
          <cell r="K9">
            <v>29628</v>
          </cell>
          <cell r="L9">
            <v>34690</v>
          </cell>
          <cell r="M9">
            <v>25665</v>
          </cell>
          <cell r="N9">
            <v>30869</v>
          </cell>
          <cell r="O9">
            <v>27154</v>
          </cell>
          <cell r="P9">
            <v>33967</v>
          </cell>
        </row>
        <row r="10">
          <cell r="C10">
            <v>8.8320414283999948E-3</v>
          </cell>
          <cell r="D10">
            <v>1.3315934898584514E-2</v>
          </cell>
          <cell r="E10">
            <v>1.3148788633988939E-2</v>
          </cell>
          <cell r="F10">
            <v>1.2681905262658999E-2</v>
          </cell>
          <cell r="G10">
            <v>1.4697744145754088E-2</v>
          </cell>
          <cell r="H10">
            <v>1.4580773821821325E-2</v>
          </cell>
          <cell r="I10">
            <v>2.0249484748680269E-2</v>
          </cell>
          <cell r="J10">
            <v>1.4452728282276173E-2</v>
          </cell>
          <cell r="K10">
            <v>1.0229485939253991E-2</v>
          </cell>
          <cell r="L10">
            <v>1.5047839185730494E-2</v>
          </cell>
          <cell r="M10">
            <v>1.4995571719512268E-2</v>
          </cell>
          <cell r="N10">
            <v>8.4449222479847652E-3</v>
          </cell>
          <cell r="O10">
            <v>1.3136197779290315E-2</v>
          </cell>
          <cell r="P10">
            <v>1.2094102500559201E-2</v>
          </cell>
        </row>
        <row r="13">
          <cell r="C13">
            <v>5.6698752843020728E-3</v>
          </cell>
          <cell r="D13">
            <v>4.169762147808509E-3</v>
          </cell>
          <cell r="E13">
            <v>3.8237558662495008E-3</v>
          </cell>
          <cell r="F13">
            <v>4.2013167013166264E-3</v>
          </cell>
          <cell r="G13">
            <v>7.8781329764789909E-3</v>
          </cell>
          <cell r="H13">
            <v>8.4555682556235467E-3</v>
          </cell>
          <cell r="I13">
            <v>1.1320152641554504E-2</v>
          </cell>
          <cell r="J13">
            <v>6.8649992180715991E-3</v>
          </cell>
          <cell r="K13">
            <v>8.266074478343155E-3</v>
          </cell>
          <cell r="L13">
            <v>7.7405027955428363E-3</v>
          </cell>
          <cell r="M13">
            <v>5.3209485436596093E-3</v>
          </cell>
          <cell r="N13">
            <v>3.9602535539782213E-3</v>
          </cell>
          <cell r="O13">
            <v>4.4304147975853247E-3</v>
          </cell>
          <cell r="P13">
            <v>7.3078680253462203E-3</v>
          </cell>
        </row>
        <row r="14">
          <cell r="C14">
            <v>1.0525724145723725E-2</v>
          </cell>
          <cell r="D14">
            <v>1.1511525943435963E-2</v>
          </cell>
          <cell r="E14">
            <v>1.0914763483944157E-2</v>
          </cell>
          <cell r="F14">
            <v>1.0953250550276961E-2</v>
          </cell>
          <cell r="G14">
            <v>1.1541547821499742E-2</v>
          </cell>
          <cell r="H14">
            <v>1.2898669774383364E-2</v>
          </cell>
          <cell r="I14">
            <v>1.631149536119092E-2</v>
          </cell>
          <cell r="J14">
            <v>1.4119177596957355E-2</v>
          </cell>
          <cell r="K14">
            <v>1.3020015440848853E-2</v>
          </cell>
          <cell r="L14">
            <v>1.3485518908189054E-2</v>
          </cell>
          <cell r="M14">
            <v>1.1159362467078937E-2</v>
          </cell>
          <cell r="N14">
            <v>1.0794502747498269E-2</v>
          </cell>
          <cell r="O14">
            <v>1.1464294345890913E-2</v>
          </cell>
          <cell r="P14">
            <v>1.316797033870265E-2</v>
          </cell>
        </row>
        <row r="19">
          <cell r="C19">
            <v>-5524</v>
          </cell>
          <cell r="D19">
            <v>-4091</v>
          </cell>
          <cell r="E19">
            <v>-3270</v>
          </cell>
          <cell r="F19">
            <v>-2562</v>
          </cell>
          <cell r="G19">
            <v>-4366</v>
          </cell>
          <cell r="H19">
            <v>-378</v>
          </cell>
          <cell r="I19">
            <v>4313</v>
          </cell>
          <cell r="J19">
            <v>1501</v>
          </cell>
          <cell r="K19">
            <v>-2129</v>
          </cell>
          <cell r="L19">
            <v>-1133</v>
          </cell>
          <cell r="M19">
            <v>-6536</v>
          </cell>
          <cell r="N19">
            <v>-4340</v>
          </cell>
          <cell r="O19">
            <v>-7320</v>
          </cell>
          <cell r="P19">
            <v>-1822</v>
          </cell>
        </row>
        <row r="22">
          <cell r="C22">
            <v>0.74051304508238891</v>
          </cell>
          <cell r="D22">
            <v>0.73557221090387126</v>
          </cell>
          <cell r="E22">
            <v>0.74279065085071005</v>
          </cell>
          <cell r="F22">
            <v>0.75967187677673975</v>
          </cell>
          <cell r="G22">
            <v>0.75124724165987511</v>
          </cell>
          <cell r="H22">
            <v>0.77217817329861049</v>
          </cell>
          <cell r="I22">
            <v>0.73522402464633085</v>
          </cell>
          <cell r="J22">
            <v>0.79592745437485712</v>
          </cell>
          <cell r="K22">
            <v>0.77514228844862709</v>
          </cell>
          <cell r="L22">
            <v>0.75752806640098724</v>
          </cell>
          <cell r="M22">
            <v>0.73961252297849112</v>
          </cell>
          <cell r="N22">
            <v>0.75092836944114305</v>
          </cell>
          <cell r="O22">
            <v>0.71058961051206748</v>
          </cell>
          <cell r="P22">
            <v>0.7548366816492188</v>
          </cell>
        </row>
        <row r="24">
          <cell r="C24">
            <v>5.2086047081327969E-2</v>
          </cell>
          <cell r="D24">
            <v>5.2732835392119773E-2</v>
          </cell>
          <cell r="E24">
            <v>2.936367795345176E-2</v>
          </cell>
          <cell r="F24">
            <v>4.1285194189167242E-2</v>
          </cell>
          <cell r="G24">
            <v>4.9716450502176074E-2</v>
          </cell>
          <cell r="H24">
            <v>4.263141293170343E-2</v>
          </cell>
          <cell r="I24">
            <v>4.7569215528004125E-2</v>
          </cell>
          <cell r="J24">
            <v>3.9067422158306948E-2</v>
          </cell>
          <cell r="K24">
            <v>3.593734951046916E-2</v>
          </cell>
          <cell r="L24">
            <v>4.3292265299260869E-2</v>
          </cell>
          <cell r="M24">
            <v>3.7812669269583717E-2</v>
          </cell>
          <cell r="N24">
            <v>4.3302309305450065E-2</v>
          </cell>
          <cell r="O24">
            <v>2.7312452437088654E-2</v>
          </cell>
          <cell r="P24">
            <v>4.2635281171241102E-2</v>
          </cell>
        </row>
        <row r="25">
          <cell r="C25">
            <v>580.29999999999995</v>
          </cell>
          <cell r="D25">
            <v>603.70000000000005</v>
          </cell>
          <cell r="E25">
            <v>594.1</v>
          </cell>
          <cell r="F25">
            <v>603.70000000000005</v>
          </cell>
          <cell r="G25">
            <v>613.29999999999995</v>
          </cell>
          <cell r="H25">
            <v>667.6</v>
          </cell>
          <cell r="I25">
            <v>765.4</v>
          </cell>
          <cell r="J25">
            <v>685.3</v>
          </cell>
          <cell r="K25">
            <v>619.79999999999995</v>
          </cell>
          <cell r="L25">
            <v>645.79999999999995</v>
          </cell>
          <cell r="M25">
            <v>603.5</v>
          </cell>
          <cell r="N25">
            <v>640.29999999999995</v>
          </cell>
          <cell r="O25">
            <v>591.29999999999995</v>
          </cell>
          <cell r="P25">
            <v>640</v>
          </cell>
        </row>
        <row r="28">
          <cell r="C28">
            <v>8.3000000000000004E-2</v>
          </cell>
          <cell r="D28">
            <v>8.199999999999999E-2</v>
          </cell>
          <cell r="E28">
            <v>0.106</v>
          </cell>
          <cell r="F28">
            <v>0.105</v>
          </cell>
          <cell r="G28">
            <v>0.1</v>
          </cell>
          <cell r="H28">
            <v>6.9000000000000006E-2</v>
          </cell>
          <cell r="I28">
            <v>1.9E-2</v>
          </cell>
          <cell r="J28">
            <v>5.5999999999999994E-2</v>
          </cell>
          <cell r="K28">
            <v>0.08</v>
          </cell>
          <cell r="L28">
            <v>6.9000000000000006E-2</v>
          </cell>
          <cell r="M28">
            <v>9.8000000000000004E-2</v>
          </cell>
          <cell r="N28">
            <v>6.6000000000000003E-2</v>
          </cell>
          <cell r="O28">
            <v>0.105</v>
          </cell>
          <cell r="P28">
            <v>7.0999999999999994E-2</v>
          </cell>
        </row>
        <row r="29">
          <cell r="C29">
            <v>0.20800000000000002</v>
          </cell>
          <cell r="D29">
            <v>0.19600000000000001</v>
          </cell>
          <cell r="E29">
            <v>0.19500000000000001</v>
          </cell>
          <cell r="F29">
            <v>0.16399999999999998</v>
          </cell>
          <cell r="G29">
            <v>0.16699999999999998</v>
          </cell>
          <cell r="H29">
            <v>0.155</v>
          </cell>
          <cell r="I29">
            <v>0.153</v>
          </cell>
          <cell r="J29">
            <v>0.157</v>
          </cell>
          <cell r="K29">
            <v>0.17499999999999999</v>
          </cell>
          <cell r="L29">
            <v>0.17</v>
          </cell>
          <cell r="M29">
            <v>0.22699999999999998</v>
          </cell>
          <cell r="N29">
            <v>0.222</v>
          </cell>
          <cell r="O29">
            <v>0.26800000000000002</v>
          </cell>
          <cell r="P29">
            <v>0.17899999999999999</v>
          </cell>
        </row>
        <row r="32">
          <cell r="C32">
            <v>163000</v>
          </cell>
          <cell r="D32">
            <v>218000</v>
          </cell>
          <cell r="E32">
            <v>210000</v>
          </cell>
          <cell r="F32">
            <v>251000</v>
          </cell>
          <cell r="G32">
            <v>254000</v>
          </cell>
          <cell r="H32">
            <v>353000</v>
          </cell>
          <cell r="I32">
            <v>537000</v>
          </cell>
          <cell r="J32">
            <v>392000</v>
          </cell>
          <cell r="K32">
            <v>329000</v>
          </cell>
          <cell r="L32">
            <v>310000</v>
          </cell>
          <cell r="M32">
            <v>215000</v>
          </cell>
          <cell r="N32">
            <v>195000</v>
          </cell>
          <cell r="O32">
            <v>180000</v>
          </cell>
          <cell r="P32">
            <v>291000</v>
          </cell>
        </row>
        <row r="33">
          <cell r="C33">
            <v>1.6E-2</v>
          </cell>
          <cell r="D33">
            <v>6.0000000000000001E-3</v>
          </cell>
          <cell r="E33">
            <v>0</v>
          </cell>
          <cell r="F33">
            <v>4.0000000000000001E-3</v>
          </cell>
          <cell r="G33">
            <v>5.0000000000000001E-3</v>
          </cell>
          <cell r="H33">
            <v>-1.3999999999999999E-2</v>
          </cell>
          <cell r="I33">
            <v>-1.1000000000000001E-2</v>
          </cell>
          <cell r="J33">
            <v>-1.3999999999999999E-2</v>
          </cell>
          <cell r="K33">
            <v>-1.6E-2</v>
          </cell>
          <cell r="L33">
            <v>-5.0000000000000001E-3</v>
          </cell>
          <cell r="M33">
            <v>-2.7000000000000003E-2</v>
          </cell>
          <cell r="N33">
            <v>2.5000000000000001E-2</v>
          </cell>
          <cell r="O33">
            <v>2.1000000000000001E-2</v>
          </cell>
          <cell r="P33">
            <v>-1E-3</v>
          </cell>
        </row>
        <row r="36">
          <cell r="C36">
            <v>156.4</v>
          </cell>
          <cell r="D36">
            <v>545.20000000000005</v>
          </cell>
          <cell r="E36">
            <v>389.2</v>
          </cell>
          <cell r="F36">
            <v>382</v>
          </cell>
          <cell r="G36">
            <v>448.2</v>
          </cell>
          <cell r="H36">
            <v>569.20000000000005</v>
          </cell>
          <cell r="I36">
            <v>1049.4000000000001</v>
          </cell>
          <cell r="J36">
            <v>852.2</v>
          </cell>
          <cell r="K36">
            <v>524</v>
          </cell>
          <cell r="L36">
            <v>4915.8</v>
          </cell>
          <cell r="M36">
            <v>219</v>
          </cell>
          <cell r="N36">
            <v>298.3</v>
          </cell>
          <cell r="O36">
            <v>122.1</v>
          </cell>
          <cell r="P36">
            <v>5555.1</v>
          </cell>
        </row>
        <row r="37">
          <cell r="C37">
            <v>8.3816892327530645E-3</v>
          </cell>
          <cell r="D37">
            <v>6.2560904307152665E-2</v>
          </cell>
          <cell r="E37">
            <v>9.3360995850622075E-3</v>
          </cell>
          <cell r="F37">
            <v>3.8043478260869623E-2</v>
          </cell>
          <cell r="G37">
            <v>2.5160109789569951E-2</v>
          </cell>
          <cell r="H37">
            <v>4.8443543930742239E-2</v>
          </cell>
          <cell r="I37">
            <v>1.098265895953765E-2</v>
          </cell>
          <cell r="J37">
            <v>9.7156398104265573E-3</v>
          </cell>
          <cell r="K37">
            <v>-2.4934871604019304E-2</v>
          </cell>
          <cell r="L37">
            <v>1.9600522680604859E-2</v>
          </cell>
          <cell r="M37">
            <v>1.37174211248281E-3</v>
          </cell>
          <cell r="N37">
            <v>-0.12470657276995301</v>
          </cell>
          <cell r="O37">
            <v>-4.7581903276131099E-2</v>
          </cell>
          <cell r="P37">
            <v>8.3864292326962797E-3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L3" t="str">
            <v>updated 15 December 2023</v>
          </cell>
        </row>
        <row r="7">
          <cell r="B7" t="str">
            <v>Population</v>
          </cell>
        </row>
        <row r="9">
          <cell r="B9" t="str">
            <v>Total output (GDP)</v>
          </cell>
          <cell r="C9" t="str">
            <v>2021, £ billions</v>
          </cell>
        </row>
        <row r="10">
          <cell r="B10" t="str">
            <v>Total output (GDP) per head</v>
          </cell>
          <cell r="C10" t="str">
            <v>2021, £</v>
          </cell>
        </row>
        <row r="11">
          <cell r="B11" t="str">
            <v>Economic Growth (GDP), 2010-21**</v>
          </cell>
          <cell r="C11" t="str">
            <v>Annual ave real % change</v>
          </cell>
        </row>
        <row r="14">
          <cell r="B14">
            <v>2023</v>
          </cell>
          <cell r="C14" t="str">
            <v>% change on year</v>
          </cell>
        </row>
        <row r="15">
          <cell r="B15" t="str">
            <v>2023-33**</v>
          </cell>
          <cell r="C15" t="str">
            <v>Average annual % change</v>
          </cell>
        </row>
        <row r="27">
          <cell r="C27" t="str">
            <v>2021/22, £</v>
          </cell>
        </row>
        <row r="29">
          <cell r="C29" t="str">
            <v>2023, thousands</v>
          </cell>
        </row>
        <row r="30">
          <cell r="C30" t="str">
            <v>2023, % change on year</v>
          </cell>
        </row>
        <row r="33">
          <cell r="B33" t="str">
            <v>* Forecasts from Oxford Economics (Oct 2023); ** Annual ave growth is a compound average; ***A fiscal surplus is shown with a '+', a deficit with a '-'</v>
          </cell>
        </row>
        <row r="34">
          <cell r="B34" t="str">
            <v>Sources: See section 14. Notes and Sources</v>
          </cell>
        </row>
      </sheetData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| Instructions"/>
      <sheetName val="NE"/>
      <sheetName val="NW"/>
      <sheetName val="Y and H"/>
      <sheetName val="EM"/>
      <sheetName val="WM"/>
      <sheetName val="E"/>
      <sheetName val="L"/>
      <sheetName val="SE"/>
      <sheetName val="SW"/>
      <sheetName val="Eng"/>
      <sheetName val="W"/>
      <sheetName val="S"/>
      <sheetName val="NI"/>
      <sheetName val="Template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1">
          <cell r="B41" t="str">
            <v>* Forecasts from Oxford Economics (Oct 2023); ** Annual ave growth is a compound average</v>
          </cell>
        </row>
        <row r="42">
          <cell r="B42" t="str">
            <v>Sources: See section 14. Notes and Sources</v>
          </cell>
        </row>
      </sheetData>
      <sheetData sheetId="11" refreshError="1"/>
      <sheetData sheetId="12" refreshError="1"/>
      <sheetData sheetId="13" refreshError="1"/>
      <sheetData sheetId="14">
        <row r="41">
          <cell r="B41" t="str">
            <v>* Forecasts from Oxford Economics (Oct 2023); ** Annual ave growth is a compound average</v>
          </cell>
        </row>
        <row r="42">
          <cell r="B42" t="str">
            <v>Sources: See section 14. Notes and Sources</v>
          </cell>
        </row>
      </sheetData>
      <sheetData sheetId="15" refreshError="1"/>
    </sheetDataSet>
  </externalBook>
</externalLink>
</file>

<file path=xl/theme/theme1.xml><?xml version="1.0" encoding="utf-8"?>
<a:theme xmlns:a="http://schemas.openxmlformats.org/drawingml/2006/main" name="Stats-Proposal">
  <a:themeElements>
    <a:clrScheme name="Test 040220">
      <a:dk1>
        <a:sysClr val="windowText" lastClr="000000"/>
      </a:dk1>
      <a:lt1>
        <a:sysClr val="window" lastClr="FFFFFF"/>
      </a:lt1>
      <a:dk2>
        <a:srgbClr val="6E6E6E"/>
      </a:dk2>
      <a:lt2>
        <a:srgbClr val="F0EEED"/>
      </a:lt2>
      <a:accent1>
        <a:srgbClr val="006548"/>
      </a:accent1>
      <a:accent2>
        <a:srgbClr val="3F9D8A"/>
      </a:accent2>
      <a:accent3>
        <a:srgbClr val="682F7F"/>
      </a:accent3>
      <a:accent4>
        <a:srgbClr val="A37EC8"/>
      </a:accent4>
      <a:accent5>
        <a:srgbClr val="003F2B"/>
      </a:accent5>
      <a:accent6>
        <a:srgbClr val="E09F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ns.gov.uk/economy/governmentpublicsectorandtaxes/publicsectorfinance/articles/countryandregionalpublicsectorfinances/previousReleases" TargetMode="External"/><Relationship Id="rId13" Type="http://schemas.openxmlformats.org/officeDocument/2006/relationships/hyperlink" Target="https://www.ons.gov.uk/economy/governmentpublicsectorandtaxes/publicsectorfinance/articles/countryandregionalpublicsectorfinances/previousReleases" TargetMode="External"/><Relationship Id="rId18" Type="http://schemas.openxmlformats.org/officeDocument/2006/relationships/hyperlink" Target="https://www.ons.gov.uk/economy/grossdomesticproductgdp/bulletins/regionaleconomicactivitybygrossdomesticproductuk/previousReleases" TargetMode="External"/><Relationship Id="rId3" Type="http://schemas.openxmlformats.org/officeDocument/2006/relationships/hyperlink" Target="https://www.ons.gov.uk/employmentandlabourmarket/peopleinwork/employmentandemployeetypes/datasets/regionallabourmarketsummarya07" TargetMode="External"/><Relationship Id="rId7" Type="http://schemas.openxmlformats.org/officeDocument/2006/relationships/hyperlink" Target="http://www.ons.gov.uk/ons/rel/hpi/house-price-index/index.html" TargetMode="External"/><Relationship Id="rId12" Type="http://schemas.openxmlformats.org/officeDocument/2006/relationships/hyperlink" Target="http://www.ons.gov.uk/ons/rel/hpi/house-price-index/index.html" TargetMode="External"/><Relationship Id="rId17" Type="http://schemas.openxmlformats.org/officeDocument/2006/relationships/hyperlink" Target="https://www.ons.gov.uk/economy/grossdomesticproductgdp/bulletins/regionaleconomicactivitybygrossdomesticproductuk/previousReleases" TargetMode="External"/><Relationship Id="rId2" Type="http://schemas.openxmlformats.org/officeDocument/2006/relationships/hyperlink" Target="https://www.oxfordeconomics.com/my-oxford/uk-regional-economic-outlook" TargetMode="External"/><Relationship Id="rId16" Type="http://schemas.openxmlformats.org/officeDocument/2006/relationships/hyperlink" Target="https://www.ons.gov.uk/economy/grossdomesticproductgdp/bulletins/regionaleconomicactivitybygrossdomesticproductuk/previousReleases" TargetMode="External"/><Relationship Id="rId1" Type="http://schemas.openxmlformats.org/officeDocument/2006/relationships/hyperlink" Target="https://www.oxfordeconomics.com/my-oxford/uk-regional-economic-outlook" TargetMode="External"/><Relationship Id="rId6" Type="http://schemas.openxmlformats.org/officeDocument/2006/relationships/hyperlink" Target="https://www.ons.gov.uk/employmentandlabourmarket/peopleinwork/publicsectorpersonnel/datasets/publicsectoremploymentreferencetable" TargetMode="External"/><Relationship Id="rId11" Type="http://schemas.openxmlformats.org/officeDocument/2006/relationships/hyperlink" Target="https://www.ons.gov.uk/employmentandlabourmarket/peopleinwork/employmentandemployeetypes/datasets/regionallabourmarketsummarya07" TargetMode="External"/><Relationship Id="rId5" Type="http://schemas.openxmlformats.org/officeDocument/2006/relationships/hyperlink" Target="https://www.ons.gov.uk/employmentandlabourmarket/peopleinwork/employmentandemployeetypes/datasets/workforcejobsbyregionandindustryjobs05" TargetMode="External"/><Relationship Id="rId15" Type="http://schemas.openxmlformats.org/officeDocument/2006/relationships/hyperlink" Target="https://www.gov.uk/government/collections/business-population-estimates" TargetMode="External"/><Relationship Id="rId10" Type="http://schemas.openxmlformats.org/officeDocument/2006/relationships/hyperlink" Target="https://www.nomisweb.co.uk/query/advanced.aspx" TargetMode="External"/><Relationship Id="rId19" Type="http://schemas.openxmlformats.org/officeDocument/2006/relationships/printerSettings" Target="../printerSettings/printerSettings17.bin"/><Relationship Id="rId4" Type="http://schemas.openxmlformats.org/officeDocument/2006/relationships/hyperlink" Target="http://www.ons.gov.uk/ons/rel/ashe/annual-survey-of-hours-and-earnings/index.html" TargetMode="External"/><Relationship Id="rId9" Type="http://schemas.openxmlformats.org/officeDocument/2006/relationships/hyperlink" Target="https://www.gov.uk/government/collections/business-population-estimates" TargetMode="External"/><Relationship Id="rId14" Type="http://schemas.openxmlformats.org/officeDocument/2006/relationships/hyperlink" Target="https://www.ons.gov.uk/economy/governmentpublicsectorandtaxes/publicsectorfinance/articles/countryandregionalpublicsectorfinances/previousReleas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1942-FBDD-45A1-81DB-141C870984B3}">
  <sheetPr>
    <tabColor rgb="FFFFFF00"/>
  </sheetPr>
  <dimension ref="B2:P24"/>
  <sheetViews>
    <sheetView tabSelected="1" workbookViewId="0"/>
  </sheetViews>
  <sheetFormatPr defaultColWidth="9.109375" defaultRowHeight="14.4" x14ac:dyDescent="0.3"/>
  <cols>
    <col min="1" max="1" width="3.6640625" style="100" customWidth="1"/>
    <col min="2" max="16384" width="9.109375" style="100"/>
  </cols>
  <sheetData>
    <row r="2" spans="2:16" ht="19.5" customHeight="1" x14ac:dyDescent="0.4">
      <c r="B2" s="101" t="s">
        <v>84</v>
      </c>
    </row>
    <row r="3" spans="2:16" ht="12" customHeight="1" x14ac:dyDescent="0.3"/>
    <row r="4" spans="2:16" x14ac:dyDescent="0.3">
      <c r="B4" s="97" t="s">
        <v>85</v>
      </c>
    </row>
    <row r="5" spans="2:16" x14ac:dyDescent="0.3">
      <c r="B5" s="97" t="s">
        <v>86</v>
      </c>
    </row>
    <row r="6" spans="2:16" ht="6" customHeight="1" x14ac:dyDescent="0.3"/>
    <row r="7" spans="2:16" x14ac:dyDescent="0.3">
      <c r="B7" s="97" t="s">
        <v>29</v>
      </c>
    </row>
    <row r="8" spans="2:16" x14ac:dyDescent="0.3">
      <c r="B8" s="97" t="s">
        <v>30</v>
      </c>
    </row>
    <row r="9" spans="2:16" x14ac:dyDescent="0.3">
      <c r="B9" s="97" t="s">
        <v>87</v>
      </c>
    </row>
    <row r="10" spans="2:16" x14ac:dyDescent="0.3">
      <c r="B10" s="97" t="s">
        <v>4</v>
      </c>
      <c r="O10" s="99"/>
      <c r="P10" s="98"/>
    </row>
    <row r="11" spans="2:16" x14ac:dyDescent="0.3">
      <c r="B11" s="97" t="s">
        <v>5</v>
      </c>
      <c r="O11" s="99"/>
      <c r="P11" s="98"/>
    </row>
    <row r="12" spans="2:16" x14ac:dyDescent="0.3">
      <c r="B12" s="97" t="s">
        <v>6</v>
      </c>
      <c r="O12" s="99"/>
      <c r="P12" s="98"/>
    </row>
    <row r="13" spans="2:16" x14ac:dyDescent="0.3">
      <c r="B13" s="97" t="s">
        <v>7</v>
      </c>
      <c r="O13" s="99"/>
      <c r="P13" s="98"/>
    </row>
    <row r="14" spans="2:16" x14ac:dyDescent="0.3">
      <c r="B14" s="97" t="s">
        <v>8</v>
      </c>
      <c r="O14" s="99"/>
      <c r="P14" s="98"/>
    </row>
    <row r="15" spans="2:16" x14ac:dyDescent="0.3">
      <c r="B15" s="97" t="s">
        <v>9</v>
      </c>
      <c r="O15" s="99"/>
      <c r="P15" s="98"/>
    </row>
    <row r="16" spans="2:16" x14ac:dyDescent="0.3">
      <c r="B16" s="97" t="s">
        <v>25</v>
      </c>
      <c r="O16" s="99"/>
      <c r="P16" s="98"/>
    </row>
    <row r="17" spans="2:16" x14ac:dyDescent="0.3">
      <c r="B17" s="97" t="s">
        <v>27</v>
      </c>
      <c r="O17" s="99"/>
      <c r="P17" s="98"/>
    </row>
    <row r="18" spans="2:16" x14ac:dyDescent="0.3">
      <c r="B18" s="97" t="s">
        <v>26</v>
      </c>
      <c r="O18" s="99"/>
      <c r="P18" s="98"/>
    </row>
    <row r="19" spans="2:16" x14ac:dyDescent="0.3">
      <c r="B19" s="97" t="s">
        <v>83</v>
      </c>
      <c r="O19" s="99"/>
      <c r="P19" s="98"/>
    </row>
    <row r="20" spans="2:16" ht="6" customHeight="1" x14ac:dyDescent="0.3">
      <c r="O20" s="99"/>
      <c r="P20" s="98"/>
    </row>
    <row r="21" spans="2:16" x14ac:dyDescent="0.3">
      <c r="B21" s="97" t="s">
        <v>88</v>
      </c>
      <c r="O21" s="99"/>
      <c r="P21" s="98"/>
    </row>
    <row r="22" spans="2:16" x14ac:dyDescent="0.3">
      <c r="O22" s="99"/>
      <c r="P22" s="98"/>
    </row>
    <row r="23" spans="2:16" x14ac:dyDescent="0.3">
      <c r="O23" s="99"/>
      <c r="P23" s="98"/>
    </row>
    <row r="24" spans="2:16" x14ac:dyDescent="0.3">
      <c r="O24" s="98"/>
      <c r="P24" s="98"/>
    </row>
  </sheetData>
  <hyperlinks>
    <hyperlink ref="B4" location="'Summary 1'!A1" display="Summary table 1" xr:uid="{C144CCFF-F4E7-4898-8ECE-C8CEE27E418B}"/>
    <hyperlink ref="B5" location="'Summary 2'!A1" display="Summary table 2" xr:uid="{DB9C8089-7354-4F52-84FA-C60D3921C44A}"/>
    <hyperlink ref="B21" location="Sources!A1" display="Sources and notes" xr:uid="{54440517-FC00-499D-B341-BA0ED534AC46}"/>
    <hyperlink ref="B7" location="NE!A1" display="North East" xr:uid="{807947C9-B4F3-4634-94A9-277660D0135D}"/>
    <hyperlink ref="B8" location="NW!A1" display="North West" xr:uid="{715C4770-01EC-4C6B-A706-AEA3D6A432AB}"/>
    <hyperlink ref="B9" location="'Yorks&amp;H'!A1" display="Yorkshire &amp; Humber" xr:uid="{4FD4A353-8689-4042-97FC-C131E610767C}"/>
    <hyperlink ref="B10" location="E.Mids!A1" display="East Midlands" xr:uid="{EED4E08A-6398-42E3-9CFD-8307BDEB7F89}"/>
    <hyperlink ref="B11" location="W.Mids!A1" display="West Midlands" xr:uid="{BFC469F5-2ECB-4089-92E1-B637C333F609}"/>
    <hyperlink ref="B12" location="East!A1" display="East of England" xr:uid="{E7BB330F-F5D6-4764-B289-BF76389727F0}"/>
    <hyperlink ref="B13" location="Lon!A1" display="London" xr:uid="{1D6C2D5E-A434-4B98-A85B-0B2B4B0BC58D}"/>
    <hyperlink ref="B14" location="SE!A1" display="South East" xr:uid="{A1D695A9-B4C2-449A-B805-883B25D4BC3B}"/>
    <hyperlink ref="B15" location="SW!A1" display="South West" xr:uid="{96D46244-DFE3-4978-B30D-BC50EFAF3470}"/>
    <hyperlink ref="B16" location="Eng!A1" display="England" xr:uid="{3ED5BF5D-5F3E-4F74-8541-8A8D55D14AD4}"/>
    <hyperlink ref="B17" location="Wal!A1" display="Wales" xr:uid="{7D20DD7C-9C95-48E7-8824-91F8FD32C7F1}"/>
    <hyperlink ref="B18" location="Scot!A1" display="Scotland" xr:uid="{D646ABCE-0A18-4DB9-8A1C-00785BD92C98}"/>
    <hyperlink ref="B19" location="NI!A1" display="Northern Ireland" xr:uid="{425B345E-B479-422B-B0CC-3A7AB3E247ED}"/>
  </hyperlink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C623-E9E4-4F40-ACBF-9B13854056AC}">
  <sheetPr>
    <pageSetUpPr fitToPage="1"/>
  </sheetPr>
  <dimension ref="A1:G43"/>
  <sheetViews>
    <sheetView showGridLines="0" workbookViewId="0">
      <pane ySplit="3" topLeftCell="A4" activePane="bottomLeft" state="frozen"/>
      <selection pane="bottomLeft" activeCell="B4" sqref="B4"/>
    </sheetView>
  </sheetViews>
  <sheetFormatPr defaultColWidth="9.109375" defaultRowHeight="15" x14ac:dyDescent="0.35"/>
  <cols>
    <col min="1" max="1" width="1.6640625" style="46" customWidth="1"/>
    <col min="2" max="2" width="28" style="91" customWidth="1"/>
    <col min="3" max="3" width="8" style="91" customWidth="1"/>
    <col min="4" max="4" width="21.6640625" style="90" customWidth="1"/>
    <col min="5" max="6" width="9.109375" style="91"/>
    <col min="7" max="7" width="1.6640625" style="91" customWidth="1"/>
    <col min="8" max="16384" width="9.109375" style="91"/>
  </cols>
  <sheetData>
    <row r="1" spans="1:7" ht="5.25" customHeight="1" x14ac:dyDescent="0.35">
      <c r="A1" s="75"/>
      <c r="B1" s="76"/>
      <c r="C1" s="76"/>
      <c r="D1" s="77"/>
      <c r="E1" s="78"/>
      <c r="F1" s="78"/>
      <c r="G1" s="75"/>
    </row>
    <row r="2" spans="1:7" s="105" customFormat="1" ht="19.5" customHeight="1" x14ac:dyDescent="0.4">
      <c r="A2" s="107"/>
      <c r="B2" s="108" t="s">
        <v>89</v>
      </c>
      <c r="C2" s="76"/>
      <c r="D2" s="77"/>
      <c r="E2" s="78"/>
      <c r="F2" s="78"/>
      <c r="G2" s="107"/>
    </row>
    <row r="3" spans="1:7" x14ac:dyDescent="0.35">
      <c r="A3" s="75"/>
      <c r="B3" s="76"/>
      <c r="C3" s="76"/>
      <c r="D3" s="77"/>
      <c r="E3" s="79" t="s">
        <v>7</v>
      </c>
      <c r="F3" s="79" t="s">
        <v>2</v>
      </c>
      <c r="G3" s="75"/>
    </row>
    <row r="4" spans="1:7" x14ac:dyDescent="0.35">
      <c r="A4" s="80"/>
      <c r="B4" s="81" t="s">
        <v>10</v>
      </c>
      <c r="C4" s="82"/>
      <c r="D4" s="41"/>
      <c r="E4" s="22"/>
      <c r="F4" s="22"/>
      <c r="G4" s="80"/>
    </row>
    <row r="5" spans="1:7" x14ac:dyDescent="0.35">
      <c r="A5" s="80"/>
      <c r="B5" s="82" t="s">
        <v>104</v>
      </c>
      <c r="C5" s="82"/>
      <c r="D5" s="21" t="s">
        <v>34</v>
      </c>
      <c r="E5" s="83">
        <v>8.7966280000000001</v>
      </c>
      <c r="F5" s="83">
        <v>67.026291999999998</v>
      </c>
      <c r="G5" s="80"/>
    </row>
    <row r="6" spans="1:7" x14ac:dyDescent="0.35">
      <c r="A6" s="80"/>
      <c r="B6" s="14"/>
      <c r="C6" s="14"/>
      <c r="D6" s="21"/>
      <c r="E6" s="84"/>
      <c r="F6" s="84"/>
      <c r="G6" s="80"/>
    </row>
    <row r="7" spans="1:7" x14ac:dyDescent="0.35">
      <c r="A7" s="80"/>
      <c r="B7" s="85" t="s">
        <v>36</v>
      </c>
      <c r="C7" s="85"/>
      <c r="D7" s="21"/>
      <c r="E7" s="84"/>
      <c r="F7" s="84"/>
      <c r="G7" s="80"/>
    </row>
    <row r="8" spans="1:7" x14ac:dyDescent="0.35">
      <c r="A8" s="80"/>
      <c r="B8" s="86" t="s">
        <v>107</v>
      </c>
      <c r="C8" s="85"/>
      <c r="D8" s="21" t="s">
        <v>90</v>
      </c>
      <c r="E8" s="84">
        <v>526.524</v>
      </c>
      <c r="F8" s="84">
        <v>2276.7150000000001</v>
      </c>
      <c r="G8" s="80"/>
    </row>
    <row r="9" spans="1:7" x14ac:dyDescent="0.35">
      <c r="A9" s="80"/>
      <c r="B9" s="82" t="s">
        <v>108</v>
      </c>
      <c r="C9" s="82"/>
      <c r="D9" s="21" t="s">
        <v>72</v>
      </c>
      <c r="E9" s="84">
        <v>59855</v>
      </c>
      <c r="F9" s="84">
        <v>33967</v>
      </c>
      <c r="G9" s="80"/>
    </row>
    <row r="10" spans="1:7" x14ac:dyDescent="0.35">
      <c r="A10" s="80"/>
      <c r="B10" s="82" t="s">
        <v>109</v>
      </c>
      <c r="C10" s="82"/>
      <c r="D10" s="21" t="s">
        <v>91</v>
      </c>
      <c r="E10" s="87">
        <v>2.0249484748680269E-2</v>
      </c>
      <c r="F10" s="87">
        <v>1.2094102500559201E-2</v>
      </c>
      <c r="G10" s="80"/>
    </row>
    <row r="11" spans="1:7" x14ac:dyDescent="0.35">
      <c r="A11" s="80"/>
      <c r="B11" s="82"/>
      <c r="C11" s="82"/>
      <c r="D11" s="21"/>
      <c r="E11" s="84"/>
      <c r="F11" s="84"/>
      <c r="G11" s="80"/>
    </row>
    <row r="12" spans="1:7" x14ac:dyDescent="0.35">
      <c r="A12" s="80"/>
      <c r="B12" s="85" t="s">
        <v>13</v>
      </c>
      <c r="C12" s="85"/>
      <c r="D12" s="21"/>
      <c r="E12" s="84"/>
      <c r="F12" s="84"/>
      <c r="G12" s="80"/>
    </row>
    <row r="13" spans="1:7" x14ac:dyDescent="0.35">
      <c r="A13" s="80"/>
      <c r="B13" s="82">
        <v>2023</v>
      </c>
      <c r="C13" s="82"/>
      <c r="D13" s="21" t="s">
        <v>14</v>
      </c>
      <c r="E13" s="87">
        <v>1.1320152641554504E-2</v>
      </c>
      <c r="F13" s="87">
        <v>7.3078680253462203E-3</v>
      </c>
      <c r="G13" s="80"/>
    </row>
    <row r="14" spans="1:7" x14ac:dyDescent="0.35">
      <c r="A14" s="80"/>
      <c r="B14" s="82" t="s">
        <v>105</v>
      </c>
      <c r="C14" s="82"/>
      <c r="D14" s="21" t="s">
        <v>15</v>
      </c>
      <c r="E14" s="87">
        <v>1.631149536119092E-2</v>
      </c>
      <c r="F14" s="87">
        <v>1.316797033870265E-2</v>
      </c>
      <c r="G14" s="80"/>
    </row>
    <row r="15" spans="1:7" x14ac:dyDescent="0.35">
      <c r="A15" s="80"/>
      <c r="B15" s="82"/>
      <c r="C15" s="82"/>
      <c r="D15" s="21"/>
      <c r="E15" s="84"/>
      <c r="F15" s="84"/>
      <c r="G15" s="80"/>
    </row>
    <row r="16" spans="1:7" x14ac:dyDescent="0.35">
      <c r="A16" s="80"/>
      <c r="B16" s="85" t="s">
        <v>118</v>
      </c>
      <c r="C16" s="85"/>
      <c r="D16" s="21"/>
      <c r="E16" s="84"/>
      <c r="F16" s="84"/>
      <c r="G16" s="80"/>
    </row>
    <row r="17" spans="1:7" x14ac:dyDescent="0.35">
      <c r="A17" s="80"/>
      <c r="B17" s="82" t="s">
        <v>45</v>
      </c>
      <c r="C17" s="82"/>
      <c r="D17" s="21" t="s">
        <v>92</v>
      </c>
      <c r="E17" s="84">
        <v>4716.8123411553061</v>
      </c>
      <c r="F17" s="84">
        <v>32881.790917580918</v>
      </c>
      <c r="G17" s="80"/>
    </row>
    <row r="18" spans="1:7" x14ac:dyDescent="0.35">
      <c r="A18" s="80"/>
      <c r="B18" s="82" t="s">
        <v>48</v>
      </c>
      <c r="C18" s="82"/>
      <c r="D18" s="21" t="s">
        <v>93</v>
      </c>
      <c r="E18" s="87">
        <v>0.73522402464633085</v>
      </c>
      <c r="F18" s="87">
        <v>0.7548366816492188</v>
      </c>
      <c r="G18" s="80"/>
    </row>
    <row r="19" spans="1:7" ht="21" customHeight="1" x14ac:dyDescent="0.35">
      <c r="A19" s="80"/>
      <c r="B19" s="82" t="s">
        <v>50</v>
      </c>
      <c r="C19" s="82"/>
      <c r="D19" s="21" t="s">
        <v>92</v>
      </c>
      <c r="E19" s="84">
        <v>235.58148951049969</v>
      </c>
      <c r="F19" s="84">
        <v>1464.3577036138752</v>
      </c>
      <c r="G19" s="80"/>
    </row>
    <row r="20" spans="1:7" x14ac:dyDescent="0.35">
      <c r="A20" s="80"/>
      <c r="B20" s="82" t="s">
        <v>16</v>
      </c>
      <c r="C20" s="82"/>
      <c r="D20" s="21" t="s">
        <v>94</v>
      </c>
      <c r="E20" s="87">
        <v>4.7569215528004125E-2</v>
      </c>
      <c r="F20" s="87">
        <v>4.2635281171241102E-2</v>
      </c>
      <c r="G20" s="80"/>
    </row>
    <row r="21" spans="1:7" ht="21" customHeight="1" x14ac:dyDescent="0.35">
      <c r="A21" s="80"/>
      <c r="B21" s="82" t="s">
        <v>100</v>
      </c>
      <c r="C21" s="82"/>
      <c r="D21" s="21" t="s">
        <v>18</v>
      </c>
      <c r="E21" s="84">
        <v>765.4</v>
      </c>
      <c r="F21" s="84">
        <v>640</v>
      </c>
      <c r="G21" s="80"/>
    </row>
    <row r="22" spans="1:7" x14ac:dyDescent="0.35">
      <c r="A22" s="80"/>
      <c r="B22" s="82"/>
      <c r="C22" s="82"/>
      <c r="D22" s="21"/>
      <c r="E22" s="84"/>
      <c r="F22" s="84"/>
      <c r="G22" s="80"/>
    </row>
    <row r="23" spans="1:7" x14ac:dyDescent="0.35">
      <c r="A23" s="80"/>
      <c r="B23" s="85" t="s">
        <v>119</v>
      </c>
      <c r="C23" s="85"/>
      <c r="D23" s="21"/>
      <c r="E23" s="84"/>
      <c r="F23" s="84"/>
      <c r="G23" s="80"/>
    </row>
    <row r="24" spans="1:7" x14ac:dyDescent="0.35">
      <c r="A24" s="80"/>
      <c r="B24" s="82" t="s">
        <v>57</v>
      </c>
      <c r="C24" s="82"/>
      <c r="D24" s="21" t="s">
        <v>95</v>
      </c>
      <c r="E24" s="87">
        <v>1.9E-2</v>
      </c>
      <c r="F24" s="87">
        <v>7.0999999999999994E-2</v>
      </c>
      <c r="G24" s="80"/>
    </row>
    <row r="25" spans="1:7" x14ac:dyDescent="0.35">
      <c r="A25" s="80"/>
      <c r="B25" s="82" t="s">
        <v>60</v>
      </c>
      <c r="C25" s="82"/>
      <c r="D25" s="21" t="s">
        <v>96</v>
      </c>
      <c r="E25" s="87">
        <v>0.153</v>
      </c>
      <c r="F25" s="87">
        <v>0.17899999999999999</v>
      </c>
      <c r="G25" s="80"/>
    </row>
    <row r="26" spans="1:7" x14ac:dyDescent="0.35">
      <c r="A26" s="80"/>
      <c r="B26" s="82"/>
      <c r="C26" s="82"/>
      <c r="D26" s="21"/>
      <c r="E26" s="84"/>
      <c r="F26" s="84"/>
      <c r="G26" s="80"/>
    </row>
    <row r="27" spans="1:7" x14ac:dyDescent="0.35">
      <c r="A27" s="80"/>
      <c r="B27" s="85" t="s">
        <v>123</v>
      </c>
      <c r="C27" s="85"/>
      <c r="D27" s="21"/>
      <c r="E27" s="84"/>
      <c r="F27" s="84"/>
      <c r="G27" s="80"/>
    </row>
    <row r="28" spans="1:7" x14ac:dyDescent="0.35">
      <c r="A28" s="80"/>
      <c r="B28" s="82" t="s">
        <v>64</v>
      </c>
      <c r="C28" s="82"/>
      <c r="D28" s="21" t="s">
        <v>72</v>
      </c>
      <c r="E28" s="84">
        <v>536000</v>
      </c>
      <c r="F28" s="84">
        <v>291000</v>
      </c>
      <c r="G28" s="80"/>
    </row>
    <row r="29" spans="1:7" x14ac:dyDescent="0.35">
      <c r="A29" s="80"/>
      <c r="B29" s="82" t="s">
        <v>67</v>
      </c>
      <c r="C29" s="82"/>
      <c r="D29" s="21" t="s">
        <v>14</v>
      </c>
      <c r="E29" s="87">
        <v>-1.3999999999999999E-2</v>
      </c>
      <c r="F29" s="87">
        <v>2E-3</v>
      </c>
      <c r="G29" s="80"/>
    </row>
    <row r="30" spans="1:7" x14ac:dyDescent="0.35">
      <c r="A30" s="80"/>
      <c r="B30" s="82"/>
      <c r="C30" s="82"/>
      <c r="D30" s="21"/>
      <c r="E30" s="84"/>
      <c r="F30" s="84"/>
      <c r="G30" s="80"/>
    </row>
    <row r="31" spans="1:7" x14ac:dyDescent="0.35">
      <c r="A31" s="80"/>
      <c r="B31" s="85" t="s">
        <v>120</v>
      </c>
      <c r="C31" s="85"/>
      <c r="D31" s="21"/>
      <c r="E31" s="84"/>
      <c r="F31" s="84"/>
      <c r="G31" s="80"/>
    </row>
    <row r="32" spans="1:7" x14ac:dyDescent="0.35">
      <c r="A32" s="80"/>
      <c r="B32" s="82" t="s">
        <v>71</v>
      </c>
      <c r="C32" s="82"/>
      <c r="D32" s="21" t="s">
        <v>72</v>
      </c>
      <c r="E32" s="84">
        <v>22093</v>
      </c>
      <c r="F32" s="84">
        <v>13708</v>
      </c>
      <c r="G32" s="80"/>
    </row>
    <row r="33" spans="1:7" x14ac:dyDescent="0.35">
      <c r="A33" s="80"/>
      <c r="B33" s="82" t="s">
        <v>74</v>
      </c>
      <c r="C33" s="82"/>
      <c r="D33" s="21" t="s">
        <v>72</v>
      </c>
      <c r="E33" s="84">
        <v>17779</v>
      </c>
      <c r="F33" s="84">
        <v>15530</v>
      </c>
      <c r="G33" s="80"/>
    </row>
    <row r="34" spans="1:7" x14ac:dyDescent="0.35">
      <c r="A34" s="80"/>
      <c r="B34" s="82" t="s">
        <v>76</v>
      </c>
      <c r="C34" s="82"/>
      <c r="D34" s="21" t="s">
        <v>97</v>
      </c>
      <c r="E34" s="84">
        <v>4313</v>
      </c>
      <c r="F34" s="84">
        <v>-1822</v>
      </c>
      <c r="G34" s="80"/>
    </row>
    <row r="35" spans="1:7" x14ac:dyDescent="0.35">
      <c r="A35" s="80"/>
      <c r="B35" s="82"/>
      <c r="C35" s="82"/>
      <c r="D35" s="21"/>
      <c r="E35" s="84"/>
      <c r="F35" s="84"/>
      <c r="G35" s="80"/>
    </row>
    <row r="36" spans="1:7" x14ac:dyDescent="0.35">
      <c r="A36" s="80"/>
      <c r="B36" s="85" t="s">
        <v>78</v>
      </c>
      <c r="C36" s="85"/>
      <c r="D36" s="21"/>
      <c r="E36" s="84"/>
      <c r="F36" s="84"/>
      <c r="G36" s="80"/>
    </row>
    <row r="37" spans="1:7" x14ac:dyDescent="0.35">
      <c r="A37" s="80"/>
      <c r="B37" s="82" t="s">
        <v>101</v>
      </c>
      <c r="C37" s="82"/>
      <c r="D37" s="21" t="s">
        <v>92</v>
      </c>
      <c r="E37" s="84">
        <v>1049.4000000000001</v>
      </c>
      <c r="F37" s="84">
        <v>5555.1</v>
      </c>
      <c r="G37" s="80"/>
    </row>
    <row r="38" spans="1:7" x14ac:dyDescent="0.35">
      <c r="A38" s="80"/>
      <c r="B38" s="14" t="s">
        <v>102</v>
      </c>
      <c r="C38" s="82"/>
      <c r="D38" s="21" t="s">
        <v>14</v>
      </c>
      <c r="E38" s="37">
        <v>1.098265895953765E-2</v>
      </c>
      <c r="F38" s="37">
        <v>8.3864292326962797E-3</v>
      </c>
      <c r="G38" s="80"/>
    </row>
    <row r="39" spans="1:7" ht="6" customHeight="1" x14ac:dyDescent="0.35">
      <c r="A39" s="80"/>
      <c r="B39" s="82"/>
      <c r="C39" s="82"/>
      <c r="D39" s="41"/>
      <c r="E39" s="14"/>
      <c r="F39" s="14"/>
      <c r="G39" s="80"/>
    </row>
    <row r="40" spans="1:7" ht="7.2" customHeight="1" x14ac:dyDescent="0.35">
      <c r="A40" s="80"/>
      <c r="B40" s="42"/>
      <c r="C40" s="42"/>
      <c r="D40" s="45"/>
      <c r="E40" s="42"/>
      <c r="F40" s="42"/>
      <c r="G40" s="80"/>
    </row>
    <row r="41" spans="1:7" x14ac:dyDescent="0.35">
      <c r="A41" s="80"/>
      <c r="B41" s="44" t="str">
        <f>[2]Template!B41</f>
        <v>* Forecasts from Oxford Economics (Oct 2023); ** Annual ave growth is a compound average</v>
      </c>
      <c r="C41" s="42"/>
      <c r="D41" s="45"/>
      <c r="E41" s="42"/>
      <c r="F41" s="42"/>
      <c r="G41" s="80"/>
    </row>
    <row r="42" spans="1:7" x14ac:dyDescent="0.35">
      <c r="A42" s="80"/>
      <c r="B42" s="44" t="str">
        <f>[2]Template!B42</f>
        <v>Sources: See section 14. Notes and Sources</v>
      </c>
      <c r="C42" s="42"/>
      <c r="D42" s="45"/>
      <c r="E42" s="42"/>
      <c r="F42" s="42"/>
      <c r="G42" s="80"/>
    </row>
    <row r="43" spans="1:7" ht="6" customHeight="1" x14ac:dyDescent="0.35">
      <c r="A43" s="80"/>
      <c r="B43" s="14"/>
      <c r="C43" s="14"/>
      <c r="D43" s="21"/>
      <c r="E43" s="14"/>
      <c r="F43" s="14"/>
      <c r="G43" s="14"/>
    </row>
  </sheetData>
  <pageMargins left="0.7" right="0.7" top="0.75" bottom="0.75" header="0.3" footer="0.3"/>
  <pageSetup paperSize="9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B769-1A74-40DA-98CA-8232F5B8B95C}">
  <sheetPr>
    <pageSetUpPr fitToPage="1"/>
  </sheetPr>
  <dimension ref="A1:G43"/>
  <sheetViews>
    <sheetView showGridLines="0" workbookViewId="0">
      <pane ySplit="3" topLeftCell="A4" activePane="bottomLeft" state="frozen"/>
      <selection pane="bottomLeft" activeCell="B4" sqref="B4"/>
    </sheetView>
  </sheetViews>
  <sheetFormatPr defaultColWidth="9.109375" defaultRowHeight="15" x14ac:dyDescent="0.35"/>
  <cols>
    <col min="1" max="1" width="1.6640625" style="46" customWidth="1"/>
    <col min="2" max="2" width="28" style="91" customWidth="1"/>
    <col min="3" max="3" width="8" style="91" customWidth="1"/>
    <col min="4" max="4" width="21.6640625" style="90" customWidth="1"/>
    <col min="5" max="6" width="9.109375" style="91"/>
    <col min="7" max="7" width="1.6640625" style="91" customWidth="1"/>
    <col min="8" max="16384" width="9.109375" style="91"/>
  </cols>
  <sheetData>
    <row r="1" spans="1:7" ht="5.25" customHeight="1" x14ac:dyDescent="0.35">
      <c r="A1" s="75"/>
      <c r="B1" s="76"/>
      <c r="C1" s="76"/>
      <c r="D1" s="77"/>
      <c r="E1" s="78"/>
      <c r="F1" s="78"/>
      <c r="G1" s="75"/>
    </row>
    <row r="2" spans="1:7" s="105" customFormat="1" ht="19.5" customHeight="1" x14ac:dyDescent="0.4">
      <c r="A2" s="107"/>
      <c r="B2" s="108" t="s">
        <v>89</v>
      </c>
      <c r="C2" s="76"/>
      <c r="D2" s="77"/>
      <c r="E2" s="78"/>
      <c r="F2" s="78"/>
      <c r="G2" s="107"/>
    </row>
    <row r="3" spans="1:7" x14ac:dyDescent="0.35">
      <c r="A3" s="75"/>
      <c r="B3" s="76"/>
      <c r="C3" s="76"/>
      <c r="D3" s="77"/>
      <c r="E3" s="79" t="s">
        <v>8</v>
      </c>
      <c r="F3" s="79" t="s">
        <v>2</v>
      </c>
      <c r="G3" s="75"/>
    </row>
    <row r="4" spans="1:7" x14ac:dyDescent="0.35">
      <c r="A4" s="80"/>
      <c r="B4" s="81" t="s">
        <v>10</v>
      </c>
      <c r="C4" s="82"/>
      <c r="D4" s="41"/>
      <c r="E4" s="22"/>
      <c r="F4" s="22"/>
      <c r="G4" s="80"/>
    </row>
    <row r="5" spans="1:7" x14ac:dyDescent="0.35">
      <c r="A5" s="80"/>
      <c r="B5" s="82" t="s">
        <v>104</v>
      </c>
      <c r="C5" s="82"/>
      <c r="D5" s="21" t="s">
        <v>34</v>
      </c>
      <c r="E5" s="83">
        <v>9.2940229999999993</v>
      </c>
      <c r="F5" s="83">
        <v>67.026291999999998</v>
      </c>
      <c r="G5" s="80"/>
    </row>
    <row r="6" spans="1:7" x14ac:dyDescent="0.35">
      <c r="A6" s="80"/>
      <c r="B6" s="14"/>
      <c r="C6" s="14"/>
      <c r="D6" s="21"/>
      <c r="E6" s="84"/>
      <c r="F6" s="84"/>
      <c r="G6" s="80"/>
    </row>
    <row r="7" spans="1:7" x14ac:dyDescent="0.35">
      <c r="A7" s="80"/>
      <c r="B7" s="85" t="s">
        <v>36</v>
      </c>
      <c r="C7" s="85"/>
      <c r="D7" s="21"/>
      <c r="E7" s="84"/>
      <c r="F7" s="84"/>
      <c r="G7" s="80"/>
    </row>
    <row r="8" spans="1:7" x14ac:dyDescent="0.35">
      <c r="A8" s="80"/>
      <c r="B8" s="86" t="s">
        <v>107</v>
      </c>
      <c r="C8" s="85"/>
      <c r="D8" s="21" t="s">
        <v>90</v>
      </c>
      <c r="E8" s="84">
        <v>336.20100000000002</v>
      </c>
      <c r="F8" s="84">
        <v>2276.7150000000001</v>
      </c>
      <c r="G8" s="80"/>
    </row>
    <row r="9" spans="1:7" x14ac:dyDescent="0.35">
      <c r="A9" s="80"/>
      <c r="B9" s="82" t="s">
        <v>108</v>
      </c>
      <c r="C9" s="82"/>
      <c r="D9" s="21" t="s">
        <v>72</v>
      </c>
      <c r="E9" s="84">
        <v>36174</v>
      </c>
      <c r="F9" s="84">
        <v>33967</v>
      </c>
      <c r="G9" s="80"/>
    </row>
    <row r="10" spans="1:7" x14ac:dyDescent="0.35">
      <c r="A10" s="80"/>
      <c r="B10" s="82" t="s">
        <v>109</v>
      </c>
      <c r="C10" s="82"/>
      <c r="D10" s="21" t="s">
        <v>91</v>
      </c>
      <c r="E10" s="87">
        <v>1.4452728282276173E-2</v>
      </c>
      <c r="F10" s="87">
        <v>1.2094102500559201E-2</v>
      </c>
      <c r="G10" s="80"/>
    </row>
    <row r="11" spans="1:7" x14ac:dyDescent="0.35">
      <c r="A11" s="80"/>
      <c r="B11" s="82"/>
      <c r="C11" s="82"/>
      <c r="D11" s="21"/>
      <c r="E11" s="84"/>
      <c r="F11" s="84"/>
      <c r="G11" s="80"/>
    </row>
    <row r="12" spans="1:7" x14ac:dyDescent="0.35">
      <c r="A12" s="80"/>
      <c r="B12" s="85" t="s">
        <v>13</v>
      </c>
      <c r="C12" s="85"/>
      <c r="D12" s="21"/>
      <c r="E12" s="84"/>
      <c r="F12" s="84"/>
      <c r="G12" s="80"/>
    </row>
    <row r="13" spans="1:7" x14ac:dyDescent="0.35">
      <c r="A13" s="80"/>
      <c r="B13" s="82">
        <v>2023</v>
      </c>
      <c r="C13" s="82"/>
      <c r="D13" s="21" t="s">
        <v>14</v>
      </c>
      <c r="E13" s="87">
        <v>6.8649992180715991E-3</v>
      </c>
      <c r="F13" s="87">
        <v>7.3078680253462203E-3</v>
      </c>
      <c r="G13" s="80"/>
    </row>
    <row r="14" spans="1:7" x14ac:dyDescent="0.35">
      <c r="A14" s="80"/>
      <c r="B14" s="82" t="s">
        <v>105</v>
      </c>
      <c r="C14" s="82"/>
      <c r="D14" s="21" t="s">
        <v>15</v>
      </c>
      <c r="E14" s="87">
        <v>1.4119177596957355E-2</v>
      </c>
      <c r="F14" s="87">
        <v>1.316797033870265E-2</v>
      </c>
      <c r="G14" s="80"/>
    </row>
    <row r="15" spans="1:7" x14ac:dyDescent="0.35">
      <c r="A15" s="80"/>
      <c r="B15" s="82"/>
      <c r="C15" s="82"/>
      <c r="D15" s="21"/>
      <c r="E15" s="84"/>
      <c r="F15" s="84"/>
      <c r="G15" s="80"/>
    </row>
    <row r="16" spans="1:7" x14ac:dyDescent="0.35">
      <c r="A16" s="80"/>
      <c r="B16" s="85" t="s">
        <v>118</v>
      </c>
      <c r="C16" s="85"/>
      <c r="D16" s="21"/>
      <c r="E16" s="84"/>
      <c r="F16" s="84"/>
      <c r="G16" s="80"/>
    </row>
    <row r="17" spans="1:7" x14ac:dyDescent="0.35">
      <c r="A17" s="80"/>
      <c r="B17" s="82" t="s">
        <v>45</v>
      </c>
      <c r="C17" s="82"/>
      <c r="D17" s="21" t="s">
        <v>92</v>
      </c>
      <c r="E17" s="84">
        <v>4725.7750775309487</v>
      </c>
      <c r="F17" s="84">
        <v>32881.790917580918</v>
      </c>
      <c r="G17" s="80"/>
    </row>
    <row r="18" spans="1:7" x14ac:dyDescent="0.35">
      <c r="A18" s="80"/>
      <c r="B18" s="82" t="s">
        <v>48</v>
      </c>
      <c r="C18" s="82"/>
      <c r="D18" s="21" t="s">
        <v>93</v>
      </c>
      <c r="E18" s="87">
        <v>0.79592745437485712</v>
      </c>
      <c r="F18" s="87">
        <v>0.7548366816492188</v>
      </c>
      <c r="G18" s="80"/>
    </row>
    <row r="19" spans="1:7" ht="21" customHeight="1" x14ac:dyDescent="0.35">
      <c r="A19" s="80"/>
      <c r="B19" s="82" t="s">
        <v>50</v>
      </c>
      <c r="C19" s="82"/>
      <c r="D19" s="21" t="s">
        <v>92</v>
      </c>
      <c r="E19" s="84">
        <v>192.12986866756302</v>
      </c>
      <c r="F19" s="84">
        <v>1464.3577036138752</v>
      </c>
      <c r="G19" s="80"/>
    </row>
    <row r="20" spans="1:7" x14ac:dyDescent="0.35">
      <c r="A20" s="80"/>
      <c r="B20" s="82" t="s">
        <v>16</v>
      </c>
      <c r="C20" s="82"/>
      <c r="D20" s="21" t="s">
        <v>94</v>
      </c>
      <c r="E20" s="87">
        <v>3.9067422158306948E-2</v>
      </c>
      <c r="F20" s="87">
        <v>4.2635281171241102E-2</v>
      </c>
      <c r="G20" s="80"/>
    </row>
    <row r="21" spans="1:7" ht="21" customHeight="1" x14ac:dyDescent="0.35">
      <c r="A21" s="80"/>
      <c r="B21" s="82" t="s">
        <v>100</v>
      </c>
      <c r="C21" s="82"/>
      <c r="D21" s="21" t="s">
        <v>18</v>
      </c>
      <c r="E21" s="84">
        <v>685.3</v>
      </c>
      <c r="F21" s="84">
        <v>640</v>
      </c>
      <c r="G21" s="80"/>
    </row>
    <row r="22" spans="1:7" x14ac:dyDescent="0.35">
      <c r="A22" s="80"/>
      <c r="B22" s="82"/>
      <c r="C22" s="82"/>
      <c r="D22" s="21"/>
      <c r="E22" s="84"/>
      <c r="F22" s="84"/>
      <c r="G22" s="80"/>
    </row>
    <row r="23" spans="1:7" x14ac:dyDescent="0.35">
      <c r="A23" s="80"/>
      <c r="B23" s="85" t="s">
        <v>119</v>
      </c>
      <c r="C23" s="85"/>
      <c r="D23" s="21"/>
      <c r="E23" s="84"/>
      <c r="F23" s="84"/>
      <c r="G23" s="80"/>
    </row>
    <row r="24" spans="1:7" x14ac:dyDescent="0.35">
      <c r="A24" s="80"/>
      <c r="B24" s="82" t="s">
        <v>57</v>
      </c>
      <c r="C24" s="82"/>
      <c r="D24" s="21" t="s">
        <v>95</v>
      </c>
      <c r="E24" s="87">
        <v>5.5999999999999994E-2</v>
      </c>
      <c r="F24" s="87">
        <v>7.0999999999999994E-2</v>
      </c>
      <c r="G24" s="80"/>
    </row>
    <row r="25" spans="1:7" x14ac:dyDescent="0.35">
      <c r="A25" s="80"/>
      <c r="B25" s="82" t="s">
        <v>60</v>
      </c>
      <c r="C25" s="82"/>
      <c r="D25" s="21" t="s">
        <v>96</v>
      </c>
      <c r="E25" s="87">
        <v>0.157</v>
      </c>
      <c r="F25" s="87">
        <v>0.17899999999999999</v>
      </c>
      <c r="G25" s="80"/>
    </row>
    <row r="26" spans="1:7" x14ac:dyDescent="0.35">
      <c r="A26" s="80"/>
      <c r="B26" s="82"/>
      <c r="C26" s="82"/>
      <c r="D26" s="21"/>
      <c r="E26" s="84"/>
      <c r="F26" s="84"/>
      <c r="G26" s="80"/>
    </row>
    <row r="27" spans="1:7" x14ac:dyDescent="0.35">
      <c r="A27" s="80"/>
      <c r="B27" s="85" t="s">
        <v>123</v>
      </c>
      <c r="C27" s="85"/>
      <c r="D27" s="21"/>
      <c r="E27" s="84"/>
      <c r="F27" s="84"/>
      <c r="G27" s="80"/>
    </row>
    <row r="28" spans="1:7" x14ac:dyDescent="0.35">
      <c r="A28" s="80"/>
      <c r="B28" s="82" t="s">
        <v>64</v>
      </c>
      <c r="C28" s="82"/>
      <c r="D28" s="21" t="s">
        <v>72</v>
      </c>
      <c r="E28" s="84">
        <v>393000</v>
      </c>
      <c r="F28" s="84">
        <v>291000</v>
      </c>
      <c r="G28" s="80"/>
    </row>
    <row r="29" spans="1:7" x14ac:dyDescent="0.35">
      <c r="A29" s="80"/>
      <c r="B29" s="82" t="s">
        <v>67</v>
      </c>
      <c r="C29" s="82"/>
      <c r="D29" s="21" t="s">
        <v>14</v>
      </c>
      <c r="E29" s="87">
        <v>-6.0000000000000001E-3</v>
      </c>
      <c r="F29" s="87">
        <v>2E-3</v>
      </c>
      <c r="G29" s="80"/>
    </row>
    <row r="30" spans="1:7" x14ac:dyDescent="0.35">
      <c r="A30" s="80"/>
      <c r="B30" s="82"/>
      <c r="C30" s="82"/>
      <c r="D30" s="21"/>
      <c r="E30" s="84"/>
      <c r="F30" s="84"/>
      <c r="G30" s="80"/>
    </row>
    <row r="31" spans="1:7" x14ac:dyDescent="0.35">
      <c r="A31" s="80"/>
      <c r="B31" s="85" t="s">
        <v>120</v>
      </c>
      <c r="C31" s="85"/>
      <c r="D31" s="21"/>
      <c r="E31" s="84"/>
      <c r="F31" s="84"/>
      <c r="G31" s="80"/>
    </row>
    <row r="32" spans="1:7" x14ac:dyDescent="0.35">
      <c r="A32" s="80"/>
      <c r="B32" s="82" t="s">
        <v>71</v>
      </c>
      <c r="C32" s="82"/>
      <c r="D32" s="21" t="s">
        <v>72</v>
      </c>
      <c r="E32" s="84">
        <v>16005</v>
      </c>
      <c r="F32" s="84">
        <v>13708</v>
      </c>
      <c r="G32" s="80"/>
    </row>
    <row r="33" spans="1:7" x14ac:dyDescent="0.35">
      <c r="A33" s="80"/>
      <c r="B33" s="82" t="s">
        <v>74</v>
      </c>
      <c r="C33" s="82"/>
      <c r="D33" s="21" t="s">
        <v>72</v>
      </c>
      <c r="E33" s="84">
        <v>14504</v>
      </c>
      <c r="F33" s="84">
        <v>15530</v>
      </c>
      <c r="G33" s="80"/>
    </row>
    <row r="34" spans="1:7" x14ac:dyDescent="0.35">
      <c r="A34" s="80"/>
      <c r="B34" s="82" t="s">
        <v>76</v>
      </c>
      <c r="C34" s="82"/>
      <c r="D34" s="21" t="s">
        <v>97</v>
      </c>
      <c r="E34" s="84">
        <v>1501</v>
      </c>
      <c r="F34" s="84">
        <v>-1822</v>
      </c>
      <c r="G34" s="80"/>
    </row>
    <row r="35" spans="1:7" x14ac:dyDescent="0.35">
      <c r="A35" s="80"/>
      <c r="B35" s="82"/>
      <c r="C35" s="82"/>
      <c r="D35" s="21"/>
      <c r="E35" s="84"/>
      <c r="F35" s="84"/>
      <c r="G35" s="80"/>
    </row>
    <row r="36" spans="1:7" x14ac:dyDescent="0.35">
      <c r="A36" s="80"/>
      <c r="B36" s="85" t="s">
        <v>78</v>
      </c>
      <c r="C36" s="85"/>
      <c r="D36" s="21"/>
      <c r="E36" s="84"/>
      <c r="F36" s="84"/>
      <c r="G36" s="80"/>
    </row>
    <row r="37" spans="1:7" x14ac:dyDescent="0.35">
      <c r="A37" s="80"/>
      <c r="B37" s="82" t="s">
        <v>101</v>
      </c>
      <c r="C37" s="82"/>
      <c r="D37" s="21" t="s">
        <v>92</v>
      </c>
      <c r="E37" s="84">
        <v>852.2</v>
      </c>
      <c r="F37" s="84">
        <v>5555.1</v>
      </c>
      <c r="G37" s="80"/>
    </row>
    <row r="38" spans="1:7" x14ac:dyDescent="0.35">
      <c r="A38" s="80"/>
      <c r="B38" s="14" t="s">
        <v>102</v>
      </c>
      <c r="C38" s="82"/>
      <c r="D38" s="21" t="s">
        <v>14</v>
      </c>
      <c r="E38" s="37">
        <v>9.7156398104265573E-3</v>
      </c>
      <c r="F38" s="37">
        <v>8.3864292326962797E-3</v>
      </c>
      <c r="G38" s="80"/>
    </row>
    <row r="39" spans="1:7" ht="6" customHeight="1" x14ac:dyDescent="0.35">
      <c r="A39" s="80"/>
      <c r="B39" s="82"/>
      <c r="C39" s="82"/>
      <c r="D39" s="41"/>
      <c r="E39" s="14"/>
      <c r="F39" s="14"/>
      <c r="G39" s="80"/>
    </row>
    <row r="40" spans="1:7" ht="6" customHeight="1" x14ac:dyDescent="0.35">
      <c r="A40" s="80"/>
      <c r="B40" s="42"/>
      <c r="C40" s="42"/>
      <c r="D40" s="45"/>
      <c r="E40" s="42"/>
      <c r="F40" s="42"/>
      <c r="G40" s="80"/>
    </row>
    <row r="41" spans="1:7" x14ac:dyDescent="0.35">
      <c r="A41" s="80"/>
      <c r="B41" s="44" t="s">
        <v>121</v>
      </c>
      <c r="C41" s="42"/>
      <c r="D41" s="45"/>
      <c r="E41" s="42"/>
      <c r="F41" s="42"/>
      <c r="G41" s="80"/>
    </row>
    <row r="42" spans="1:7" x14ac:dyDescent="0.35">
      <c r="A42" s="80"/>
      <c r="B42" s="44" t="s">
        <v>98</v>
      </c>
      <c r="C42" s="42"/>
      <c r="D42" s="45"/>
      <c r="E42" s="42"/>
      <c r="F42" s="42"/>
      <c r="G42" s="80"/>
    </row>
    <row r="43" spans="1:7" ht="6" customHeight="1" x14ac:dyDescent="0.35">
      <c r="A43" s="80"/>
      <c r="B43" s="14"/>
      <c r="C43" s="14"/>
      <c r="D43" s="21"/>
      <c r="E43" s="14"/>
      <c r="F43" s="14"/>
      <c r="G43" s="14"/>
    </row>
  </sheetData>
  <pageMargins left="0.7" right="0.7" top="0.75" bottom="0.75" header="0.3" footer="0.3"/>
  <pageSetup paperSize="9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99107-9E92-47A6-AE9A-015BC4EC69BA}">
  <sheetPr>
    <pageSetUpPr fitToPage="1"/>
  </sheetPr>
  <dimension ref="A1:G43"/>
  <sheetViews>
    <sheetView showGridLines="0" workbookViewId="0">
      <pane ySplit="3" topLeftCell="A4" activePane="bottomLeft" state="frozen"/>
      <selection pane="bottomLeft" activeCell="B4" sqref="B4"/>
    </sheetView>
  </sheetViews>
  <sheetFormatPr defaultColWidth="9.109375" defaultRowHeight="15" x14ac:dyDescent="0.35"/>
  <cols>
    <col min="1" max="1" width="1.6640625" style="46" customWidth="1"/>
    <col min="2" max="2" width="28" style="91" customWidth="1"/>
    <col min="3" max="3" width="8" style="91" customWidth="1"/>
    <col min="4" max="4" width="21.6640625" style="90" customWidth="1"/>
    <col min="5" max="6" width="9.109375" style="91"/>
    <col min="7" max="7" width="1.6640625" style="91" customWidth="1"/>
    <col min="8" max="16384" width="9.109375" style="91"/>
  </cols>
  <sheetData>
    <row r="1" spans="1:7" ht="5.25" customHeight="1" x14ac:dyDescent="0.35">
      <c r="A1" s="75"/>
      <c r="B1" s="76"/>
      <c r="C1" s="76"/>
      <c r="D1" s="77"/>
      <c r="E1" s="78"/>
      <c r="F1" s="78"/>
      <c r="G1" s="75"/>
    </row>
    <row r="2" spans="1:7" s="105" customFormat="1" ht="19.5" customHeight="1" x14ac:dyDescent="0.4">
      <c r="A2" s="107"/>
      <c r="B2" s="108" t="s">
        <v>89</v>
      </c>
      <c r="C2" s="76"/>
      <c r="D2" s="77"/>
      <c r="E2" s="78"/>
      <c r="F2" s="78"/>
      <c r="G2" s="107"/>
    </row>
    <row r="3" spans="1:7" x14ac:dyDescent="0.35">
      <c r="A3" s="75"/>
      <c r="B3" s="76"/>
      <c r="C3" s="76"/>
      <c r="D3" s="77"/>
      <c r="E3" s="79" t="s">
        <v>9</v>
      </c>
      <c r="F3" s="79" t="s">
        <v>2</v>
      </c>
      <c r="G3" s="75"/>
    </row>
    <row r="4" spans="1:7" x14ac:dyDescent="0.35">
      <c r="A4" s="80"/>
      <c r="B4" s="81" t="s">
        <v>10</v>
      </c>
      <c r="C4" s="82"/>
      <c r="D4" s="41"/>
      <c r="E4" s="22"/>
      <c r="F4" s="22"/>
      <c r="G4" s="80"/>
    </row>
    <row r="5" spans="1:7" x14ac:dyDescent="0.35">
      <c r="A5" s="80"/>
      <c r="B5" s="82" t="s">
        <v>104</v>
      </c>
      <c r="C5" s="82"/>
      <c r="D5" s="21" t="s">
        <v>34</v>
      </c>
      <c r="E5" s="83">
        <v>5.7128399999999999</v>
      </c>
      <c r="F5" s="83">
        <v>67.026291999999998</v>
      </c>
      <c r="G5" s="80"/>
    </row>
    <row r="6" spans="1:7" x14ac:dyDescent="0.35">
      <c r="A6" s="80"/>
      <c r="B6" s="14"/>
      <c r="C6" s="14"/>
      <c r="D6" s="21"/>
      <c r="E6" s="84"/>
      <c r="F6" s="84"/>
      <c r="G6" s="80"/>
    </row>
    <row r="7" spans="1:7" x14ac:dyDescent="0.35">
      <c r="A7" s="80"/>
      <c r="B7" s="85" t="s">
        <v>36</v>
      </c>
      <c r="C7" s="85"/>
      <c r="D7" s="21"/>
      <c r="E7" s="84"/>
      <c r="F7" s="84"/>
      <c r="G7" s="80"/>
    </row>
    <row r="8" spans="1:7" x14ac:dyDescent="0.35">
      <c r="A8" s="80"/>
      <c r="B8" s="86" t="s">
        <v>107</v>
      </c>
      <c r="C8" s="85"/>
      <c r="D8" s="21" t="s">
        <v>90</v>
      </c>
      <c r="E8" s="84">
        <v>169.261</v>
      </c>
      <c r="F8" s="84">
        <v>2276.7150000000001</v>
      </c>
      <c r="G8" s="80"/>
    </row>
    <row r="9" spans="1:7" x14ac:dyDescent="0.35">
      <c r="A9" s="80"/>
      <c r="B9" s="82" t="s">
        <v>108</v>
      </c>
      <c r="C9" s="82"/>
      <c r="D9" s="21" t="s">
        <v>72</v>
      </c>
      <c r="E9" s="84">
        <v>29628</v>
      </c>
      <c r="F9" s="84">
        <v>33967</v>
      </c>
      <c r="G9" s="80"/>
    </row>
    <row r="10" spans="1:7" x14ac:dyDescent="0.35">
      <c r="A10" s="80"/>
      <c r="B10" s="82" t="s">
        <v>109</v>
      </c>
      <c r="C10" s="82"/>
      <c r="D10" s="21" t="s">
        <v>91</v>
      </c>
      <c r="E10" s="87">
        <v>1.0229485939253991E-2</v>
      </c>
      <c r="F10" s="87">
        <v>1.2094102500559201E-2</v>
      </c>
      <c r="G10" s="80"/>
    </row>
    <row r="11" spans="1:7" x14ac:dyDescent="0.35">
      <c r="A11" s="80"/>
      <c r="B11" s="82"/>
      <c r="C11" s="82"/>
      <c r="D11" s="21"/>
      <c r="E11" s="84"/>
      <c r="F11" s="84"/>
      <c r="G11" s="80"/>
    </row>
    <row r="12" spans="1:7" x14ac:dyDescent="0.35">
      <c r="A12" s="80"/>
      <c r="B12" s="85" t="s">
        <v>13</v>
      </c>
      <c r="C12" s="85"/>
      <c r="D12" s="21"/>
      <c r="E12" s="84"/>
      <c r="F12" s="84"/>
      <c r="G12" s="80"/>
    </row>
    <row r="13" spans="1:7" x14ac:dyDescent="0.35">
      <c r="A13" s="80"/>
      <c r="B13" s="82">
        <v>2023</v>
      </c>
      <c r="C13" s="82"/>
      <c r="D13" s="21" t="s">
        <v>14</v>
      </c>
      <c r="E13" s="87">
        <v>8.266074478343155E-3</v>
      </c>
      <c r="F13" s="87">
        <v>7.3078680253462203E-3</v>
      </c>
      <c r="G13" s="80"/>
    </row>
    <row r="14" spans="1:7" x14ac:dyDescent="0.35">
      <c r="A14" s="80"/>
      <c r="B14" s="82" t="s">
        <v>105</v>
      </c>
      <c r="C14" s="82"/>
      <c r="D14" s="21" t="s">
        <v>15</v>
      </c>
      <c r="E14" s="87">
        <v>1.3020015440848853E-2</v>
      </c>
      <c r="F14" s="87">
        <v>1.316797033870265E-2</v>
      </c>
      <c r="G14" s="80"/>
    </row>
    <row r="15" spans="1:7" x14ac:dyDescent="0.35">
      <c r="A15" s="80"/>
      <c r="B15" s="82"/>
      <c r="C15" s="82"/>
      <c r="D15" s="21"/>
      <c r="E15" s="84"/>
      <c r="F15" s="84"/>
      <c r="G15" s="80"/>
    </row>
    <row r="16" spans="1:7" x14ac:dyDescent="0.35">
      <c r="A16" s="80"/>
      <c r="B16" s="85" t="s">
        <v>118</v>
      </c>
      <c r="C16" s="85"/>
      <c r="D16" s="21"/>
      <c r="E16" s="84"/>
      <c r="F16" s="84"/>
      <c r="G16" s="80"/>
    </row>
    <row r="17" spans="1:7" x14ac:dyDescent="0.35">
      <c r="A17" s="80"/>
      <c r="B17" s="82" t="s">
        <v>45</v>
      </c>
      <c r="C17" s="82"/>
      <c r="D17" s="21" t="s">
        <v>92</v>
      </c>
      <c r="E17" s="84">
        <v>2759.5245793149825</v>
      </c>
      <c r="F17" s="84">
        <v>32881.790917580918</v>
      </c>
      <c r="G17" s="80"/>
    </row>
    <row r="18" spans="1:7" x14ac:dyDescent="0.35">
      <c r="A18" s="80"/>
      <c r="B18" s="82" t="s">
        <v>48</v>
      </c>
      <c r="C18" s="82"/>
      <c r="D18" s="21" t="s">
        <v>93</v>
      </c>
      <c r="E18" s="87">
        <v>0.77514228844862709</v>
      </c>
      <c r="F18" s="87">
        <v>0.7548366816492188</v>
      </c>
      <c r="G18" s="80"/>
    </row>
    <row r="19" spans="1:7" ht="21" customHeight="1" x14ac:dyDescent="0.35">
      <c r="A19" s="80"/>
      <c r="B19" s="82" t="s">
        <v>50</v>
      </c>
      <c r="C19" s="82"/>
      <c r="D19" s="21" t="s">
        <v>92</v>
      </c>
      <c r="E19" s="84">
        <v>102.86675792202554</v>
      </c>
      <c r="F19" s="84">
        <v>1464.3577036138752</v>
      </c>
      <c r="G19" s="80"/>
    </row>
    <row r="20" spans="1:7" x14ac:dyDescent="0.35">
      <c r="A20" s="80"/>
      <c r="B20" s="82" t="s">
        <v>16</v>
      </c>
      <c r="C20" s="82"/>
      <c r="D20" s="21" t="s">
        <v>94</v>
      </c>
      <c r="E20" s="87">
        <v>3.593734951046916E-2</v>
      </c>
      <c r="F20" s="87">
        <v>4.2635281171241102E-2</v>
      </c>
      <c r="G20" s="80"/>
    </row>
    <row r="21" spans="1:7" ht="21" customHeight="1" x14ac:dyDescent="0.35">
      <c r="A21" s="80"/>
      <c r="B21" s="82" t="s">
        <v>100</v>
      </c>
      <c r="C21" s="82"/>
      <c r="D21" s="21" t="s">
        <v>18</v>
      </c>
      <c r="E21" s="84">
        <v>619.79999999999995</v>
      </c>
      <c r="F21" s="84">
        <v>640</v>
      </c>
      <c r="G21" s="80"/>
    </row>
    <row r="22" spans="1:7" x14ac:dyDescent="0.35">
      <c r="A22" s="80"/>
      <c r="B22" s="82"/>
      <c r="C22" s="82"/>
      <c r="D22" s="21"/>
      <c r="E22" s="84"/>
      <c r="F22" s="84"/>
      <c r="G22" s="80"/>
    </row>
    <row r="23" spans="1:7" x14ac:dyDescent="0.35">
      <c r="A23" s="80"/>
      <c r="B23" s="85" t="s">
        <v>119</v>
      </c>
      <c r="C23" s="85"/>
      <c r="D23" s="21"/>
      <c r="E23" s="84"/>
      <c r="F23" s="84"/>
      <c r="G23" s="80"/>
    </row>
    <row r="24" spans="1:7" x14ac:dyDescent="0.35">
      <c r="A24" s="80"/>
      <c r="B24" s="82" t="s">
        <v>57</v>
      </c>
      <c r="C24" s="82"/>
      <c r="D24" s="21" t="s">
        <v>95</v>
      </c>
      <c r="E24" s="87">
        <v>0.08</v>
      </c>
      <c r="F24" s="87">
        <v>7.0999999999999994E-2</v>
      </c>
      <c r="G24" s="80"/>
    </row>
    <row r="25" spans="1:7" x14ac:dyDescent="0.35">
      <c r="A25" s="80"/>
      <c r="B25" s="82" t="s">
        <v>60</v>
      </c>
      <c r="C25" s="82"/>
      <c r="D25" s="21" t="s">
        <v>96</v>
      </c>
      <c r="E25" s="87">
        <v>0.17499999999999999</v>
      </c>
      <c r="F25" s="87">
        <v>0.17899999999999999</v>
      </c>
      <c r="G25" s="80"/>
    </row>
    <row r="26" spans="1:7" x14ac:dyDescent="0.35">
      <c r="A26" s="80"/>
      <c r="B26" s="82"/>
      <c r="C26" s="82"/>
      <c r="D26" s="21"/>
      <c r="E26" s="84"/>
      <c r="F26" s="84"/>
      <c r="G26" s="80"/>
    </row>
    <row r="27" spans="1:7" x14ac:dyDescent="0.35">
      <c r="A27" s="80"/>
      <c r="B27" s="85" t="s">
        <v>123</v>
      </c>
      <c r="C27" s="85"/>
      <c r="D27" s="21"/>
      <c r="E27" s="84"/>
      <c r="F27" s="84"/>
      <c r="G27" s="80"/>
    </row>
    <row r="28" spans="1:7" x14ac:dyDescent="0.35">
      <c r="A28" s="80"/>
      <c r="B28" s="82" t="s">
        <v>64</v>
      </c>
      <c r="C28" s="82"/>
      <c r="D28" s="21" t="s">
        <v>72</v>
      </c>
      <c r="E28" s="84">
        <v>328000</v>
      </c>
      <c r="F28" s="84">
        <v>291000</v>
      </c>
      <c r="G28" s="80"/>
    </row>
    <row r="29" spans="1:7" x14ac:dyDescent="0.35">
      <c r="A29" s="80"/>
      <c r="B29" s="82" t="s">
        <v>67</v>
      </c>
      <c r="C29" s="82"/>
      <c r="D29" s="21" t="s">
        <v>14</v>
      </c>
      <c r="E29" s="87">
        <v>-1.1000000000000001E-2</v>
      </c>
      <c r="F29" s="87">
        <v>2E-3</v>
      </c>
      <c r="G29" s="80"/>
    </row>
    <row r="30" spans="1:7" x14ac:dyDescent="0.35">
      <c r="A30" s="80"/>
      <c r="B30" s="82"/>
      <c r="C30" s="82"/>
      <c r="D30" s="21"/>
      <c r="E30" s="84"/>
      <c r="F30" s="84"/>
      <c r="G30" s="80"/>
    </row>
    <row r="31" spans="1:7" x14ac:dyDescent="0.35">
      <c r="A31" s="80"/>
      <c r="B31" s="85" t="s">
        <v>120</v>
      </c>
      <c r="C31" s="85"/>
      <c r="D31" s="21"/>
      <c r="E31" s="84"/>
      <c r="F31" s="84"/>
      <c r="G31" s="80"/>
    </row>
    <row r="32" spans="1:7" x14ac:dyDescent="0.35">
      <c r="A32" s="80"/>
      <c r="B32" s="82" t="s">
        <v>71</v>
      </c>
      <c r="C32" s="82"/>
      <c r="D32" s="21" t="s">
        <v>72</v>
      </c>
      <c r="E32" s="84">
        <v>12437</v>
      </c>
      <c r="F32" s="84">
        <v>13708</v>
      </c>
      <c r="G32" s="80"/>
    </row>
    <row r="33" spans="1:7" x14ac:dyDescent="0.35">
      <c r="A33" s="80"/>
      <c r="B33" s="82" t="s">
        <v>74</v>
      </c>
      <c r="C33" s="82"/>
      <c r="D33" s="21" t="s">
        <v>72</v>
      </c>
      <c r="E33" s="84">
        <v>14566</v>
      </c>
      <c r="F33" s="84">
        <v>15530</v>
      </c>
      <c r="G33" s="80"/>
    </row>
    <row r="34" spans="1:7" x14ac:dyDescent="0.35">
      <c r="A34" s="80"/>
      <c r="B34" s="82" t="s">
        <v>76</v>
      </c>
      <c r="C34" s="82"/>
      <c r="D34" s="21" t="s">
        <v>97</v>
      </c>
      <c r="E34" s="84">
        <v>-2129</v>
      </c>
      <c r="F34" s="84">
        <v>-1822</v>
      </c>
      <c r="G34" s="80"/>
    </row>
    <row r="35" spans="1:7" x14ac:dyDescent="0.35">
      <c r="A35" s="80"/>
      <c r="B35" s="82"/>
      <c r="C35" s="82"/>
      <c r="D35" s="21"/>
      <c r="E35" s="84"/>
      <c r="F35" s="84"/>
      <c r="G35" s="80"/>
    </row>
    <row r="36" spans="1:7" x14ac:dyDescent="0.35">
      <c r="A36" s="80"/>
      <c r="B36" s="85" t="s">
        <v>78</v>
      </c>
      <c r="C36" s="85"/>
      <c r="D36" s="21"/>
      <c r="E36" s="84"/>
      <c r="F36" s="84"/>
      <c r="G36" s="80"/>
    </row>
    <row r="37" spans="1:7" x14ac:dyDescent="0.35">
      <c r="A37" s="80"/>
      <c r="B37" s="82" t="s">
        <v>101</v>
      </c>
      <c r="C37" s="82"/>
      <c r="D37" s="21" t="s">
        <v>92</v>
      </c>
      <c r="E37" s="84">
        <v>524</v>
      </c>
      <c r="F37" s="84">
        <v>5555.1</v>
      </c>
      <c r="G37" s="80"/>
    </row>
    <row r="38" spans="1:7" x14ac:dyDescent="0.35">
      <c r="A38" s="80"/>
      <c r="B38" s="14" t="s">
        <v>102</v>
      </c>
      <c r="C38" s="82"/>
      <c r="D38" s="21" t="s">
        <v>14</v>
      </c>
      <c r="E38" s="37">
        <v>-2.4934871604019304E-2</v>
      </c>
      <c r="F38" s="37">
        <v>8.3864292326962797E-3</v>
      </c>
      <c r="G38" s="80"/>
    </row>
    <row r="39" spans="1:7" ht="6" customHeight="1" x14ac:dyDescent="0.35">
      <c r="A39" s="80"/>
      <c r="B39" s="82"/>
      <c r="C39" s="82"/>
      <c r="D39" s="41"/>
      <c r="E39" s="14"/>
      <c r="F39" s="14"/>
      <c r="G39" s="80"/>
    </row>
    <row r="40" spans="1:7" ht="6" customHeight="1" x14ac:dyDescent="0.35">
      <c r="A40" s="80"/>
      <c r="B40" s="42"/>
      <c r="C40" s="42"/>
      <c r="D40" s="45"/>
      <c r="E40" s="42"/>
      <c r="F40" s="42"/>
      <c r="G40" s="80"/>
    </row>
    <row r="41" spans="1:7" x14ac:dyDescent="0.35">
      <c r="A41" s="80"/>
      <c r="B41" s="44" t="s">
        <v>121</v>
      </c>
      <c r="C41" s="42"/>
      <c r="D41" s="45"/>
      <c r="E41" s="42"/>
      <c r="F41" s="42"/>
      <c r="G41" s="80"/>
    </row>
    <row r="42" spans="1:7" x14ac:dyDescent="0.35">
      <c r="A42" s="80"/>
      <c r="B42" s="44" t="s">
        <v>98</v>
      </c>
      <c r="C42" s="42"/>
      <c r="D42" s="45"/>
      <c r="E42" s="42"/>
      <c r="F42" s="42"/>
      <c r="G42" s="80"/>
    </row>
    <row r="43" spans="1:7" ht="6" customHeight="1" x14ac:dyDescent="0.35">
      <c r="A43" s="80"/>
      <c r="B43" s="14"/>
      <c r="C43" s="14"/>
      <c r="D43" s="21"/>
      <c r="E43" s="14"/>
      <c r="F43" s="14"/>
      <c r="G43" s="14"/>
    </row>
  </sheetData>
  <pageMargins left="0.7" right="0.7" top="0.75" bottom="0.75" header="0.3" footer="0.3"/>
  <pageSetup paperSize="9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5F06A-A467-40A1-92BC-90550BB543D4}">
  <dimension ref="A1:G43"/>
  <sheetViews>
    <sheetView showGridLines="0" workbookViewId="0">
      <pane ySplit="3" topLeftCell="A4" activePane="bottomLeft" state="frozen"/>
      <selection pane="bottomLeft" activeCell="B27" sqref="B27"/>
    </sheetView>
  </sheetViews>
  <sheetFormatPr defaultColWidth="9.109375" defaultRowHeight="15" x14ac:dyDescent="0.35"/>
  <cols>
    <col min="1" max="1" width="1.6640625" style="46" customWidth="1"/>
    <col min="2" max="2" width="28" style="91" customWidth="1"/>
    <col min="3" max="3" width="8" style="91" customWidth="1"/>
    <col min="4" max="4" width="21.6640625" style="90" customWidth="1"/>
    <col min="5" max="6" width="9.109375" style="91"/>
    <col min="7" max="7" width="1.6640625" style="91" customWidth="1"/>
    <col min="8" max="16384" width="9.109375" style="91"/>
  </cols>
  <sheetData>
    <row r="1" spans="1:7" ht="5.25" customHeight="1" x14ac:dyDescent="0.35">
      <c r="A1" s="75"/>
      <c r="B1" s="76"/>
      <c r="C1" s="76"/>
      <c r="D1" s="77"/>
      <c r="E1" s="78"/>
      <c r="F1" s="78"/>
      <c r="G1" s="75"/>
    </row>
    <row r="2" spans="1:7" s="105" customFormat="1" ht="19.5" customHeight="1" x14ac:dyDescent="0.4">
      <c r="A2" s="107"/>
      <c r="B2" s="108" t="s">
        <v>89</v>
      </c>
      <c r="C2" s="76"/>
      <c r="D2" s="77"/>
      <c r="E2" s="78"/>
      <c r="F2" s="78"/>
      <c r="G2" s="107"/>
    </row>
    <row r="3" spans="1:7" x14ac:dyDescent="0.35">
      <c r="A3" s="75"/>
      <c r="B3" s="76"/>
      <c r="C3" s="76"/>
      <c r="D3" s="77"/>
      <c r="E3" s="79" t="s">
        <v>25</v>
      </c>
      <c r="F3" s="79" t="s">
        <v>2</v>
      </c>
      <c r="G3" s="75"/>
    </row>
    <row r="4" spans="1:7" x14ac:dyDescent="0.35">
      <c r="A4" s="80"/>
      <c r="B4" s="81" t="s">
        <v>10</v>
      </c>
      <c r="C4" s="82"/>
      <c r="D4" s="41"/>
      <c r="E4" s="22"/>
      <c r="F4" s="22"/>
      <c r="G4" s="80"/>
    </row>
    <row r="5" spans="1:7" x14ac:dyDescent="0.35">
      <c r="A5" s="80"/>
      <c r="B5" s="82" t="s">
        <v>104</v>
      </c>
      <c r="C5" s="82"/>
      <c r="D5" s="21" t="s">
        <v>34</v>
      </c>
      <c r="E5" s="83">
        <v>56.536419000000002</v>
      </c>
      <c r="F5" s="83">
        <v>67.026291999999998</v>
      </c>
      <c r="G5" s="80"/>
    </row>
    <row r="6" spans="1:7" x14ac:dyDescent="0.35">
      <c r="A6" s="80"/>
      <c r="B6" s="14"/>
      <c r="C6" s="14"/>
      <c r="D6" s="21"/>
      <c r="E6" s="84"/>
      <c r="F6" s="84"/>
      <c r="G6" s="80"/>
    </row>
    <row r="7" spans="1:7" x14ac:dyDescent="0.35">
      <c r="A7" s="80"/>
      <c r="B7" s="85" t="s">
        <v>36</v>
      </c>
      <c r="C7" s="85"/>
      <c r="D7" s="21"/>
      <c r="E7" s="84"/>
      <c r="F7" s="84"/>
      <c r="G7" s="80"/>
    </row>
    <row r="8" spans="1:7" x14ac:dyDescent="0.35">
      <c r="A8" s="80"/>
      <c r="B8" s="86" t="s">
        <v>107</v>
      </c>
      <c r="C8" s="85"/>
      <c r="D8" s="21" t="s">
        <v>90</v>
      </c>
      <c r="E8" s="84">
        <v>1961.2380000000001</v>
      </c>
      <c r="F8" s="84">
        <v>2276.7150000000001</v>
      </c>
      <c r="G8" s="80"/>
    </row>
    <row r="9" spans="1:7" x14ac:dyDescent="0.35">
      <c r="A9" s="80"/>
      <c r="B9" s="82" t="s">
        <v>108</v>
      </c>
      <c r="C9" s="82"/>
      <c r="D9" s="21" t="s">
        <v>72</v>
      </c>
      <c r="E9" s="84">
        <v>34690</v>
      </c>
      <c r="F9" s="84">
        <v>33967</v>
      </c>
      <c r="G9" s="80"/>
    </row>
    <row r="10" spans="1:7" x14ac:dyDescent="0.35">
      <c r="A10" s="80"/>
      <c r="B10" s="82" t="s">
        <v>109</v>
      </c>
      <c r="C10" s="82"/>
      <c r="D10" s="21" t="s">
        <v>91</v>
      </c>
      <c r="E10" s="87">
        <v>1.5047839185730494E-2</v>
      </c>
      <c r="F10" s="87">
        <v>1.2094102500559201E-2</v>
      </c>
      <c r="G10" s="80"/>
    </row>
    <row r="11" spans="1:7" x14ac:dyDescent="0.35">
      <c r="A11" s="80"/>
      <c r="B11" s="82"/>
      <c r="C11" s="82"/>
      <c r="D11" s="21"/>
      <c r="E11" s="84"/>
      <c r="F11" s="84"/>
      <c r="G11" s="80"/>
    </row>
    <row r="12" spans="1:7" x14ac:dyDescent="0.35">
      <c r="A12" s="80"/>
      <c r="B12" s="85" t="s">
        <v>13</v>
      </c>
      <c r="C12" s="85"/>
      <c r="D12" s="21"/>
      <c r="E12" s="84"/>
      <c r="F12" s="84"/>
      <c r="G12" s="80"/>
    </row>
    <row r="13" spans="1:7" x14ac:dyDescent="0.35">
      <c r="A13" s="80"/>
      <c r="B13" s="82">
        <v>2023</v>
      </c>
      <c r="C13" s="82"/>
      <c r="D13" s="21" t="s">
        <v>14</v>
      </c>
      <c r="E13" s="87">
        <v>7.7405027955428363E-3</v>
      </c>
      <c r="F13" s="87">
        <v>7.3078680253462203E-3</v>
      </c>
      <c r="G13" s="80"/>
    </row>
    <row r="14" spans="1:7" x14ac:dyDescent="0.35">
      <c r="A14" s="80"/>
      <c r="B14" s="82" t="s">
        <v>105</v>
      </c>
      <c r="C14" s="82"/>
      <c r="D14" s="21" t="s">
        <v>15</v>
      </c>
      <c r="E14" s="87">
        <v>1.3485518908189054E-2</v>
      </c>
      <c r="F14" s="87">
        <v>1.316797033870265E-2</v>
      </c>
      <c r="G14" s="80"/>
    </row>
    <row r="15" spans="1:7" x14ac:dyDescent="0.35">
      <c r="A15" s="80"/>
      <c r="B15" s="82"/>
      <c r="C15" s="82"/>
      <c r="D15" s="21"/>
      <c r="E15" s="84"/>
      <c r="F15" s="84"/>
      <c r="G15" s="80"/>
    </row>
    <row r="16" spans="1:7" x14ac:dyDescent="0.35">
      <c r="A16" s="80"/>
      <c r="B16" s="85" t="s">
        <v>118</v>
      </c>
      <c r="C16" s="85"/>
      <c r="D16" s="21"/>
      <c r="E16" s="84"/>
      <c r="F16" s="84"/>
      <c r="G16" s="80"/>
    </row>
    <row r="17" spans="1:7" x14ac:dyDescent="0.35">
      <c r="A17" s="80"/>
      <c r="B17" s="82" t="s">
        <v>45</v>
      </c>
      <c r="C17" s="82"/>
      <c r="D17" s="21" t="s">
        <v>92</v>
      </c>
      <c r="E17" s="84">
        <v>27847.97357705015</v>
      </c>
      <c r="F17" s="84">
        <v>32881.790917580918</v>
      </c>
      <c r="G17" s="80"/>
    </row>
    <row r="18" spans="1:7" x14ac:dyDescent="0.35">
      <c r="A18" s="80"/>
      <c r="B18" s="82" t="s">
        <v>48</v>
      </c>
      <c r="C18" s="82"/>
      <c r="D18" s="21" t="s">
        <v>93</v>
      </c>
      <c r="E18" s="87">
        <v>0.75752806640098724</v>
      </c>
      <c r="F18" s="87">
        <v>0.7548366816492188</v>
      </c>
      <c r="G18" s="80"/>
    </row>
    <row r="19" spans="1:7" ht="21" customHeight="1" x14ac:dyDescent="0.35">
      <c r="A19" s="80"/>
      <c r="B19" s="82" t="s">
        <v>50</v>
      </c>
      <c r="C19" s="82"/>
      <c r="D19" s="21" t="s">
        <v>92</v>
      </c>
      <c r="E19" s="84">
        <v>1260.156907293717</v>
      </c>
      <c r="F19" s="84">
        <v>1464.3577036138752</v>
      </c>
      <c r="G19" s="80"/>
    </row>
    <row r="20" spans="1:7" x14ac:dyDescent="0.35">
      <c r="A20" s="80"/>
      <c r="B20" s="82" t="s">
        <v>16</v>
      </c>
      <c r="C20" s="82"/>
      <c r="D20" s="21" t="s">
        <v>94</v>
      </c>
      <c r="E20" s="87">
        <v>4.3292265299260869E-2</v>
      </c>
      <c r="F20" s="87">
        <v>4.2635281171241102E-2</v>
      </c>
      <c r="G20" s="80"/>
    </row>
    <row r="21" spans="1:7" ht="21" customHeight="1" x14ac:dyDescent="0.35">
      <c r="A21" s="80"/>
      <c r="B21" s="82" t="s">
        <v>100</v>
      </c>
      <c r="C21" s="82"/>
      <c r="D21" s="21" t="s">
        <v>18</v>
      </c>
      <c r="E21" s="84">
        <v>645.79999999999995</v>
      </c>
      <c r="F21" s="84">
        <v>640</v>
      </c>
      <c r="G21" s="80"/>
    </row>
    <row r="22" spans="1:7" x14ac:dyDescent="0.35">
      <c r="A22" s="80"/>
      <c r="B22" s="82"/>
      <c r="C22" s="82"/>
      <c r="D22" s="21"/>
      <c r="E22" s="84"/>
      <c r="F22" s="84"/>
      <c r="G22" s="80"/>
    </row>
    <row r="23" spans="1:7" x14ac:dyDescent="0.35">
      <c r="A23" s="80"/>
      <c r="B23" s="85" t="s">
        <v>119</v>
      </c>
      <c r="C23" s="85"/>
      <c r="D23" s="21"/>
      <c r="E23" s="84"/>
      <c r="F23" s="84"/>
      <c r="G23" s="80"/>
    </row>
    <row r="24" spans="1:7" x14ac:dyDescent="0.35">
      <c r="A24" s="80"/>
      <c r="B24" s="82" t="s">
        <v>57</v>
      </c>
      <c r="C24" s="82"/>
      <c r="D24" s="21" t="s">
        <v>95</v>
      </c>
      <c r="E24" s="87">
        <v>6.9000000000000006E-2</v>
      </c>
      <c r="F24" s="87">
        <v>7.0999999999999994E-2</v>
      </c>
      <c r="G24" s="80"/>
    </row>
    <row r="25" spans="1:7" x14ac:dyDescent="0.35">
      <c r="A25" s="80"/>
      <c r="B25" s="82" t="s">
        <v>60</v>
      </c>
      <c r="C25" s="82"/>
      <c r="D25" s="21" t="s">
        <v>96</v>
      </c>
      <c r="E25" s="87">
        <v>0.17</v>
      </c>
      <c r="F25" s="87">
        <v>0.17899999999999999</v>
      </c>
      <c r="G25" s="80"/>
    </row>
    <row r="26" spans="1:7" x14ac:dyDescent="0.35">
      <c r="A26" s="80"/>
      <c r="B26" s="82"/>
      <c r="C26" s="82"/>
      <c r="D26" s="21"/>
      <c r="E26" s="84"/>
      <c r="F26" s="84"/>
      <c r="G26" s="80"/>
    </row>
    <row r="27" spans="1:7" x14ac:dyDescent="0.35">
      <c r="A27" s="80"/>
      <c r="B27" s="85" t="s">
        <v>123</v>
      </c>
      <c r="C27" s="85"/>
      <c r="D27" s="21"/>
      <c r="E27" s="84"/>
      <c r="F27" s="84"/>
      <c r="G27" s="80"/>
    </row>
    <row r="28" spans="1:7" x14ac:dyDescent="0.35">
      <c r="A28" s="80"/>
      <c r="B28" s="82" t="s">
        <v>64</v>
      </c>
      <c r="C28" s="82"/>
      <c r="D28" s="21" t="s">
        <v>72</v>
      </c>
      <c r="E28" s="84">
        <v>310000</v>
      </c>
      <c r="F28" s="84">
        <v>291000</v>
      </c>
      <c r="G28" s="80"/>
    </row>
    <row r="29" spans="1:7" x14ac:dyDescent="0.35">
      <c r="A29" s="80"/>
      <c r="B29" s="82" t="s">
        <v>67</v>
      </c>
      <c r="C29" s="82"/>
      <c r="D29" s="21" t="s">
        <v>14</v>
      </c>
      <c r="E29" s="87">
        <v>0</v>
      </c>
      <c r="F29" s="87">
        <v>2E-3</v>
      </c>
      <c r="G29" s="80"/>
    </row>
    <row r="30" spans="1:7" x14ac:dyDescent="0.35">
      <c r="A30" s="80"/>
      <c r="B30" s="82"/>
      <c r="C30" s="82"/>
      <c r="D30" s="21"/>
      <c r="E30" s="84"/>
      <c r="F30" s="84"/>
      <c r="G30" s="80"/>
    </row>
    <row r="31" spans="1:7" x14ac:dyDescent="0.35">
      <c r="A31" s="80"/>
      <c r="B31" s="85" t="s">
        <v>120</v>
      </c>
      <c r="C31" s="85"/>
      <c r="D31" s="21"/>
      <c r="E31" s="84"/>
      <c r="F31" s="84"/>
      <c r="G31" s="80"/>
    </row>
    <row r="32" spans="1:7" x14ac:dyDescent="0.35">
      <c r="A32" s="80"/>
      <c r="B32" s="82" t="s">
        <v>71</v>
      </c>
      <c r="C32" s="82"/>
      <c r="D32" s="21" t="s">
        <v>72</v>
      </c>
      <c r="E32" s="84">
        <v>14044</v>
      </c>
      <c r="F32" s="84">
        <v>13708</v>
      </c>
      <c r="G32" s="80"/>
    </row>
    <row r="33" spans="1:7" x14ac:dyDescent="0.35">
      <c r="A33" s="80"/>
      <c r="B33" s="82" t="s">
        <v>74</v>
      </c>
      <c r="C33" s="82"/>
      <c r="D33" s="21" t="s">
        <v>72</v>
      </c>
      <c r="E33" s="84">
        <v>15177</v>
      </c>
      <c r="F33" s="84">
        <v>15530</v>
      </c>
      <c r="G33" s="80"/>
    </row>
    <row r="34" spans="1:7" x14ac:dyDescent="0.35">
      <c r="A34" s="80"/>
      <c r="B34" s="82" t="s">
        <v>76</v>
      </c>
      <c r="C34" s="82"/>
      <c r="D34" s="21" t="s">
        <v>97</v>
      </c>
      <c r="E34" s="84">
        <v>-1133</v>
      </c>
      <c r="F34" s="84">
        <v>-1822</v>
      </c>
      <c r="G34" s="80"/>
    </row>
    <row r="35" spans="1:7" x14ac:dyDescent="0.35">
      <c r="A35" s="80"/>
      <c r="B35" s="82"/>
      <c r="C35" s="82"/>
      <c r="D35" s="21"/>
      <c r="E35" s="84"/>
      <c r="F35" s="84"/>
      <c r="G35" s="80"/>
    </row>
    <row r="36" spans="1:7" x14ac:dyDescent="0.35">
      <c r="A36" s="80"/>
      <c r="B36" s="85" t="s">
        <v>78</v>
      </c>
      <c r="C36" s="85"/>
      <c r="D36" s="21"/>
      <c r="E36" s="84"/>
      <c r="F36" s="84"/>
      <c r="G36" s="80"/>
    </row>
    <row r="37" spans="1:7" x14ac:dyDescent="0.35">
      <c r="A37" s="80"/>
      <c r="B37" s="82" t="s">
        <v>101</v>
      </c>
      <c r="C37" s="82"/>
      <c r="D37" s="21" t="s">
        <v>92</v>
      </c>
      <c r="E37" s="84">
        <v>4915.8</v>
      </c>
      <c r="F37" s="84">
        <v>5555.1</v>
      </c>
      <c r="G37" s="80"/>
    </row>
    <row r="38" spans="1:7" x14ac:dyDescent="0.35">
      <c r="A38" s="80"/>
      <c r="B38" s="14" t="s">
        <v>102</v>
      </c>
      <c r="C38" s="82"/>
      <c r="D38" s="21" t="s">
        <v>14</v>
      </c>
      <c r="E38" s="37">
        <v>1.9600522680604859E-2</v>
      </c>
      <c r="F38" s="37">
        <v>8.3864292326962797E-3</v>
      </c>
      <c r="G38" s="80"/>
    </row>
    <row r="39" spans="1:7" ht="6" customHeight="1" x14ac:dyDescent="0.35">
      <c r="A39" s="80"/>
      <c r="B39" s="82"/>
      <c r="C39" s="82"/>
      <c r="D39" s="41"/>
      <c r="E39" s="14"/>
      <c r="F39" s="14"/>
      <c r="G39" s="80"/>
    </row>
    <row r="40" spans="1:7" ht="6.6" customHeight="1" x14ac:dyDescent="0.35">
      <c r="A40" s="80"/>
      <c r="B40" s="42"/>
      <c r="C40" s="42"/>
      <c r="D40" s="45"/>
      <c r="E40" s="42"/>
      <c r="F40" s="42"/>
      <c r="G40" s="80"/>
    </row>
    <row r="41" spans="1:7" x14ac:dyDescent="0.35">
      <c r="A41" s="80"/>
      <c r="B41" s="44" t="s">
        <v>106</v>
      </c>
      <c r="C41" s="42"/>
      <c r="D41" s="45"/>
      <c r="E41" s="42"/>
      <c r="F41" s="42"/>
      <c r="G41" s="80"/>
    </row>
    <row r="42" spans="1:7" x14ac:dyDescent="0.35">
      <c r="A42" s="80"/>
      <c r="B42" s="44" t="s">
        <v>98</v>
      </c>
      <c r="C42" s="42"/>
      <c r="D42" s="45"/>
      <c r="E42" s="42"/>
      <c r="F42" s="42"/>
      <c r="G42" s="80"/>
    </row>
    <row r="43" spans="1:7" ht="6" customHeight="1" x14ac:dyDescent="0.35">
      <c r="A43" s="80"/>
      <c r="B43" s="14"/>
      <c r="C43" s="14"/>
      <c r="D43" s="21"/>
      <c r="E43" s="14"/>
      <c r="F43" s="14"/>
      <c r="G43" s="14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F285-8C6C-4BEE-9D94-D7BCC5B0A8C7}">
  <sheetPr>
    <pageSetUpPr fitToPage="1"/>
  </sheetPr>
  <dimension ref="A1:G43"/>
  <sheetViews>
    <sheetView showGridLines="0" workbookViewId="0">
      <pane ySplit="3" topLeftCell="A4" activePane="bottomLeft" state="frozen"/>
      <selection pane="bottomLeft" activeCell="B4" sqref="B4"/>
    </sheetView>
  </sheetViews>
  <sheetFormatPr defaultColWidth="9.109375" defaultRowHeight="15" x14ac:dyDescent="0.35"/>
  <cols>
    <col min="1" max="1" width="1.6640625" style="46" customWidth="1"/>
    <col min="2" max="2" width="28" style="91" customWidth="1"/>
    <col min="3" max="3" width="8" style="91" customWidth="1"/>
    <col min="4" max="4" width="21.6640625" style="90" customWidth="1"/>
    <col min="5" max="6" width="9.109375" style="91"/>
    <col min="7" max="7" width="1.6640625" style="91" customWidth="1"/>
    <col min="8" max="16384" width="9.109375" style="91"/>
  </cols>
  <sheetData>
    <row r="1" spans="1:7" ht="5.25" customHeight="1" x14ac:dyDescent="0.35">
      <c r="A1" s="75"/>
      <c r="B1" s="76"/>
      <c r="C1" s="76"/>
      <c r="D1" s="77"/>
      <c r="E1" s="78"/>
      <c r="F1" s="78"/>
      <c r="G1" s="75"/>
    </row>
    <row r="2" spans="1:7" s="105" customFormat="1" ht="19.5" customHeight="1" x14ac:dyDescent="0.4">
      <c r="A2" s="107"/>
      <c r="B2" s="108" t="s">
        <v>89</v>
      </c>
      <c r="C2" s="76"/>
      <c r="D2" s="77"/>
      <c r="E2" s="78"/>
      <c r="F2" s="78"/>
      <c r="G2" s="107"/>
    </row>
    <row r="3" spans="1:7" x14ac:dyDescent="0.35">
      <c r="A3" s="75"/>
      <c r="B3" s="76"/>
      <c r="C3" s="76"/>
      <c r="D3" s="77"/>
      <c r="E3" s="79" t="s">
        <v>27</v>
      </c>
      <c r="F3" s="79" t="s">
        <v>2</v>
      </c>
      <c r="G3" s="75"/>
    </row>
    <row r="4" spans="1:7" x14ac:dyDescent="0.35">
      <c r="A4" s="80"/>
      <c r="B4" s="81" t="s">
        <v>10</v>
      </c>
      <c r="C4" s="82"/>
      <c r="D4" s="41"/>
      <c r="E4" s="22"/>
      <c r="F4" s="22"/>
      <c r="G4" s="80"/>
    </row>
    <row r="5" spans="1:7" x14ac:dyDescent="0.35">
      <c r="A5" s="80"/>
      <c r="B5" s="82" t="s">
        <v>104</v>
      </c>
      <c r="C5" s="82"/>
      <c r="D5" s="21" t="s">
        <v>34</v>
      </c>
      <c r="E5" s="83">
        <v>3.10541</v>
      </c>
      <c r="F5" s="83">
        <v>67.026291999999998</v>
      </c>
      <c r="G5" s="80"/>
    </row>
    <row r="6" spans="1:7" x14ac:dyDescent="0.35">
      <c r="A6" s="80"/>
      <c r="B6" s="14"/>
      <c r="C6" s="14"/>
      <c r="D6" s="21"/>
      <c r="E6" s="84"/>
      <c r="F6" s="84"/>
      <c r="G6" s="80"/>
    </row>
    <row r="7" spans="1:7" x14ac:dyDescent="0.35">
      <c r="A7" s="80"/>
      <c r="B7" s="85" t="s">
        <v>36</v>
      </c>
      <c r="C7" s="85"/>
      <c r="D7" s="21"/>
      <c r="E7" s="84"/>
      <c r="F7" s="84"/>
      <c r="G7" s="80"/>
    </row>
    <row r="8" spans="1:7" x14ac:dyDescent="0.35">
      <c r="A8" s="80"/>
      <c r="B8" s="86" t="s">
        <v>107</v>
      </c>
      <c r="C8" s="85"/>
      <c r="D8" s="21" t="s">
        <v>90</v>
      </c>
      <c r="E8" s="84">
        <v>79.698999999999998</v>
      </c>
      <c r="F8" s="84">
        <v>2276.7150000000001</v>
      </c>
      <c r="G8" s="80"/>
    </row>
    <row r="9" spans="1:7" x14ac:dyDescent="0.35">
      <c r="A9" s="80"/>
      <c r="B9" s="82" t="s">
        <v>108</v>
      </c>
      <c r="C9" s="82"/>
      <c r="D9" s="21" t="s">
        <v>72</v>
      </c>
      <c r="E9" s="84">
        <v>25665</v>
      </c>
      <c r="F9" s="84">
        <v>33967</v>
      </c>
      <c r="G9" s="80"/>
    </row>
    <row r="10" spans="1:7" x14ac:dyDescent="0.35">
      <c r="A10" s="80"/>
      <c r="B10" s="82" t="s">
        <v>109</v>
      </c>
      <c r="C10" s="82"/>
      <c r="D10" s="21" t="s">
        <v>91</v>
      </c>
      <c r="E10" s="87">
        <v>1.4995571719512268E-2</v>
      </c>
      <c r="F10" s="87">
        <v>1.2094102500559201E-2</v>
      </c>
      <c r="G10" s="80"/>
    </row>
    <row r="11" spans="1:7" x14ac:dyDescent="0.35">
      <c r="A11" s="80"/>
      <c r="B11" s="82"/>
      <c r="C11" s="82"/>
      <c r="D11" s="21"/>
      <c r="E11" s="84"/>
      <c r="F11" s="84"/>
      <c r="G11" s="80"/>
    </row>
    <row r="12" spans="1:7" x14ac:dyDescent="0.35">
      <c r="A12" s="80"/>
      <c r="B12" s="85" t="s">
        <v>13</v>
      </c>
      <c r="C12" s="85"/>
      <c r="D12" s="21"/>
      <c r="E12" s="84"/>
      <c r="F12" s="84"/>
      <c r="G12" s="80"/>
    </row>
    <row r="13" spans="1:7" x14ac:dyDescent="0.35">
      <c r="A13" s="80"/>
      <c r="B13" s="82">
        <v>2023</v>
      </c>
      <c r="C13" s="82"/>
      <c r="D13" s="21" t="s">
        <v>14</v>
      </c>
      <c r="E13" s="87">
        <v>5.3209485436596093E-3</v>
      </c>
      <c r="F13" s="87">
        <v>7.3078680253462203E-3</v>
      </c>
      <c r="G13" s="80"/>
    </row>
    <row r="14" spans="1:7" x14ac:dyDescent="0.35">
      <c r="A14" s="80"/>
      <c r="B14" s="82" t="s">
        <v>105</v>
      </c>
      <c r="C14" s="82"/>
      <c r="D14" s="21" t="s">
        <v>15</v>
      </c>
      <c r="E14" s="87">
        <v>1.1159362467078937E-2</v>
      </c>
      <c r="F14" s="87">
        <v>1.316797033870265E-2</v>
      </c>
      <c r="G14" s="80"/>
    </row>
    <row r="15" spans="1:7" x14ac:dyDescent="0.35">
      <c r="A15" s="80"/>
      <c r="B15" s="82"/>
      <c r="C15" s="82"/>
      <c r="D15" s="21"/>
      <c r="E15" s="84"/>
      <c r="F15" s="84"/>
      <c r="G15" s="80"/>
    </row>
    <row r="16" spans="1:7" x14ac:dyDescent="0.35">
      <c r="A16" s="80"/>
      <c r="B16" s="85" t="s">
        <v>118</v>
      </c>
      <c r="C16" s="85"/>
      <c r="D16" s="21"/>
      <c r="E16" s="84"/>
      <c r="F16" s="84"/>
      <c r="G16" s="80"/>
    </row>
    <row r="17" spans="1:7" x14ac:dyDescent="0.35">
      <c r="A17" s="80"/>
      <c r="B17" s="82" t="s">
        <v>45</v>
      </c>
      <c r="C17" s="82"/>
      <c r="D17" s="21" t="s">
        <v>92</v>
      </c>
      <c r="E17" s="84">
        <v>1483.9027583796446</v>
      </c>
      <c r="F17" s="84">
        <v>32881.790917580918</v>
      </c>
      <c r="G17" s="80"/>
    </row>
    <row r="18" spans="1:7" x14ac:dyDescent="0.35">
      <c r="A18" s="80"/>
      <c r="B18" s="82" t="s">
        <v>48</v>
      </c>
      <c r="C18" s="82"/>
      <c r="D18" s="21" t="s">
        <v>93</v>
      </c>
      <c r="E18" s="87">
        <v>0.73961252297849112</v>
      </c>
      <c r="F18" s="87">
        <v>0.7548366816492188</v>
      </c>
      <c r="G18" s="80"/>
    </row>
    <row r="19" spans="1:7" ht="21" customHeight="1" x14ac:dyDescent="0.35">
      <c r="A19" s="80"/>
      <c r="B19" s="82" t="s">
        <v>50</v>
      </c>
      <c r="C19" s="82"/>
      <c r="D19" s="21" t="s">
        <v>92</v>
      </c>
      <c r="E19" s="84">
        <v>58.31538458133511</v>
      </c>
      <c r="F19" s="84">
        <v>1464.3577036138752</v>
      </c>
      <c r="G19" s="80"/>
    </row>
    <row r="20" spans="1:7" x14ac:dyDescent="0.35">
      <c r="A20" s="80"/>
      <c r="B20" s="82" t="s">
        <v>16</v>
      </c>
      <c r="C20" s="82"/>
      <c r="D20" s="21" t="s">
        <v>94</v>
      </c>
      <c r="E20" s="87">
        <v>3.7812669269583717E-2</v>
      </c>
      <c r="F20" s="87">
        <v>4.2635281171241102E-2</v>
      </c>
      <c r="G20" s="80"/>
    </row>
    <row r="21" spans="1:7" ht="21" customHeight="1" x14ac:dyDescent="0.35">
      <c r="A21" s="80"/>
      <c r="B21" s="82" t="s">
        <v>100</v>
      </c>
      <c r="C21" s="82"/>
      <c r="D21" s="21" t="s">
        <v>18</v>
      </c>
      <c r="E21" s="84">
        <v>603.5</v>
      </c>
      <c r="F21" s="84">
        <v>640</v>
      </c>
      <c r="G21" s="80"/>
    </row>
    <row r="22" spans="1:7" x14ac:dyDescent="0.35">
      <c r="A22" s="80"/>
      <c r="B22" s="82"/>
      <c r="C22" s="82"/>
      <c r="D22" s="21"/>
      <c r="E22" s="84"/>
      <c r="F22" s="84"/>
      <c r="G22" s="80"/>
    </row>
    <row r="23" spans="1:7" x14ac:dyDescent="0.35">
      <c r="A23" s="80"/>
      <c r="B23" s="85" t="s">
        <v>119</v>
      </c>
      <c r="C23" s="85"/>
      <c r="D23" s="21"/>
      <c r="E23" s="84"/>
      <c r="F23" s="84"/>
      <c r="G23" s="80"/>
    </row>
    <row r="24" spans="1:7" x14ac:dyDescent="0.35">
      <c r="A24" s="80"/>
      <c r="B24" s="82" t="s">
        <v>57</v>
      </c>
      <c r="C24" s="82"/>
      <c r="D24" s="21" t="s">
        <v>95</v>
      </c>
      <c r="E24" s="87">
        <v>9.8000000000000004E-2</v>
      </c>
      <c r="F24" s="87">
        <v>7.0999999999999994E-2</v>
      </c>
      <c r="G24" s="80"/>
    </row>
    <row r="25" spans="1:7" x14ac:dyDescent="0.35">
      <c r="A25" s="80"/>
      <c r="B25" s="82" t="s">
        <v>60</v>
      </c>
      <c r="C25" s="82"/>
      <c r="D25" s="21" t="s">
        <v>96</v>
      </c>
      <c r="E25" s="87">
        <v>0.22699999999999998</v>
      </c>
      <c r="F25" s="87">
        <v>0.17899999999999999</v>
      </c>
      <c r="G25" s="80"/>
    </row>
    <row r="26" spans="1:7" x14ac:dyDescent="0.35">
      <c r="A26" s="80"/>
      <c r="B26" s="82"/>
      <c r="C26" s="82"/>
      <c r="D26" s="21"/>
      <c r="E26" s="84"/>
      <c r="F26" s="84"/>
      <c r="G26" s="80"/>
    </row>
    <row r="27" spans="1:7" x14ac:dyDescent="0.35">
      <c r="A27" s="80"/>
      <c r="B27" s="85" t="s">
        <v>123</v>
      </c>
      <c r="C27" s="85"/>
      <c r="D27" s="21"/>
      <c r="E27" s="84"/>
      <c r="F27" s="84"/>
      <c r="G27" s="80"/>
    </row>
    <row r="28" spans="1:7" x14ac:dyDescent="0.35">
      <c r="A28" s="80"/>
      <c r="B28" s="82" t="s">
        <v>64</v>
      </c>
      <c r="C28" s="82"/>
      <c r="D28" s="21" t="s">
        <v>72</v>
      </c>
      <c r="E28" s="84">
        <v>217000</v>
      </c>
      <c r="F28" s="84">
        <v>291000</v>
      </c>
      <c r="G28" s="80"/>
    </row>
    <row r="29" spans="1:7" x14ac:dyDescent="0.35">
      <c r="A29" s="80"/>
      <c r="B29" s="82" t="s">
        <v>67</v>
      </c>
      <c r="C29" s="82"/>
      <c r="D29" s="21" t="s">
        <v>14</v>
      </c>
      <c r="E29" s="87">
        <v>-1E-3</v>
      </c>
      <c r="F29" s="87">
        <v>2E-3</v>
      </c>
      <c r="G29" s="80"/>
    </row>
    <row r="30" spans="1:7" x14ac:dyDescent="0.35">
      <c r="A30" s="80"/>
      <c r="B30" s="82"/>
      <c r="C30" s="82"/>
      <c r="D30" s="21"/>
      <c r="E30" s="84"/>
      <c r="F30" s="84"/>
      <c r="G30" s="80"/>
    </row>
    <row r="31" spans="1:7" x14ac:dyDescent="0.35">
      <c r="A31" s="80"/>
      <c r="B31" s="85" t="s">
        <v>120</v>
      </c>
      <c r="C31" s="85"/>
      <c r="D31" s="21"/>
      <c r="E31" s="84"/>
      <c r="F31" s="84"/>
      <c r="G31" s="80"/>
    </row>
    <row r="32" spans="1:7" x14ac:dyDescent="0.35">
      <c r="A32" s="80"/>
      <c r="B32" s="82" t="s">
        <v>71</v>
      </c>
      <c r="C32" s="82"/>
      <c r="D32" s="21" t="s">
        <v>72</v>
      </c>
      <c r="E32" s="84">
        <v>10365</v>
      </c>
      <c r="F32" s="84">
        <v>13708</v>
      </c>
      <c r="G32" s="80"/>
    </row>
    <row r="33" spans="1:7" x14ac:dyDescent="0.35">
      <c r="A33" s="80"/>
      <c r="B33" s="82" t="s">
        <v>74</v>
      </c>
      <c r="C33" s="82"/>
      <c r="D33" s="21" t="s">
        <v>72</v>
      </c>
      <c r="E33" s="84">
        <v>16902</v>
      </c>
      <c r="F33" s="84">
        <v>15530</v>
      </c>
      <c r="G33" s="80"/>
    </row>
    <row r="34" spans="1:7" x14ac:dyDescent="0.35">
      <c r="A34" s="80"/>
      <c r="B34" s="82" t="s">
        <v>76</v>
      </c>
      <c r="C34" s="82"/>
      <c r="D34" s="21" t="s">
        <v>97</v>
      </c>
      <c r="E34" s="84">
        <v>-6536</v>
      </c>
      <c r="F34" s="84">
        <v>-1822</v>
      </c>
      <c r="G34" s="80"/>
    </row>
    <row r="35" spans="1:7" x14ac:dyDescent="0.35">
      <c r="A35" s="80"/>
      <c r="B35" s="82"/>
      <c r="C35" s="82"/>
      <c r="D35" s="21"/>
      <c r="E35" s="84"/>
      <c r="F35" s="84"/>
      <c r="G35" s="80"/>
    </row>
    <row r="36" spans="1:7" x14ac:dyDescent="0.35">
      <c r="A36" s="80"/>
      <c r="B36" s="85" t="s">
        <v>78</v>
      </c>
      <c r="C36" s="85"/>
      <c r="D36" s="21"/>
      <c r="E36" s="84"/>
      <c r="F36" s="84"/>
      <c r="G36" s="80"/>
    </row>
    <row r="37" spans="1:7" x14ac:dyDescent="0.35">
      <c r="A37" s="80"/>
      <c r="B37" s="82" t="s">
        <v>101</v>
      </c>
      <c r="C37" s="82"/>
      <c r="D37" s="21" t="s">
        <v>92</v>
      </c>
      <c r="E37" s="84">
        <v>219</v>
      </c>
      <c r="F37" s="84">
        <v>5555.1</v>
      </c>
      <c r="G37" s="80"/>
    </row>
    <row r="38" spans="1:7" x14ac:dyDescent="0.35">
      <c r="A38" s="80"/>
      <c r="B38" s="14" t="s">
        <v>102</v>
      </c>
      <c r="C38" s="82"/>
      <c r="D38" s="21" t="s">
        <v>14</v>
      </c>
      <c r="E38" s="37">
        <v>1.37174211248281E-3</v>
      </c>
      <c r="F38" s="37">
        <v>8.3864292326962797E-3</v>
      </c>
      <c r="G38" s="80"/>
    </row>
    <row r="39" spans="1:7" ht="6" customHeight="1" x14ac:dyDescent="0.35">
      <c r="A39" s="80"/>
      <c r="B39" s="82"/>
      <c r="C39" s="82"/>
      <c r="D39" s="41"/>
      <c r="E39" s="14"/>
      <c r="F39" s="14"/>
      <c r="G39" s="80"/>
    </row>
    <row r="40" spans="1:7" ht="6.6" customHeight="1" x14ac:dyDescent="0.35">
      <c r="A40" s="80"/>
      <c r="B40" s="42"/>
      <c r="C40" s="42"/>
      <c r="D40" s="45"/>
      <c r="E40" s="42"/>
      <c r="F40" s="42"/>
      <c r="G40" s="80"/>
    </row>
    <row r="41" spans="1:7" x14ac:dyDescent="0.35">
      <c r="A41" s="80"/>
      <c r="B41" s="44" t="s">
        <v>121</v>
      </c>
      <c r="C41" s="42"/>
      <c r="D41" s="45"/>
      <c r="E41" s="42"/>
      <c r="F41" s="42"/>
      <c r="G41" s="80"/>
    </row>
    <row r="42" spans="1:7" x14ac:dyDescent="0.35">
      <c r="A42" s="80"/>
      <c r="B42" s="44" t="s">
        <v>98</v>
      </c>
      <c r="C42" s="42"/>
      <c r="D42" s="45"/>
      <c r="E42" s="42"/>
      <c r="F42" s="42"/>
      <c r="G42" s="80"/>
    </row>
    <row r="43" spans="1:7" ht="6" customHeight="1" x14ac:dyDescent="0.35">
      <c r="A43" s="80"/>
      <c r="B43" s="14"/>
      <c r="C43" s="14"/>
      <c r="D43" s="21"/>
      <c r="E43" s="14"/>
      <c r="F43" s="14"/>
      <c r="G43" s="14"/>
    </row>
  </sheetData>
  <pageMargins left="0.7" right="0.7" top="0.75" bottom="0.75" header="0.3" footer="0.3"/>
  <pageSetup paperSize="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A950-D957-4704-AC6E-7E6AA2391A1D}">
  <sheetPr>
    <pageSetUpPr fitToPage="1"/>
  </sheetPr>
  <dimension ref="A1:J43"/>
  <sheetViews>
    <sheetView showGridLines="0" workbookViewId="0">
      <pane ySplit="3" topLeftCell="A4" activePane="bottomLeft" state="frozen"/>
      <selection pane="bottomLeft" activeCell="B4" sqref="B4"/>
    </sheetView>
  </sheetViews>
  <sheetFormatPr defaultColWidth="9.109375" defaultRowHeight="15" x14ac:dyDescent="0.35"/>
  <cols>
    <col min="1" max="1" width="1.6640625" style="46" customWidth="1"/>
    <col min="2" max="2" width="28" style="91" customWidth="1"/>
    <col min="3" max="3" width="8" style="91" customWidth="1"/>
    <col min="4" max="4" width="21.6640625" style="90" customWidth="1"/>
    <col min="5" max="6" width="9.109375" style="91"/>
    <col min="7" max="7" width="1.6640625" style="91" customWidth="1"/>
    <col min="8" max="9" width="9.109375" style="91"/>
    <col min="10" max="10" width="9.6640625" style="91" bestFit="1" customWidth="1"/>
    <col min="11" max="16384" width="9.109375" style="91"/>
  </cols>
  <sheetData>
    <row r="1" spans="1:7" ht="5.25" customHeight="1" x14ac:dyDescent="0.35">
      <c r="A1" s="75"/>
      <c r="B1" s="76"/>
      <c r="C1" s="76"/>
      <c r="D1" s="77"/>
      <c r="E1" s="78"/>
      <c r="F1" s="78"/>
      <c r="G1" s="75"/>
    </row>
    <row r="2" spans="1:7" s="105" customFormat="1" ht="19.5" customHeight="1" x14ac:dyDescent="0.4">
      <c r="A2" s="107"/>
      <c r="B2" s="108" t="s">
        <v>89</v>
      </c>
      <c r="C2" s="76"/>
      <c r="D2" s="77"/>
      <c r="E2" s="78"/>
      <c r="F2" s="78"/>
      <c r="G2" s="107"/>
    </row>
    <row r="3" spans="1:7" x14ac:dyDescent="0.35">
      <c r="A3" s="75"/>
      <c r="B3" s="76"/>
      <c r="C3" s="76"/>
      <c r="D3" s="77"/>
      <c r="E3" s="79" t="s">
        <v>26</v>
      </c>
      <c r="F3" s="79" t="s">
        <v>2</v>
      </c>
      <c r="G3" s="75"/>
    </row>
    <row r="4" spans="1:7" x14ac:dyDescent="0.35">
      <c r="A4" s="80"/>
      <c r="B4" s="81" t="s">
        <v>10</v>
      </c>
      <c r="C4" s="82"/>
      <c r="D4" s="41"/>
      <c r="E4" s="22"/>
      <c r="F4" s="22"/>
      <c r="G4" s="80"/>
    </row>
    <row r="5" spans="1:7" x14ac:dyDescent="0.35">
      <c r="A5" s="80"/>
      <c r="B5" s="82" t="s">
        <v>104</v>
      </c>
      <c r="C5" s="82"/>
      <c r="D5" s="21" t="s">
        <v>34</v>
      </c>
      <c r="E5" s="83">
        <v>5.4798999999999998</v>
      </c>
      <c r="F5" s="83">
        <v>67.026291999999998</v>
      </c>
      <c r="G5" s="80"/>
    </row>
    <row r="6" spans="1:7" x14ac:dyDescent="0.35">
      <c r="A6" s="80"/>
      <c r="B6" s="14"/>
      <c r="C6" s="14"/>
      <c r="D6" s="21"/>
      <c r="E6" s="84"/>
      <c r="F6" s="84"/>
      <c r="G6" s="80"/>
    </row>
    <row r="7" spans="1:7" x14ac:dyDescent="0.35">
      <c r="A7" s="80"/>
      <c r="B7" s="85" t="s">
        <v>36</v>
      </c>
      <c r="C7" s="85"/>
      <c r="D7" s="21"/>
      <c r="E7" s="84"/>
      <c r="F7" s="84"/>
      <c r="G7" s="80"/>
    </row>
    <row r="8" spans="1:7" x14ac:dyDescent="0.35">
      <c r="A8" s="80"/>
      <c r="B8" s="86" t="s">
        <v>107</v>
      </c>
      <c r="C8" s="85"/>
      <c r="D8" s="21" t="s">
        <v>90</v>
      </c>
      <c r="E8" s="84">
        <v>169.16200000000001</v>
      </c>
      <c r="F8" s="84">
        <v>2276.7150000000001</v>
      </c>
      <c r="G8" s="80"/>
    </row>
    <row r="9" spans="1:7" x14ac:dyDescent="0.35">
      <c r="A9" s="80"/>
      <c r="B9" s="82" t="s">
        <v>108</v>
      </c>
      <c r="C9" s="82"/>
      <c r="D9" s="21" t="s">
        <v>72</v>
      </c>
      <c r="E9" s="84">
        <v>30869</v>
      </c>
      <c r="F9" s="84">
        <v>33967</v>
      </c>
      <c r="G9" s="80"/>
    </row>
    <row r="10" spans="1:7" x14ac:dyDescent="0.35">
      <c r="A10" s="80"/>
      <c r="B10" s="82" t="s">
        <v>109</v>
      </c>
      <c r="C10" s="82"/>
      <c r="D10" s="21" t="s">
        <v>91</v>
      </c>
      <c r="E10" s="87">
        <v>8.4449222479847652E-3</v>
      </c>
      <c r="F10" s="87">
        <v>1.2094102500559201E-2</v>
      </c>
      <c r="G10" s="80"/>
    </row>
    <row r="11" spans="1:7" x14ac:dyDescent="0.35">
      <c r="A11" s="80"/>
      <c r="B11" s="82"/>
      <c r="C11" s="82"/>
      <c r="D11" s="21"/>
      <c r="E11" s="84"/>
      <c r="F11" s="84"/>
      <c r="G11" s="80"/>
    </row>
    <row r="12" spans="1:7" x14ac:dyDescent="0.35">
      <c r="A12" s="80"/>
      <c r="B12" s="85" t="s">
        <v>13</v>
      </c>
      <c r="C12" s="85"/>
      <c r="D12" s="21"/>
      <c r="E12" s="84"/>
      <c r="F12" s="84"/>
      <c r="G12" s="80"/>
    </row>
    <row r="13" spans="1:7" x14ac:dyDescent="0.35">
      <c r="A13" s="80"/>
      <c r="B13" s="82">
        <v>2023</v>
      </c>
      <c r="C13" s="82"/>
      <c r="D13" s="21" t="s">
        <v>14</v>
      </c>
      <c r="E13" s="87">
        <v>3.9602535539782213E-3</v>
      </c>
      <c r="F13" s="87">
        <v>7.3078680253462203E-3</v>
      </c>
      <c r="G13" s="80"/>
    </row>
    <row r="14" spans="1:7" x14ac:dyDescent="0.35">
      <c r="A14" s="80"/>
      <c r="B14" s="82" t="s">
        <v>105</v>
      </c>
      <c r="C14" s="82"/>
      <c r="D14" s="21" t="s">
        <v>15</v>
      </c>
      <c r="E14" s="87">
        <v>1.0794502747498269E-2</v>
      </c>
      <c r="F14" s="87">
        <v>1.316797033870265E-2</v>
      </c>
      <c r="G14" s="80"/>
    </row>
    <row r="15" spans="1:7" x14ac:dyDescent="0.35">
      <c r="A15" s="80"/>
      <c r="B15" s="82"/>
      <c r="C15" s="82"/>
      <c r="D15" s="21"/>
      <c r="E15" s="84"/>
      <c r="F15" s="84"/>
      <c r="G15" s="80"/>
    </row>
    <row r="16" spans="1:7" x14ac:dyDescent="0.35">
      <c r="A16" s="80"/>
      <c r="B16" s="85" t="s">
        <v>118</v>
      </c>
      <c r="C16" s="85"/>
      <c r="D16" s="21"/>
      <c r="E16" s="84"/>
      <c r="F16" s="84"/>
      <c r="G16" s="80"/>
    </row>
    <row r="17" spans="1:10" x14ac:dyDescent="0.35">
      <c r="A17" s="80"/>
      <c r="B17" s="82" t="s">
        <v>45</v>
      </c>
      <c r="C17" s="82"/>
      <c r="D17" s="21" t="s">
        <v>92</v>
      </c>
      <c r="E17" s="84">
        <v>2689.071539538184</v>
      </c>
      <c r="F17" s="84">
        <v>32881.790917580918</v>
      </c>
      <c r="G17" s="80"/>
      <c r="J17" s="92"/>
    </row>
    <row r="18" spans="1:10" x14ac:dyDescent="0.35">
      <c r="A18" s="80"/>
      <c r="B18" s="82" t="s">
        <v>48</v>
      </c>
      <c r="C18" s="82"/>
      <c r="D18" s="21" t="s">
        <v>93</v>
      </c>
      <c r="E18" s="87">
        <v>0.75092836944114305</v>
      </c>
      <c r="F18" s="87">
        <v>0.7548366816492188</v>
      </c>
      <c r="G18" s="80"/>
    </row>
    <row r="19" spans="1:10" ht="21" customHeight="1" x14ac:dyDescent="0.35">
      <c r="A19" s="80"/>
      <c r="B19" s="82" t="s">
        <v>50</v>
      </c>
      <c r="C19" s="82"/>
      <c r="D19" s="21" t="s">
        <v>92</v>
      </c>
      <c r="E19" s="84">
        <v>121.71348241159562</v>
      </c>
      <c r="F19" s="84">
        <v>1464.3577036138752</v>
      </c>
      <c r="G19" s="80"/>
    </row>
    <row r="20" spans="1:10" x14ac:dyDescent="0.35">
      <c r="A20" s="80"/>
      <c r="B20" s="82" t="s">
        <v>16</v>
      </c>
      <c r="C20" s="82"/>
      <c r="D20" s="21" t="s">
        <v>94</v>
      </c>
      <c r="E20" s="87">
        <v>4.3302309305450065E-2</v>
      </c>
      <c r="F20" s="87">
        <v>4.2635281171241102E-2</v>
      </c>
      <c r="G20" s="80"/>
    </row>
    <row r="21" spans="1:10" ht="21" customHeight="1" x14ac:dyDescent="0.35">
      <c r="A21" s="80"/>
      <c r="B21" s="82" t="s">
        <v>100</v>
      </c>
      <c r="C21" s="82"/>
      <c r="D21" s="21" t="s">
        <v>18</v>
      </c>
      <c r="E21" s="84">
        <v>640.29999999999995</v>
      </c>
      <c r="F21" s="84">
        <v>640</v>
      </c>
      <c r="G21" s="80"/>
    </row>
    <row r="22" spans="1:10" x14ac:dyDescent="0.35">
      <c r="A22" s="80"/>
      <c r="B22" s="82"/>
      <c r="C22" s="82"/>
      <c r="D22" s="21"/>
      <c r="E22" s="84"/>
      <c r="F22" s="84"/>
      <c r="G22" s="80"/>
    </row>
    <row r="23" spans="1:10" x14ac:dyDescent="0.35">
      <c r="A23" s="80"/>
      <c r="B23" s="85" t="s">
        <v>119</v>
      </c>
      <c r="C23" s="85"/>
      <c r="D23" s="21"/>
      <c r="E23" s="84"/>
      <c r="F23" s="84"/>
      <c r="G23" s="80"/>
    </row>
    <row r="24" spans="1:10" x14ac:dyDescent="0.35">
      <c r="A24" s="80"/>
      <c r="B24" s="82" t="s">
        <v>57</v>
      </c>
      <c r="C24" s="82"/>
      <c r="D24" s="21" t="s">
        <v>95</v>
      </c>
      <c r="E24" s="87">
        <v>6.6000000000000003E-2</v>
      </c>
      <c r="F24" s="87">
        <v>7.0999999999999994E-2</v>
      </c>
      <c r="G24" s="80"/>
    </row>
    <row r="25" spans="1:10" x14ac:dyDescent="0.35">
      <c r="A25" s="80"/>
      <c r="B25" s="82" t="s">
        <v>60</v>
      </c>
      <c r="C25" s="82"/>
      <c r="D25" s="21" t="s">
        <v>96</v>
      </c>
      <c r="E25" s="87">
        <v>0.222</v>
      </c>
      <c r="F25" s="87">
        <v>0.17899999999999999</v>
      </c>
      <c r="G25" s="80"/>
    </row>
    <row r="26" spans="1:10" x14ac:dyDescent="0.35">
      <c r="A26" s="80"/>
      <c r="B26" s="82"/>
      <c r="C26" s="82"/>
      <c r="D26" s="21"/>
      <c r="E26" s="84"/>
      <c r="F26" s="84"/>
      <c r="G26" s="80"/>
    </row>
    <row r="27" spans="1:10" x14ac:dyDescent="0.35">
      <c r="A27" s="80"/>
      <c r="B27" s="85" t="s">
        <v>123</v>
      </c>
      <c r="C27" s="85"/>
      <c r="D27" s="21"/>
      <c r="E27" s="84"/>
      <c r="F27" s="84"/>
      <c r="G27" s="80"/>
    </row>
    <row r="28" spans="1:10" x14ac:dyDescent="0.35">
      <c r="A28" s="80"/>
      <c r="B28" s="82" t="s">
        <v>64</v>
      </c>
      <c r="C28" s="82"/>
      <c r="D28" s="21" t="s">
        <v>72</v>
      </c>
      <c r="E28" s="84">
        <v>194000</v>
      </c>
      <c r="F28" s="84">
        <v>291000</v>
      </c>
      <c r="G28" s="80"/>
    </row>
    <row r="29" spans="1:10" x14ac:dyDescent="0.35">
      <c r="A29" s="80"/>
      <c r="B29" s="82" t="s">
        <v>67</v>
      </c>
      <c r="C29" s="82"/>
      <c r="D29" s="21" t="s">
        <v>14</v>
      </c>
      <c r="E29" s="87">
        <v>1.1000000000000001E-2</v>
      </c>
      <c r="F29" s="87">
        <v>2E-3</v>
      </c>
      <c r="G29" s="80"/>
    </row>
    <row r="30" spans="1:10" x14ac:dyDescent="0.35">
      <c r="A30" s="80"/>
      <c r="B30" s="82"/>
      <c r="C30" s="82"/>
      <c r="D30" s="21"/>
      <c r="E30" s="84"/>
      <c r="F30" s="84"/>
      <c r="G30" s="80"/>
    </row>
    <row r="31" spans="1:10" x14ac:dyDescent="0.35">
      <c r="A31" s="80"/>
      <c r="B31" s="85" t="s">
        <v>120</v>
      </c>
      <c r="C31" s="85"/>
      <c r="D31" s="21"/>
      <c r="E31" s="84"/>
      <c r="F31" s="84"/>
      <c r="G31" s="80"/>
    </row>
    <row r="32" spans="1:10" x14ac:dyDescent="0.35">
      <c r="A32" s="80"/>
      <c r="B32" s="82" t="s">
        <v>71</v>
      </c>
      <c r="C32" s="82"/>
      <c r="D32" s="21" t="s">
        <v>72</v>
      </c>
      <c r="E32" s="84">
        <v>13383</v>
      </c>
      <c r="F32" s="84">
        <v>13708</v>
      </c>
      <c r="G32" s="80"/>
    </row>
    <row r="33" spans="1:7" x14ac:dyDescent="0.35">
      <c r="A33" s="80"/>
      <c r="B33" s="82" t="s">
        <v>74</v>
      </c>
      <c r="C33" s="82"/>
      <c r="D33" s="21" t="s">
        <v>72</v>
      </c>
      <c r="E33" s="84">
        <v>17723</v>
      </c>
      <c r="F33" s="84">
        <v>15530</v>
      </c>
      <c r="G33" s="80"/>
    </row>
    <row r="34" spans="1:7" x14ac:dyDescent="0.35">
      <c r="A34" s="80"/>
      <c r="B34" s="82" t="s">
        <v>76</v>
      </c>
      <c r="C34" s="82"/>
      <c r="D34" s="21" t="s">
        <v>97</v>
      </c>
      <c r="E34" s="84">
        <v>-4340</v>
      </c>
      <c r="F34" s="84">
        <v>-1822</v>
      </c>
      <c r="G34" s="80"/>
    </row>
    <row r="35" spans="1:7" x14ac:dyDescent="0.35">
      <c r="A35" s="80"/>
      <c r="B35" s="82"/>
      <c r="C35" s="82"/>
      <c r="D35" s="21"/>
      <c r="E35" s="84"/>
      <c r="F35" s="84"/>
      <c r="G35" s="80"/>
    </row>
    <row r="36" spans="1:7" x14ac:dyDescent="0.35">
      <c r="A36" s="80"/>
      <c r="B36" s="85" t="s">
        <v>78</v>
      </c>
      <c r="C36" s="85"/>
      <c r="D36" s="21"/>
      <c r="E36" s="84"/>
      <c r="F36" s="84"/>
      <c r="G36" s="80"/>
    </row>
    <row r="37" spans="1:7" x14ac:dyDescent="0.35">
      <c r="A37" s="80"/>
      <c r="B37" s="82" t="s">
        <v>101</v>
      </c>
      <c r="C37" s="82"/>
      <c r="D37" s="21" t="s">
        <v>92</v>
      </c>
      <c r="E37" s="84">
        <v>298.3</v>
      </c>
      <c r="F37" s="84">
        <v>5555.1</v>
      </c>
      <c r="G37" s="80"/>
    </row>
    <row r="38" spans="1:7" x14ac:dyDescent="0.35">
      <c r="A38" s="80"/>
      <c r="B38" s="14" t="s">
        <v>102</v>
      </c>
      <c r="C38" s="82"/>
      <c r="D38" s="21" t="s">
        <v>14</v>
      </c>
      <c r="E38" s="37">
        <v>-0.12470657276995301</v>
      </c>
      <c r="F38" s="37">
        <v>8.3864292326962797E-3</v>
      </c>
      <c r="G38" s="80"/>
    </row>
    <row r="39" spans="1:7" ht="6" customHeight="1" x14ac:dyDescent="0.35">
      <c r="A39" s="80"/>
      <c r="B39" s="82"/>
      <c r="C39" s="82"/>
      <c r="D39" s="41"/>
      <c r="E39" s="14"/>
      <c r="F39" s="14"/>
      <c r="G39" s="80"/>
    </row>
    <row r="40" spans="1:7" ht="7.2" customHeight="1" x14ac:dyDescent="0.35">
      <c r="A40" s="80"/>
      <c r="B40" s="42"/>
      <c r="C40" s="42"/>
      <c r="D40" s="45"/>
      <c r="E40" s="42"/>
      <c r="F40" s="42"/>
      <c r="G40" s="80"/>
    </row>
    <row r="41" spans="1:7" x14ac:dyDescent="0.35">
      <c r="A41" s="80"/>
      <c r="B41" s="44" t="s">
        <v>106</v>
      </c>
      <c r="C41" s="42"/>
      <c r="D41" s="45"/>
      <c r="E41" s="42"/>
      <c r="F41" s="42"/>
      <c r="G41" s="80"/>
    </row>
    <row r="42" spans="1:7" x14ac:dyDescent="0.35">
      <c r="A42" s="80"/>
      <c r="B42" s="44" t="s">
        <v>98</v>
      </c>
      <c r="C42" s="42"/>
      <c r="D42" s="45"/>
      <c r="E42" s="42"/>
      <c r="F42" s="42"/>
      <c r="G42" s="80"/>
    </row>
    <row r="43" spans="1:7" ht="6" customHeight="1" x14ac:dyDescent="0.35">
      <c r="A43" s="80"/>
      <c r="B43" s="14"/>
      <c r="C43" s="14"/>
      <c r="D43" s="21"/>
      <c r="E43" s="14"/>
      <c r="F43" s="14"/>
      <c r="G43" s="14"/>
    </row>
  </sheetData>
  <pageMargins left="0.7" right="0.7" top="0.75" bottom="0.75" header="0.3" footer="0.3"/>
  <pageSetup paperSize="9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418C-BE1B-4556-B4D0-CDD2A8E85652}">
  <sheetPr>
    <pageSetUpPr fitToPage="1"/>
  </sheetPr>
  <dimension ref="A1:G43"/>
  <sheetViews>
    <sheetView showGridLines="0" workbookViewId="0">
      <pane ySplit="3" topLeftCell="A4" activePane="bottomLeft" state="frozen"/>
      <selection pane="bottomLeft" activeCell="B4" sqref="B4"/>
    </sheetView>
  </sheetViews>
  <sheetFormatPr defaultColWidth="9.109375" defaultRowHeight="15" x14ac:dyDescent="0.35"/>
  <cols>
    <col min="1" max="1" width="1.6640625" style="46" customWidth="1"/>
    <col min="2" max="2" width="28" style="91" customWidth="1"/>
    <col min="3" max="3" width="8" style="91" customWidth="1"/>
    <col min="4" max="4" width="21.6640625" style="90" customWidth="1"/>
    <col min="5" max="6" width="9.109375" style="91"/>
    <col min="7" max="7" width="1.6640625" style="91" customWidth="1"/>
    <col min="8" max="16384" width="9.109375" style="91"/>
  </cols>
  <sheetData>
    <row r="1" spans="1:7" ht="5.25" customHeight="1" x14ac:dyDescent="0.35">
      <c r="A1" s="93"/>
      <c r="B1" s="94"/>
      <c r="C1" s="94"/>
      <c r="D1" s="95"/>
      <c r="E1" s="96"/>
      <c r="F1" s="96"/>
      <c r="G1" s="93"/>
    </row>
    <row r="2" spans="1:7" s="105" customFormat="1" ht="19.5" customHeight="1" x14ac:dyDescent="0.4">
      <c r="A2" s="93"/>
      <c r="B2" s="108" t="s">
        <v>89</v>
      </c>
      <c r="C2" s="94"/>
      <c r="D2" s="95"/>
      <c r="E2" s="96"/>
      <c r="F2" s="96"/>
      <c r="G2" s="93"/>
    </row>
    <row r="3" spans="1:7" x14ac:dyDescent="0.35">
      <c r="A3" s="93"/>
      <c r="B3" s="94"/>
      <c r="C3" s="94"/>
      <c r="D3" s="95"/>
      <c r="E3" s="114" t="s">
        <v>83</v>
      </c>
      <c r="F3" s="114" t="s">
        <v>2</v>
      </c>
      <c r="G3" s="93"/>
    </row>
    <row r="4" spans="1:7" x14ac:dyDescent="0.35">
      <c r="A4" s="80"/>
      <c r="B4" s="81" t="s">
        <v>10</v>
      </c>
      <c r="C4" s="82"/>
      <c r="D4" s="41"/>
      <c r="E4" s="22"/>
      <c r="F4" s="22"/>
      <c r="G4" s="80"/>
    </row>
    <row r="5" spans="1:7" x14ac:dyDescent="0.35">
      <c r="A5" s="80"/>
      <c r="B5" s="82" t="s">
        <v>104</v>
      </c>
      <c r="C5" s="82"/>
      <c r="D5" s="21" t="s">
        <v>34</v>
      </c>
      <c r="E5" s="83">
        <v>1.904563</v>
      </c>
      <c r="F5" s="83">
        <v>67.026291999999998</v>
      </c>
      <c r="G5" s="80"/>
    </row>
    <row r="6" spans="1:7" x14ac:dyDescent="0.35">
      <c r="A6" s="80"/>
      <c r="B6" s="14"/>
      <c r="C6" s="14"/>
      <c r="D6" s="21"/>
      <c r="E6" s="84"/>
      <c r="F6" s="84"/>
      <c r="G6" s="80"/>
    </row>
    <row r="7" spans="1:7" x14ac:dyDescent="0.35">
      <c r="A7" s="80"/>
      <c r="B7" s="85" t="s">
        <v>36</v>
      </c>
      <c r="C7" s="85"/>
      <c r="D7" s="21"/>
      <c r="E7" s="84"/>
      <c r="F7" s="84"/>
      <c r="G7" s="80"/>
    </row>
    <row r="8" spans="1:7" x14ac:dyDescent="0.35">
      <c r="A8" s="80"/>
      <c r="B8" s="86" t="s">
        <v>107</v>
      </c>
      <c r="C8" s="85"/>
      <c r="D8" s="21" t="s">
        <v>90</v>
      </c>
      <c r="E8" s="84">
        <v>51.716999999999999</v>
      </c>
      <c r="F8" s="84">
        <v>2276.7150000000001</v>
      </c>
      <c r="G8" s="80"/>
    </row>
    <row r="9" spans="1:7" x14ac:dyDescent="0.35">
      <c r="A9" s="80"/>
      <c r="B9" s="82" t="s">
        <v>108</v>
      </c>
      <c r="C9" s="82"/>
      <c r="D9" s="21" t="s">
        <v>72</v>
      </c>
      <c r="E9" s="84">
        <v>27154</v>
      </c>
      <c r="F9" s="84">
        <v>33967</v>
      </c>
      <c r="G9" s="80"/>
    </row>
    <row r="10" spans="1:7" x14ac:dyDescent="0.35">
      <c r="A10" s="80"/>
      <c r="B10" s="82" t="s">
        <v>109</v>
      </c>
      <c r="C10" s="82"/>
      <c r="D10" s="21" t="s">
        <v>91</v>
      </c>
      <c r="E10" s="87">
        <v>1.3136197779290315E-2</v>
      </c>
      <c r="F10" s="87">
        <v>1.2094102500559201E-2</v>
      </c>
      <c r="G10" s="80"/>
    </row>
    <row r="11" spans="1:7" x14ac:dyDescent="0.35">
      <c r="A11" s="80"/>
      <c r="B11" s="82"/>
      <c r="C11" s="82"/>
      <c r="D11" s="21"/>
      <c r="E11" s="84"/>
      <c r="F11" s="84"/>
      <c r="G11" s="80"/>
    </row>
    <row r="12" spans="1:7" x14ac:dyDescent="0.35">
      <c r="A12" s="80"/>
      <c r="B12" s="85" t="s">
        <v>13</v>
      </c>
      <c r="C12" s="85"/>
      <c r="D12" s="21"/>
      <c r="E12" s="84"/>
      <c r="F12" s="84"/>
      <c r="G12" s="80"/>
    </row>
    <row r="13" spans="1:7" x14ac:dyDescent="0.35">
      <c r="A13" s="80"/>
      <c r="B13" s="82">
        <v>2023</v>
      </c>
      <c r="C13" s="82"/>
      <c r="D13" s="21" t="s">
        <v>14</v>
      </c>
      <c r="E13" s="87">
        <v>4.4304147975853247E-3</v>
      </c>
      <c r="F13" s="87">
        <v>7.3078680253462203E-3</v>
      </c>
      <c r="G13" s="80"/>
    </row>
    <row r="14" spans="1:7" x14ac:dyDescent="0.35">
      <c r="A14" s="80"/>
      <c r="B14" s="82" t="s">
        <v>105</v>
      </c>
      <c r="C14" s="82"/>
      <c r="D14" s="21" t="s">
        <v>15</v>
      </c>
      <c r="E14" s="87">
        <v>1.1464294345890913E-2</v>
      </c>
      <c r="F14" s="87">
        <v>1.316797033870265E-2</v>
      </c>
      <c r="G14" s="80"/>
    </row>
    <row r="15" spans="1:7" x14ac:dyDescent="0.35">
      <c r="A15" s="80"/>
      <c r="B15" s="82"/>
      <c r="C15" s="82"/>
      <c r="D15" s="21"/>
      <c r="E15" s="84"/>
      <c r="F15" s="84"/>
      <c r="G15" s="80"/>
    </row>
    <row r="16" spans="1:7" x14ac:dyDescent="0.35">
      <c r="A16" s="80"/>
      <c r="B16" s="85" t="s">
        <v>118</v>
      </c>
      <c r="C16" s="85"/>
      <c r="D16" s="21"/>
      <c r="E16" s="84"/>
      <c r="F16" s="84"/>
      <c r="G16" s="80"/>
    </row>
    <row r="17" spans="1:7" x14ac:dyDescent="0.35">
      <c r="A17" s="80"/>
      <c r="B17" s="82" t="s">
        <v>45</v>
      </c>
      <c r="C17" s="82"/>
      <c r="D17" s="21" t="s">
        <v>92</v>
      </c>
      <c r="E17" s="84">
        <v>860.84304261294312</v>
      </c>
      <c r="F17" s="84">
        <v>32881.790917580918</v>
      </c>
      <c r="G17" s="80"/>
    </row>
    <row r="18" spans="1:7" x14ac:dyDescent="0.35">
      <c r="A18" s="80"/>
      <c r="B18" s="82" t="s">
        <v>48</v>
      </c>
      <c r="C18" s="82"/>
      <c r="D18" s="21" t="s">
        <v>93</v>
      </c>
      <c r="E18" s="87">
        <v>0.71058961051206748</v>
      </c>
      <c r="F18" s="87">
        <v>0.7548366816492188</v>
      </c>
      <c r="G18" s="80"/>
    </row>
    <row r="19" spans="1:7" ht="21" customHeight="1" x14ac:dyDescent="0.35">
      <c r="A19" s="80"/>
      <c r="B19" s="82" t="s">
        <v>50</v>
      </c>
      <c r="C19" s="82"/>
      <c r="D19" s="21" t="s">
        <v>92</v>
      </c>
      <c r="E19" s="84">
        <v>24.171929327227247</v>
      </c>
      <c r="F19" s="84">
        <v>1464.3577036138752</v>
      </c>
      <c r="G19" s="80"/>
    </row>
    <row r="20" spans="1:7" x14ac:dyDescent="0.35">
      <c r="A20" s="80"/>
      <c r="B20" s="82" t="s">
        <v>16</v>
      </c>
      <c r="C20" s="82"/>
      <c r="D20" s="21" t="s">
        <v>94</v>
      </c>
      <c r="E20" s="87">
        <v>2.7312452437088654E-2</v>
      </c>
      <c r="F20" s="87">
        <v>4.2635281171241102E-2</v>
      </c>
      <c r="G20" s="80"/>
    </row>
    <row r="21" spans="1:7" ht="21" customHeight="1" x14ac:dyDescent="0.35">
      <c r="A21" s="80"/>
      <c r="B21" s="82" t="s">
        <v>100</v>
      </c>
      <c r="C21" s="82"/>
      <c r="D21" s="21" t="s">
        <v>18</v>
      </c>
      <c r="E21" s="84">
        <v>591.29999999999995</v>
      </c>
      <c r="F21" s="84">
        <v>640</v>
      </c>
      <c r="G21" s="80"/>
    </row>
    <row r="22" spans="1:7" x14ac:dyDescent="0.35">
      <c r="A22" s="80"/>
      <c r="B22" s="82"/>
      <c r="C22" s="82"/>
      <c r="D22" s="21"/>
      <c r="E22" s="84"/>
      <c r="F22" s="84"/>
      <c r="G22" s="80"/>
    </row>
    <row r="23" spans="1:7" x14ac:dyDescent="0.35">
      <c r="A23" s="80"/>
      <c r="B23" s="85" t="s">
        <v>119</v>
      </c>
      <c r="C23" s="85"/>
      <c r="D23" s="21"/>
      <c r="E23" s="84"/>
      <c r="F23" s="84"/>
      <c r="G23" s="80"/>
    </row>
    <row r="24" spans="1:7" x14ac:dyDescent="0.35">
      <c r="A24" s="80"/>
      <c r="B24" s="82" t="s">
        <v>57</v>
      </c>
      <c r="C24" s="82"/>
      <c r="D24" s="21" t="s">
        <v>95</v>
      </c>
      <c r="E24" s="87">
        <v>0.105</v>
      </c>
      <c r="F24" s="87">
        <v>7.0999999999999994E-2</v>
      </c>
      <c r="G24" s="80"/>
    </row>
    <row r="25" spans="1:7" x14ac:dyDescent="0.35">
      <c r="A25" s="80"/>
      <c r="B25" s="82" t="s">
        <v>60</v>
      </c>
      <c r="C25" s="82"/>
      <c r="D25" s="21" t="s">
        <v>96</v>
      </c>
      <c r="E25" s="87">
        <v>0.26800000000000002</v>
      </c>
      <c r="F25" s="87">
        <v>0.17899999999999999</v>
      </c>
      <c r="G25" s="80"/>
    </row>
    <row r="26" spans="1:7" x14ac:dyDescent="0.35">
      <c r="A26" s="80"/>
      <c r="B26" s="82"/>
      <c r="C26" s="82"/>
      <c r="D26" s="21"/>
      <c r="E26" s="84"/>
      <c r="F26" s="84"/>
      <c r="G26" s="80"/>
    </row>
    <row r="27" spans="1:7" x14ac:dyDescent="0.35">
      <c r="A27" s="80"/>
      <c r="B27" s="85" t="s">
        <v>123</v>
      </c>
      <c r="C27" s="85"/>
      <c r="D27" s="21"/>
      <c r="E27" s="84"/>
      <c r="F27" s="84"/>
      <c r="G27" s="80"/>
    </row>
    <row r="28" spans="1:7" x14ac:dyDescent="0.35">
      <c r="A28" s="80"/>
      <c r="B28" s="82" t="s">
        <v>64</v>
      </c>
      <c r="C28" s="82"/>
      <c r="D28" s="21" t="s">
        <v>72</v>
      </c>
      <c r="E28" s="84">
        <v>174000</v>
      </c>
      <c r="F28" s="84">
        <v>291000</v>
      </c>
      <c r="G28" s="80"/>
    </row>
    <row r="29" spans="1:7" x14ac:dyDescent="0.35">
      <c r="A29" s="80"/>
      <c r="B29" s="82" t="s">
        <v>67</v>
      </c>
      <c r="C29" s="82"/>
      <c r="D29" s="21" t="s">
        <v>14</v>
      </c>
      <c r="E29" s="87">
        <v>2.7000000000000003E-2</v>
      </c>
      <c r="F29" s="87">
        <v>2E-3</v>
      </c>
      <c r="G29" s="80"/>
    </row>
    <row r="30" spans="1:7" x14ac:dyDescent="0.35">
      <c r="A30" s="80"/>
      <c r="B30" s="82"/>
      <c r="C30" s="82"/>
      <c r="D30" s="21"/>
      <c r="E30" s="84"/>
      <c r="F30" s="84"/>
      <c r="G30" s="80"/>
    </row>
    <row r="31" spans="1:7" x14ac:dyDescent="0.35">
      <c r="A31" s="80"/>
      <c r="B31" s="85" t="s">
        <v>120</v>
      </c>
      <c r="C31" s="85"/>
      <c r="D31" s="21"/>
      <c r="E31" s="84"/>
      <c r="F31" s="84"/>
      <c r="G31" s="80"/>
    </row>
    <row r="32" spans="1:7" x14ac:dyDescent="0.35">
      <c r="A32" s="80"/>
      <c r="B32" s="82" t="s">
        <v>71</v>
      </c>
      <c r="C32" s="82"/>
      <c r="D32" s="21" t="s">
        <v>72</v>
      </c>
      <c r="E32" s="84">
        <v>10132</v>
      </c>
      <c r="F32" s="84">
        <v>13708</v>
      </c>
      <c r="G32" s="80"/>
    </row>
    <row r="33" spans="1:7" x14ac:dyDescent="0.35">
      <c r="A33" s="80"/>
      <c r="B33" s="82" t="s">
        <v>74</v>
      </c>
      <c r="C33" s="82"/>
      <c r="D33" s="21" t="s">
        <v>72</v>
      </c>
      <c r="E33" s="84">
        <v>17452</v>
      </c>
      <c r="F33" s="84">
        <v>15530</v>
      </c>
      <c r="G33" s="80"/>
    </row>
    <row r="34" spans="1:7" x14ac:dyDescent="0.35">
      <c r="A34" s="80"/>
      <c r="B34" s="82" t="s">
        <v>76</v>
      </c>
      <c r="C34" s="82"/>
      <c r="D34" s="21" t="s">
        <v>97</v>
      </c>
      <c r="E34" s="84">
        <v>-7320</v>
      </c>
      <c r="F34" s="84">
        <v>-1822</v>
      </c>
      <c r="G34" s="80"/>
    </row>
    <row r="35" spans="1:7" x14ac:dyDescent="0.35">
      <c r="A35" s="80"/>
      <c r="B35" s="82"/>
      <c r="C35" s="82"/>
      <c r="D35" s="21"/>
      <c r="E35" s="84"/>
      <c r="F35" s="84"/>
      <c r="G35" s="80"/>
    </row>
    <row r="36" spans="1:7" x14ac:dyDescent="0.35">
      <c r="A36" s="80"/>
      <c r="B36" s="85" t="s">
        <v>78</v>
      </c>
      <c r="C36" s="85"/>
      <c r="D36" s="21"/>
      <c r="E36" s="84"/>
      <c r="F36" s="84"/>
      <c r="G36" s="80"/>
    </row>
    <row r="37" spans="1:7" x14ac:dyDescent="0.35">
      <c r="A37" s="80"/>
      <c r="B37" s="82" t="s">
        <v>101</v>
      </c>
      <c r="C37" s="82"/>
      <c r="D37" s="21" t="s">
        <v>92</v>
      </c>
      <c r="E37" s="84">
        <v>122.1</v>
      </c>
      <c r="F37" s="84">
        <v>5555.1</v>
      </c>
      <c r="G37" s="80"/>
    </row>
    <row r="38" spans="1:7" x14ac:dyDescent="0.35">
      <c r="A38" s="80"/>
      <c r="B38" s="14" t="s">
        <v>102</v>
      </c>
      <c r="C38" s="82"/>
      <c r="D38" s="21" t="s">
        <v>14</v>
      </c>
      <c r="E38" s="37">
        <v>-4.7581903276131099E-2</v>
      </c>
      <c r="F38" s="37">
        <v>8.3864292326962797E-3</v>
      </c>
      <c r="G38" s="80"/>
    </row>
    <row r="39" spans="1:7" ht="6" customHeight="1" x14ac:dyDescent="0.35">
      <c r="A39" s="80"/>
      <c r="B39" s="82"/>
      <c r="C39" s="82"/>
      <c r="D39" s="41"/>
      <c r="E39" s="14"/>
      <c r="F39" s="14"/>
      <c r="G39" s="80"/>
    </row>
    <row r="40" spans="1:7" ht="6.6" customHeight="1" x14ac:dyDescent="0.35">
      <c r="A40" s="80"/>
      <c r="B40" s="42"/>
      <c r="C40" s="42"/>
      <c r="D40" s="45"/>
      <c r="E40" s="42"/>
      <c r="F40" s="42"/>
      <c r="G40" s="80"/>
    </row>
    <row r="41" spans="1:7" x14ac:dyDescent="0.35">
      <c r="A41" s="80"/>
      <c r="B41" s="44" t="s">
        <v>103</v>
      </c>
      <c r="C41" s="42"/>
      <c r="D41" s="45"/>
      <c r="E41" s="42"/>
      <c r="F41" s="42"/>
      <c r="G41" s="80"/>
    </row>
    <row r="42" spans="1:7" x14ac:dyDescent="0.35">
      <c r="A42" s="80"/>
      <c r="B42" s="44" t="s">
        <v>98</v>
      </c>
      <c r="C42" s="42"/>
      <c r="D42" s="45"/>
      <c r="E42" s="42"/>
      <c r="F42" s="42"/>
      <c r="G42" s="80"/>
    </row>
    <row r="43" spans="1:7" x14ac:dyDescent="0.35">
      <c r="A43" s="80"/>
      <c r="B43" s="14"/>
      <c r="C43" s="14"/>
      <c r="D43" s="21"/>
      <c r="E43" s="14"/>
      <c r="F43" s="14"/>
      <c r="G43" s="14"/>
    </row>
  </sheetData>
  <pageMargins left="0.7" right="0.7" top="0.75" bottom="0.75" header="0.3" footer="0.3"/>
  <pageSetup paperSize="9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C818-5BAD-435D-8489-04B312CE9651}">
  <sheetPr>
    <tabColor theme="7" tint="0.59999389629810485"/>
    <pageSetUpPr fitToPage="1"/>
  </sheetPr>
  <dimension ref="A1:F33"/>
  <sheetViews>
    <sheetView showGridLines="0" workbookViewId="0">
      <selection activeCell="C23" sqref="C23"/>
    </sheetView>
  </sheetViews>
  <sheetFormatPr defaultColWidth="9.109375" defaultRowHeight="10.199999999999999" x14ac:dyDescent="0.2"/>
  <cols>
    <col min="1" max="1" width="1.5546875" style="61" customWidth="1"/>
    <col min="2" max="2" width="33.44140625" style="61" customWidth="1"/>
    <col min="3" max="3" width="43.5546875" style="61" customWidth="1"/>
    <col min="4" max="4" width="58.88671875" style="61" customWidth="1"/>
    <col min="5" max="5" width="1.5546875" style="61" customWidth="1"/>
    <col min="6" max="16384" width="9.109375" style="61"/>
  </cols>
  <sheetData>
    <row r="1" spans="1:6" ht="6" customHeight="1" x14ac:dyDescent="0.2">
      <c r="A1" s="60"/>
      <c r="B1" s="60"/>
      <c r="C1" s="60"/>
      <c r="D1" s="60"/>
      <c r="E1" s="60"/>
    </row>
    <row r="2" spans="1:6" ht="21.6" customHeight="1" x14ac:dyDescent="0.2">
      <c r="A2" s="60"/>
      <c r="B2" s="62"/>
      <c r="C2" s="2" t="s">
        <v>31</v>
      </c>
      <c r="D2" s="2" t="s">
        <v>32</v>
      </c>
      <c r="E2" s="60"/>
      <c r="F2" s="63"/>
    </row>
    <row r="3" spans="1:6" ht="6" customHeight="1" x14ac:dyDescent="0.2">
      <c r="A3" s="60"/>
      <c r="B3" s="62"/>
      <c r="C3" s="62"/>
      <c r="D3" s="62"/>
      <c r="E3" s="60"/>
      <c r="F3" s="63"/>
    </row>
    <row r="4" spans="1:6" ht="13.2" x14ac:dyDescent="0.3">
      <c r="A4" s="64"/>
      <c r="B4" s="65" t="s">
        <v>10</v>
      </c>
      <c r="C4" s="21"/>
      <c r="D4" s="21"/>
      <c r="E4" s="64"/>
      <c r="F4" s="63"/>
    </row>
    <row r="5" spans="1:6" ht="12" x14ac:dyDescent="0.3">
      <c r="A5" s="64"/>
      <c r="B5" s="41" t="s">
        <v>33</v>
      </c>
      <c r="C5" s="21" t="s">
        <v>34</v>
      </c>
      <c r="D5" s="66" t="s">
        <v>35</v>
      </c>
      <c r="E5" s="64"/>
      <c r="F5" s="63"/>
    </row>
    <row r="6" spans="1:6" ht="15" customHeight="1" x14ac:dyDescent="0.3">
      <c r="A6" s="64"/>
      <c r="B6" s="67" t="s">
        <v>36</v>
      </c>
      <c r="C6" s="21"/>
      <c r="D6" s="21"/>
      <c r="E6" s="68"/>
      <c r="F6" s="63"/>
    </row>
    <row r="7" spans="1:6" ht="12" x14ac:dyDescent="0.3">
      <c r="A7" s="64"/>
      <c r="B7" s="69" t="s">
        <v>11</v>
      </c>
      <c r="C7" s="21" t="s">
        <v>37</v>
      </c>
      <c r="D7" s="66" t="s">
        <v>38</v>
      </c>
      <c r="E7" s="64"/>
      <c r="F7" s="63"/>
    </row>
    <row r="8" spans="1:6" ht="12" x14ac:dyDescent="0.3">
      <c r="A8" s="64"/>
      <c r="B8" s="41" t="s">
        <v>12</v>
      </c>
      <c r="C8" s="21" t="s">
        <v>37</v>
      </c>
      <c r="D8" s="66" t="s">
        <v>38</v>
      </c>
      <c r="E8" s="64"/>
      <c r="F8" s="63"/>
    </row>
    <row r="9" spans="1:6" ht="12" x14ac:dyDescent="0.3">
      <c r="A9" s="64"/>
      <c r="B9" s="41" t="s">
        <v>99</v>
      </c>
      <c r="C9" s="70" t="s">
        <v>39</v>
      </c>
      <c r="D9" s="66" t="s">
        <v>38</v>
      </c>
      <c r="E9" s="68"/>
      <c r="F9" s="63"/>
    </row>
    <row r="10" spans="1:6" ht="15" customHeight="1" x14ac:dyDescent="0.3">
      <c r="A10" s="64"/>
      <c r="B10" s="67" t="s">
        <v>40</v>
      </c>
      <c r="C10" s="21"/>
      <c r="D10" s="21"/>
      <c r="E10" s="68"/>
      <c r="F10" s="63"/>
    </row>
    <row r="11" spans="1:6" ht="12" x14ac:dyDescent="0.3">
      <c r="A11" s="64"/>
      <c r="B11" s="41">
        <v>2022</v>
      </c>
      <c r="C11" s="21" t="s">
        <v>14</v>
      </c>
      <c r="D11" s="71" t="s">
        <v>41</v>
      </c>
      <c r="E11" s="64"/>
      <c r="F11" s="63"/>
    </row>
    <row r="12" spans="1:6" ht="12" x14ac:dyDescent="0.3">
      <c r="A12" s="64"/>
      <c r="B12" s="41" t="s">
        <v>42</v>
      </c>
      <c r="C12" s="18" t="s">
        <v>43</v>
      </c>
      <c r="D12" s="71" t="s">
        <v>41</v>
      </c>
      <c r="E12" s="64"/>
    </row>
    <row r="13" spans="1:6" ht="15" customHeight="1" x14ac:dyDescent="0.3">
      <c r="A13" s="64"/>
      <c r="B13" s="67" t="s">
        <v>44</v>
      </c>
      <c r="C13" s="21"/>
      <c r="D13" s="21"/>
      <c r="E13" s="68"/>
      <c r="F13" s="63"/>
    </row>
    <row r="14" spans="1:6" ht="12" x14ac:dyDescent="0.3">
      <c r="A14" s="64"/>
      <c r="B14" s="41" t="s">
        <v>45</v>
      </c>
      <c r="C14" s="21" t="s">
        <v>46</v>
      </c>
      <c r="D14" s="71" t="s">
        <v>47</v>
      </c>
      <c r="E14" s="68"/>
      <c r="F14" s="63"/>
    </row>
    <row r="15" spans="1:6" ht="12" x14ac:dyDescent="0.3">
      <c r="A15" s="64"/>
      <c r="B15" s="41" t="s">
        <v>48</v>
      </c>
      <c r="C15" s="21" t="s">
        <v>49</v>
      </c>
      <c r="D15" s="71" t="s">
        <v>47</v>
      </c>
      <c r="E15" s="68"/>
      <c r="F15" s="63"/>
    </row>
    <row r="16" spans="1:6" ht="12" x14ac:dyDescent="0.3">
      <c r="A16" s="64"/>
      <c r="B16" s="41" t="s">
        <v>50</v>
      </c>
      <c r="C16" s="21" t="s">
        <v>51</v>
      </c>
      <c r="D16" s="71" t="s">
        <v>47</v>
      </c>
      <c r="E16" s="64"/>
      <c r="F16" s="63"/>
    </row>
    <row r="17" spans="1:6" ht="12" x14ac:dyDescent="0.3">
      <c r="A17" s="64"/>
      <c r="B17" s="41" t="s">
        <v>16</v>
      </c>
      <c r="C17" s="21" t="s">
        <v>52</v>
      </c>
      <c r="D17" s="71" t="s">
        <v>47</v>
      </c>
      <c r="E17" s="72"/>
      <c r="F17" s="63"/>
    </row>
    <row r="18" spans="1:6" ht="12" x14ac:dyDescent="0.3">
      <c r="A18" s="64"/>
      <c r="B18" s="41" t="s">
        <v>53</v>
      </c>
      <c r="C18" s="21" t="s">
        <v>54</v>
      </c>
      <c r="D18" s="71" t="s">
        <v>55</v>
      </c>
      <c r="E18" s="68"/>
      <c r="F18" s="63"/>
    </row>
    <row r="19" spans="1:6" ht="15" customHeight="1" x14ac:dyDescent="0.3">
      <c r="A19" s="64"/>
      <c r="B19" s="67" t="s">
        <v>56</v>
      </c>
      <c r="C19" s="21"/>
      <c r="D19" s="73"/>
      <c r="E19" s="64"/>
      <c r="F19" s="63"/>
    </row>
    <row r="20" spans="1:6" ht="12" x14ac:dyDescent="0.3">
      <c r="A20" s="64"/>
      <c r="B20" s="41" t="s">
        <v>57</v>
      </c>
      <c r="C20" s="21" t="s">
        <v>58</v>
      </c>
      <c r="D20" s="71" t="s">
        <v>59</v>
      </c>
      <c r="E20" s="64"/>
    </row>
    <row r="21" spans="1:6" ht="12" x14ac:dyDescent="0.3">
      <c r="A21" s="64"/>
      <c r="B21" s="41" t="s">
        <v>60</v>
      </c>
      <c r="C21" s="21" t="s">
        <v>61</v>
      </c>
      <c r="D21" s="71" t="s">
        <v>62</v>
      </c>
      <c r="E21" s="68"/>
      <c r="F21" s="63"/>
    </row>
    <row r="22" spans="1:6" ht="15" customHeight="1" x14ac:dyDescent="0.3">
      <c r="A22" s="64"/>
      <c r="B22" s="67" t="s">
        <v>63</v>
      </c>
      <c r="C22" s="21"/>
      <c r="D22" s="21"/>
      <c r="E22" s="64"/>
      <c r="F22" s="63"/>
    </row>
    <row r="23" spans="1:6" ht="12" x14ac:dyDescent="0.3">
      <c r="A23" s="64"/>
      <c r="B23" s="41" t="s">
        <v>64</v>
      </c>
      <c r="C23" s="21" t="s">
        <v>65</v>
      </c>
      <c r="D23" s="71" t="s">
        <v>66</v>
      </c>
      <c r="E23" s="64"/>
      <c r="F23" s="63"/>
    </row>
    <row r="24" spans="1:6" ht="12" x14ac:dyDescent="0.3">
      <c r="A24" s="64"/>
      <c r="B24" s="41" t="s">
        <v>67</v>
      </c>
      <c r="C24" s="21" t="s">
        <v>68</v>
      </c>
      <c r="D24" s="71" t="s">
        <v>69</v>
      </c>
      <c r="E24" s="68"/>
      <c r="F24" s="63"/>
    </row>
    <row r="25" spans="1:6" ht="15" customHeight="1" x14ac:dyDescent="0.3">
      <c r="A25" s="64"/>
      <c r="B25" s="67" t="s">
        <v>70</v>
      </c>
      <c r="C25" s="21"/>
      <c r="D25" s="21"/>
      <c r="E25" s="64"/>
      <c r="F25" s="63"/>
    </row>
    <row r="26" spans="1:6" ht="12" x14ac:dyDescent="0.3">
      <c r="A26" s="64"/>
      <c r="B26" s="41" t="s">
        <v>71</v>
      </c>
      <c r="C26" s="21" t="s">
        <v>72</v>
      </c>
      <c r="D26" s="71" t="s">
        <v>73</v>
      </c>
      <c r="E26" s="64"/>
      <c r="F26" s="63"/>
    </row>
    <row r="27" spans="1:6" ht="12" x14ac:dyDescent="0.3">
      <c r="A27" s="64"/>
      <c r="B27" s="41" t="s">
        <v>74</v>
      </c>
      <c r="C27" s="21" t="s">
        <v>72</v>
      </c>
      <c r="D27" s="71" t="s">
        <v>75</v>
      </c>
      <c r="E27" s="64"/>
      <c r="F27" s="63"/>
    </row>
    <row r="28" spans="1:6" ht="12" x14ac:dyDescent="0.3">
      <c r="A28" s="64"/>
      <c r="B28" s="41" t="s">
        <v>76</v>
      </c>
      <c r="C28" s="21" t="s">
        <v>72</v>
      </c>
      <c r="D28" s="71" t="s">
        <v>77</v>
      </c>
      <c r="E28" s="68"/>
      <c r="F28" s="63"/>
    </row>
    <row r="29" spans="1:6" ht="15" customHeight="1" x14ac:dyDescent="0.3">
      <c r="A29" s="64"/>
      <c r="B29" s="67" t="s">
        <v>78</v>
      </c>
      <c r="C29" s="21"/>
      <c r="D29" s="21"/>
      <c r="E29" s="64"/>
    </row>
    <row r="30" spans="1:6" ht="12" x14ac:dyDescent="0.3">
      <c r="A30" s="64"/>
      <c r="B30" s="41" t="s">
        <v>23</v>
      </c>
      <c r="C30" s="21" t="s">
        <v>79</v>
      </c>
      <c r="D30" s="71" t="s">
        <v>80</v>
      </c>
      <c r="E30" s="64"/>
    </row>
    <row r="31" spans="1:6" ht="12" x14ac:dyDescent="0.3">
      <c r="A31" s="64"/>
      <c r="B31" s="41" t="s">
        <v>24</v>
      </c>
      <c r="C31" s="21" t="s">
        <v>79</v>
      </c>
      <c r="D31" s="71" t="s">
        <v>80</v>
      </c>
      <c r="E31" s="64"/>
    </row>
    <row r="32" spans="1:6" ht="3.75" customHeight="1" x14ac:dyDescent="0.3">
      <c r="A32" s="64"/>
      <c r="B32" s="21"/>
      <c r="C32" s="21"/>
      <c r="D32" s="21"/>
      <c r="E32" s="64"/>
    </row>
    <row r="33" spans="2:4" ht="14.4" x14ac:dyDescent="0.3">
      <c r="B33"/>
      <c r="C33"/>
      <c r="D33"/>
    </row>
  </sheetData>
  <hyperlinks>
    <hyperlink ref="D11" r:id="rId1" display="https://www.oxfordeconomics.com/my-oxford/uk-regional-economic-outlook" xr:uid="{C2AA8ACD-0996-403A-8E3A-CA6F64709144}"/>
    <hyperlink ref="D12" r:id="rId2" display="https://www.oxfordeconomics.com/my-oxford/uk-regional-economic-outlook" xr:uid="{071BC606-564A-4C30-832F-A9FBCA60622B}"/>
    <hyperlink ref="D14" r:id="rId3" xr:uid="{027A0404-93BB-4679-B4FB-EB164881A6C5}"/>
    <hyperlink ref="D18" r:id="rId4" display="http://www.ons.gov.uk/ons/rel/ashe/annual-survey-of-hours-and-earnings/index.html" xr:uid="{DA74CF38-AB4A-496A-804C-40C4BB8A1D27}"/>
    <hyperlink ref="D20" r:id="rId5" xr:uid="{C453579B-B9BB-4C43-A2D7-A1355812E497}"/>
    <hyperlink ref="D21" r:id="rId6" xr:uid="{E93CCB37-A952-481D-A872-DAD07D814C4D}"/>
    <hyperlink ref="D24" r:id="rId7" display="http://www.ons.gov.uk/ons/rel/hpi/house-price-index/index.html" xr:uid="{BCBBB023-E3DB-468A-BADA-9C6864AB1170}"/>
    <hyperlink ref="D26" r:id="rId8" xr:uid="{1202F17D-649E-4C12-9414-4087BCCC12F3}"/>
    <hyperlink ref="D30" r:id="rId9" display="BEIS, Business Population Estimates, Table 9" xr:uid="{00B9F746-A58A-428E-ABAA-BBBF15DF38CF}"/>
    <hyperlink ref="D5" r:id="rId10" xr:uid="{0CF25074-B31C-457C-A994-780693C230AE}"/>
    <hyperlink ref="D15:D17" r:id="rId11" display="ONS, Labour Market Statistics, Table A07" xr:uid="{E77A4846-DFA4-4E2B-B659-B8D40A02A682}"/>
    <hyperlink ref="D23" r:id="rId12" display="http://www.ons.gov.uk/ons/rel/hpi/house-price-index/index.html" xr:uid="{3E883B66-16B1-44EE-87F8-C04F46D1818A}"/>
    <hyperlink ref="D27" r:id="rId13" xr:uid="{01BABB93-36E1-4605-B0E2-836D5391C018}"/>
    <hyperlink ref="D28" r:id="rId14" xr:uid="{0CBEB32D-4401-4AAC-A44E-B1221557AB98}"/>
    <hyperlink ref="D31" r:id="rId15" display="BEIS, Business Population Estimates, Table 9" xr:uid="{9B473EFE-C657-43BE-9124-D17C69E45A37}"/>
    <hyperlink ref="D7" r:id="rId16" xr:uid="{26BC8CBF-209B-409F-9524-C6E8790E982C}"/>
    <hyperlink ref="D8" r:id="rId17" xr:uid="{F0697FBE-3528-4D4A-8529-8004BF21E60D}"/>
    <hyperlink ref="D9" r:id="rId18" xr:uid="{1CFA4E29-57B5-4A9C-8E44-B8478965F61C}"/>
  </hyperlinks>
  <pageMargins left="0.7" right="0.7" top="0.75" bottom="0.75" header="0.3" footer="0.3"/>
  <pageSetup paperSize="9" scale="96" orientation="landscape" verticalDpi="120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641E-4C1E-4A94-972E-D4E184ACAD8A}">
  <sheetPr>
    <tabColor theme="5" tint="0.79998168889431442"/>
  </sheetPr>
  <dimension ref="A1:N36"/>
  <sheetViews>
    <sheetView showGridLines="0" workbookViewId="0">
      <selection activeCell="B2" sqref="B2"/>
    </sheetView>
  </sheetViews>
  <sheetFormatPr defaultColWidth="9.109375" defaultRowHeight="14.4" x14ac:dyDescent="0.3"/>
  <cols>
    <col min="1" max="1" width="1.6640625" style="104" customWidth="1"/>
    <col min="2" max="2" width="29.88671875" style="104" customWidth="1"/>
    <col min="3" max="3" width="20.6640625" style="104" customWidth="1"/>
    <col min="4" max="4" width="10.5546875" style="104" customWidth="1"/>
    <col min="5" max="5" width="2.109375" style="104" customWidth="1"/>
    <col min="6" max="11" width="10.5546875" style="104" customWidth="1"/>
    <col min="12" max="12" width="1.6640625" style="104" customWidth="1"/>
    <col min="13" max="16384" width="9.109375" style="104"/>
  </cols>
  <sheetData>
    <row r="1" spans="1:14" ht="6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 ht="21.6" customHeight="1" x14ac:dyDescent="0.35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1"/>
    </row>
    <row r="3" spans="1:14" ht="21.6" customHeight="1" x14ac:dyDescent="0.35">
      <c r="A3" s="1"/>
      <c r="B3" s="4" t="s">
        <v>1</v>
      </c>
      <c r="C3" s="3"/>
      <c r="D3" s="3"/>
      <c r="E3" s="3"/>
      <c r="F3" s="3"/>
      <c r="G3" s="3"/>
      <c r="H3" s="3"/>
      <c r="I3" s="3"/>
      <c r="J3" s="3"/>
      <c r="K3" s="5" t="str">
        <f>'[1]Summary 1'!L3</f>
        <v>updated 15 December 2023</v>
      </c>
      <c r="L3" s="1"/>
    </row>
    <row r="4" spans="1:14" ht="6" customHeight="1" x14ac:dyDescent="0.35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1"/>
    </row>
    <row r="5" spans="1:14" s="13" customFormat="1" ht="18.75" customHeight="1" x14ac:dyDescent="0.3">
      <c r="A5" s="7"/>
      <c r="B5" s="8"/>
      <c r="C5" s="8"/>
      <c r="D5" s="49" t="s">
        <v>2</v>
      </c>
      <c r="E5" s="49"/>
      <c r="F5" s="49" t="s">
        <v>25</v>
      </c>
      <c r="G5" s="49" t="s">
        <v>26</v>
      </c>
      <c r="H5" s="49" t="s">
        <v>27</v>
      </c>
      <c r="I5" s="49" t="s">
        <v>28</v>
      </c>
      <c r="J5" s="49" t="s">
        <v>29</v>
      </c>
      <c r="K5" s="49" t="s">
        <v>30</v>
      </c>
      <c r="L5" s="7"/>
    </row>
    <row r="6" spans="1:14" ht="15.6" x14ac:dyDescent="0.35">
      <c r="A6" s="106"/>
      <c r="B6" s="14"/>
      <c r="C6" s="14"/>
      <c r="D6" s="14"/>
      <c r="E6" s="14"/>
      <c r="F6" s="14"/>
      <c r="G6" s="14"/>
      <c r="H6" s="14"/>
      <c r="I6" s="14"/>
      <c r="J6" s="16"/>
      <c r="K6" s="16"/>
      <c r="L6" s="106"/>
    </row>
    <row r="7" spans="1:14" s="13" customFormat="1" ht="15" x14ac:dyDescent="0.3">
      <c r="A7" s="7"/>
      <c r="B7" s="31" t="str">
        <f>'[1]Summary 1'!B7</f>
        <v>Population</v>
      </c>
      <c r="C7" s="18" t="s">
        <v>110</v>
      </c>
      <c r="D7" s="50">
        <f>[1]Combined!P5</f>
        <v>67.026291999999998</v>
      </c>
      <c r="E7" s="50"/>
      <c r="F7" s="50">
        <f>[1]Combined!L5</f>
        <v>56.536419000000002</v>
      </c>
      <c r="G7" s="50">
        <f>[1]Combined!N5</f>
        <v>5.4798999999999998</v>
      </c>
      <c r="H7" s="50">
        <f>[1]Combined!M5</f>
        <v>3.10541</v>
      </c>
      <c r="I7" s="50">
        <f>[1]Combined!O5</f>
        <v>1.904563</v>
      </c>
      <c r="J7" s="50">
        <f>[1]Combined!C5</f>
        <v>2.6467719999999999</v>
      </c>
      <c r="K7" s="50">
        <f>[1]Combined!D5</f>
        <v>7.4222950000000001</v>
      </c>
      <c r="L7" s="7"/>
    </row>
    <row r="8" spans="1:14" ht="15.6" x14ac:dyDescent="0.35">
      <c r="A8" s="106"/>
      <c r="B8" s="20"/>
      <c r="C8" s="21"/>
      <c r="D8" s="14"/>
      <c r="E8" s="14"/>
      <c r="F8" s="14"/>
      <c r="G8" s="14"/>
      <c r="H8" s="14"/>
      <c r="I8" s="14"/>
      <c r="J8" s="16"/>
      <c r="K8" s="16"/>
      <c r="L8" s="106"/>
    </row>
    <row r="9" spans="1:14" s="13" customFormat="1" ht="15" x14ac:dyDescent="0.3">
      <c r="A9" s="7"/>
      <c r="B9" s="31" t="str">
        <f>'[1]Summary 1'!B9</f>
        <v>Total output (GDP)</v>
      </c>
      <c r="C9" s="18" t="str">
        <f>'[1]Summary 1'!C9</f>
        <v>2021, £ billions</v>
      </c>
      <c r="D9" s="25">
        <f>[1]Combined!P8</f>
        <v>2276.7150000000001</v>
      </c>
      <c r="E9" s="25"/>
      <c r="F9" s="25">
        <f>[1]Combined!L8</f>
        <v>1961.2380000000001</v>
      </c>
      <c r="G9" s="25">
        <f>[1]Combined!N8</f>
        <v>169.16200000000001</v>
      </c>
      <c r="H9" s="25">
        <f>[1]Combined!M8</f>
        <v>79.698999999999998</v>
      </c>
      <c r="I9" s="25">
        <f>[1]Combined!O8</f>
        <v>51.716999999999999</v>
      </c>
      <c r="J9" s="25">
        <f>[1]Combined!C8</f>
        <v>65.045000000000002</v>
      </c>
      <c r="K9" s="25">
        <f>[1]Combined!D8</f>
        <v>220.304</v>
      </c>
      <c r="L9" s="7"/>
    </row>
    <row r="10" spans="1:14" s="13" customFormat="1" ht="15" x14ac:dyDescent="0.3">
      <c r="A10" s="7"/>
      <c r="B10" s="31" t="str">
        <f>'[1]Summary 1'!B10</f>
        <v>Total output (GDP) per head</v>
      </c>
      <c r="C10" s="18" t="str">
        <f>'[1]Summary 1'!C10</f>
        <v>2021, £</v>
      </c>
      <c r="D10" s="36">
        <f>[1]Combined!P9</f>
        <v>33967</v>
      </c>
      <c r="E10" s="36"/>
      <c r="F10" s="36">
        <f>[1]Combined!L9</f>
        <v>34690</v>
      </c>
      <c r="G10" s="36">
        <f>[1]Combined!N9</f>
        <v>30869</v>
      </c>
      <c r="H10" s="36">
        <f>[1]Combined!M9</f>
        <v>25665</v>
      </c>
      <c r="I10" s="36">
        <f>[1]Combined!O9</f>
        <v>27154</v>
      </c>
      <c r="J10" s="36">
        <f>[1]Combined!C9</f>
        <v>24575</v>
      </c>
      <c r="K10" s="36">
        <f>[1]Combined!D9</f>
        <v>29681</v>
      </c>
      <c r="L10" s="7"/>
    </row>
    <row r="11" spans="1:14" s="13" customFormat="1" ht="15" x14ac:dyDescent="0.3">
      <c r="A11" s="7"/>
      <c r="B11" s="31" t="str">
        <f>'[1]Summary 1'!B11</f>
        <v>Economic Growth (GDP), 2010-21**</v>
      </c>
      <c r="C11" s="18" t="str">
        <f>'[1]Summary 1'!C11</f>
        <v>Annual ave real % change</v>
      </c>
      <c r="D11" s="51">
        <f>[1]Combined!P10</f>
        <v>1.2094102500559201E-2</v>
      </c>
      <c r="E11" s="51"/>
      <c r="F11" s="52">
        <f>[1]Combined!L10</f>
        <v>1.5047839185730494E-2</v>
      </c>
      <c r="G11" s="52">
        <f>[1]Combined!N10</f>
        <v>8.4449222479847652E-3</v>
      </c>
      <c r="H11" s="52">
        <f>[1]Combined!M10</f>
        <v>1.4995571719512268E-2</v>
      </c>
      <c r="I11" s="52">
        <f>[1]Combined!O10</f>
        <v>1.3136197779290315E-2</v>
      </c>
      <c r="J11" s="52">
        <f>[1]Combined!C10</f>
        <v>8.8320414283999948E-3</v>
      </c>
      <c r="K11" s="52">
        <f>[1]Combined!D10</f>
        <v>1.3315934898584514E-2</v>
      </c>
      <c r="L11" s="7"/>
    </row>
    <row r="12" spans="1:14" ht="6" customHeight="1" x14ac:dyDescent="0.35">
      <c r="A12" s="106"/>
      <c r="B12" s="20"/>
      <c r="C12" s="21"/>
      <c r="D12" s="14"/>
      <c r="E12" s="14"/>
      <c r="F12" s="14"/>
      <c r="G12" s="14"/>
      <c r="H12" s="14"/>
      <c r="I12" s="14"/>
      <c r="J12" s="16"/>
      <c r="K12" s="16"/>
      <c r="L12" s="106"/>
    </row>
    <row r="13" spans="1:14" s="13" customFormat="1" ht="14.25" customHeight="1" x14ac:dyDescent="0.35">
      <c r="A13" s="7"/>
      <c r="B13" s="28" t="s">
        <v>13</v>
      </c>
      <c r="C13" s="29"/>
      <c r="D13" s="53"/>
      <c r="E13" s="53"/>
      <c r="F13" s="53"/>
      <c r="G13" s="53"/>
      <c r="H13" s="53"/>
      <c r="I13" s="53"/>
      <c r="J13" s="16"/>
      <c r="K13" s="16"/>
      <c r="L13" s="7"/>
      <c r="M13" s="104"/>
      <c r="N13" s="104"/>
    </row>
    <row r="14" spans="1:14" s="13" customFormat="1" ht="15" x14ac:dyDescent="0.3">
      <c r="A14" s="7"/>
      <c r="B14" s="31">
        <f>'[1]Summary 1'!B14</f>
        <v>2023</v>
      </c>
      <c r="C14" s="18" t="str">
        <f>'[1]Summary 1'!C14</f>
        <v>% change on year</v>
      </c>
      <c r="D14" s="54">
        <f>[1]Combined!P13</f>
        <v>7.3078680253462203E-3</v>
      </c>
      <c r="E14" s="54"/>
      <c r="F14" s="54">
        <f>[1]Combined!L13</f>
        <v>7.7405027955428363E-3</v>
      </c>
      <c r="G14" s="54">
        <f>[1]Combined!N13</f>
        <v>3.9602535539782213E-3</v>
      </c>
      <c r="H14" s="54">
        <f>[1]Combined!M13</f>
        <v>5.3209485436596093E-3</v>
      </c>
      <c r="I14" s="54">
        <f>[1]Combined!O13</f>
        <v>4.4304147975853247E-3</v>
      </c>
      <c r="J14" s="54">
        <f>[1]Combined!C13</f>
        <v>5.6698752843020728E-3</v>
      </c>
      <c r="K14" s="54">
        <f>[1]Combined!D13</f>
        <v>4.169762147808509E-3</v>
      </c>
      <c r="L14" s="7"/>
      <c r="M14" s="104"/>
      <c r="N14" s="104"/>
    </row>
    <row r="15" spans="1:14" s="13" customFormat="1" ht="15" x14ac:dyDescent="0.3">
      <c r="A15" s="7"/>
      <c r="B15" s="17" t="str">
        <f>'[1]Summary 1'!B15</f>
        <v>2023-33**</v>
      </c>
      <c r="C15" s="18" t="str">
        <f>'[1]Summary 1'!C15</f>
        <v>Average annual % change</v>
      </c>
      <c r="D15" s="54">
        <f>[1]Combined!P14</f>
        <v>1.316797033870265E-2</v>
      </c>
      <c r="E15" s="54"/>
      <c r="F15" s="54">
        <f>[1]Combined!L14</f>
        <v>1.3485518908189054E-2</v>
      </c>
      <c r="G15" s="54">
        <f>[1]Combined!N14</f>
        <v>1.0794502747498269E-2</v>
      </c>
      <c r="H15" s="54">
        <f>[1]Combined!M14</f>
        <v>1.1159362467078937E-2</v>
      </c>
      <c r="I15" s="54">
        <f>[1]Combined!O14</f>
        <v>1.1464294345890913E-2</v>
      </c>
      <c r="J15" s="54">
        <f>[1]Combined!C14</f>
        <v>1.0525724145723725E-2</v>
      </c>
      <c r="K15" s="54">
        <f>[1]Combined!D14</f>
        <v>1.1511525943435963E-2</v>
      </c>
      <c r="L15" s="7"/>
      <c r="M15" s="104"/>
      <c r="N15" s="104"/>
    </row>
    <row r="16" spans="1:14" ht="6.75" customHeight="1" x14ac:dyDescent="0.35">
      <c r="A16" s="106"/>
      <c r="B16" s="20"/>
      <c r="C16" s="14"/>
      <c r="D16" s="54"/>
      <c r="E16" s="54"/>
      <c r="F16" s="54"/>
      <c r="G16" s="54"/>
      <c r="H16" s="54"/>
      <c r="I16" s="54"/>
      <c r="J16" s="54"/>
      <c r="K16" s="54"/>
      <c r="L16" s="106"/>
    </row>
    <row r="17" spans="1:12" s="13" customFormat="1" ht="15" x14ac:dyDescent="0.3">
      <c r="A17" s="7"/>
      <c r="B17" s="17" t="s">
        <v>16</v>
      </c>
      <c r="C17" s="18" t="s">
        <v>116</v>
      </c>
      <c r="D17" s="54">
        <f>[1]Combined!P24</f>
        <v>4.2635281171241102E-2</v>
      </c>
      <c r="E17" s="54"/>
      <c r="F17" s="54">
        <f>[1]Combined!L24</f>
        <v>4.3292265299260869E-2</v>
      </c>
      <c r="G17" s="54">
        <f>[1]Combined!N24</f>
        <v>4.3302309305450065E-2</v>
      </c>
      <c r="H17" s="54">
        <f>[1]Combined!M24</f>
        <v>3.7812669269583717E-2</v>
      </c>
      <c r="I17" s="54">
        <f>[1]Combined!O24</f>
        <v>2.7312452437088654E-2</v>
      </c>
      <c r="J17" s="54">
        <f>[1]Combined!C24</f>
        <v>5.2086047081327969E-2</v>
      </c>
      <c r="K17" s="54">
        <f>[1]Combined!D24</f>
        <v>5.2732835392119773E-2</v>
      </c>
      <c r="L17" s="7"/>
    </row>
    <row r="18" spans="1:12" s="13" customFormat="1" ht="15" x14ac:dyDescent="0.3">
      <c r="A18" s="7"/>
      <c r="B18" s="17" t="s">
        <v>17</v>
      </c>
      <c r="C18" s="18" t="s">
        <v>116</v>
      </c>
      <c r="D18" s="54">
        <f>[1]Combined!P22</f>
        <v>0.7548366816492188</v>
      </c>
      <c r="E18" s="54"/>
      <c r="F18" s="54">
        <f>[1]Combined!L22</f>
        <v>0.75752806640098724</v>
      </c>
      <c r="G18" s="54">
        <f>[1]Combined!N22</f>
        <v>0.75092836944114305</v>
      </c>
      <c r="H18" s="54">
        <f>[1]Combined!M22</f>
        <v>0.73961252297849112</v>
      </c>
      <c r="I18" s="54">
        <f>[1]Combined!O22</f>
        <v>0.71058961051206748</v>
      </c>
      <c r="J18" s="54">
        <f>[1]Combined!C22</f>
        <v>0.74051304508238891</v>
      </c>
      <c r="K18" s="54">
        <f>[1]Combined!D22</f>
        <v>0.73557221090387126</v>
      </c>
      <c r="L18" s="7"/>
    </row>
    <row r="19" spans="1:12" s="13" customFormat="1" ht="15" x14ac:dyDescent="0.3">
      <c r="A19" s="7"/>
      <c r="B19" s="17" t="s">
        <v>100</v>
      </c>
      <c r="C19" s="18" t="s">
        <v>18</v>
      </c>
      <c r="D19" s="55">
        <f>[1]Combined!P25</f>
        <v>640</v>
      </c>
      <c r="E19" s="55"/>
      <c r="F19" s="55">
        <f>[1]Combined!L25</f>
        <v>645.79999999999995</v>
      </c>
      <c r="G19" s="55">
        <f>[1]Combined!N25</f>
        <v>640.29999999999995</v>
      </c>
      <c r="H19" s="55">
        <f>[1]Combined!M25</f>
        <v>603.5</v>
      </c>
      <c r="I19" s="55">
        <f>[1]Combined!O25</f>
        <v>591.29999999999995</v>
      </c>
      <c r="J19" s="55">
        <f>[1]Combined!C25</f>
        <v>580.29999999999995</v>
      </c>
      <c r="K19" s="55">
        <f>[1]Combined!D25</f>
        <v>603.70000000000005</v>
      </c>
      <c r="L19" s="7"/>
    </row>
    <row r="20" spans="1:12" s="13" customFormat="1" ht="6" customHeight="1" x14ac:dyDescent="0.3">
      <c r="A20" s="7"/>
      <c r="B20" s="17"/>
      <c r="C20" s="115"/>
      <c r="D20" s="56"/>
      <c r="E20" s="56"/>
      <c r="F20" s="56"/>
      <c r="G20" s="56"/>
      <c r="H20" s="56"/>
      <c r="I20" s="56"/>
      <c r="J20" s="56"/>
      <c r="K20" s="56"/>
      <c r="L20" s="7"/>
    </row>
    <row r="21" spans="1:12" s="13" customFormat="1" ht="15" x14ac:dyDescent="0.3">
      <c r="A21" s="7"/>
      <c r="B21" s="17" t="s">
        <v>19</v>
      </c>
      <c r="C21" s="18" t="s">
        <v>117</v>
      </c>
      <c r="D21" s="32">
        <f>[1]Combined!P28</f>
        <v>7.0999999999999994E-2</v>
      </c>
      <c r="E21" s="32"/>
      <c r="F21" s="32">
        <f>[1]Combined!L28</f>
        <v>6.9000000000000006E-2</v>
      </c>
      <c r="G21" s="32">
        <f>[1]Combined!N28</f>
        <v>6.6000000000000003E-2</v>
      </c>
      <c r="H21" s="32">
        <f>[1]Combined!M28</f>
        <v>9.8000000000000004E-2</v>
      </c>
      <c r="I21" s="32">
        <f>[1]Combined!O28</f>
        <v>0.105</v>
      </c>
      <c r="J21" s="32">
        <f>[1]Combined!C28</f>
        <v>8.3000000000000004E-2</v>
      </c>
      <c r="K21" s="32">
        <f>[1]Combined!D28</f>
        <v>8.199999999999999E-2</v>
      </c>
      <c r="L21" s="7"/>
    </row>
    <row r="22" spans="1:12" s="13" customFormat="1" ht="15" x14ac:dyDescent="0.3">
      <c r="A22" s="7"/>
      <c r="B22" s="17" t="s">
        <v>20</v>
      </c>
      <c r="C22" s="18" t="s">
        <v>117</v>
      </c>
      <c r="D22" s="32">
        <f>[1]Combined!P29</f>
        <v>0.17899999999999999</v>
      </c>
      <c r="E22" s="32"/>
      <c r="F22" s="32">
        <f>[1]Combined!L29</f>
        <v>0.17</v>
      </c>
      <c r="G22" s="32">
        <f>[1]Combined!N29</f>
        <v>0.222</v>
      </c>
      <c r="H22" s="32">
        <f>[1]Combined!M29</f>
        <v>0.22699999999999998</v>
      </c>
      <c r="I22" s="32">
        <f>[1]Combined!O29</f>
        <v>0.26800000000000002</v>
      </c>
      <c r="J22" s="32">
        <f>[1]Combined!C29</f>
        <v>0.20800000000000002</v>
      </c>
      <c r="K22" s="32">
        <f>[1]Combined!D29</f>
        <v>0.19600000000000001</v>
      </c>
      <c r="L22" s="7"/>
    </row>
    <row r="23" spans="1:12" s="13" customFormat="1" ht="6" customHeight="1" x14ac:dyDescent="0.3">
      <c r="A23" s="7"/>
      <c r="B23" s="17"/>
      <c r="C23" s="115"/>
      <c r="D23" s="56"/>
      <c r="E23" s="56"/>
      <c r="F23" s="56"/>
      <c r="G23" s="56"/>
      <c r="H23" s="56"/>
      <c r="I23" s="56"/>
      <c r="J23" s="56"/>
      <c r="K23" s="56"/>
      <c r="L23" s="7"/>
    </row>
    <row r="24" spans="1:12" s="13" customFormat="1" ht="15" x14ac:dyDescent="0.3">
      <c r="A24" s="7"/>
      <c r="B24" s="17" t="s">
        <v>21</v>
      </c>
      <c r="C24" s="18" t="s">
        <v>122</v>
      </c>
      <c r="D24" s="57">
        <f>[1]Combined!P32</f>
        <v>291000</v>
      </c>
      <c r="E24" s="57"/>
      <c r="F24" s="57">
        <f>[1]Combined!L32</f>
        <v>310000</v>
      </c>
      <c r="G24" s="57">
        <f>[1]Combined!N32</f>
        <v>195000</v>
      </c>
      <c r="H24" s="57">
        <f>[1]Combined!M32</f>
        <v>215000</v>
      </c>
      <c r="I24" s="57">
        <f>[1]Combined!O32</f>
        <v>180000</v>
      </c>
      <c r="J24" s="57">
        <f>[1]Combined!C32</f>
        <v>163000</v>
      </c>
      <c r="K24" s="57">
        <f>[1]Combined!D32</f>
        <v>218000</v>
      </c>
      <c r="L24" s="7"/>
    </row>
    <row r="25" spans="1:12" ht="15" x14ac:dyDescent="0.3">
      <c r="A25" s="106"/>
      <c r="B25" s="20"/>
      <c r="C25" s="21" t="s">
        <v>14</v>
      </c>
      <c r="D25" s="52">
        <f>[1]Combined!P33</f>
        <v>-1E-3</v>
      </c>
      <c r="E25" s="52"/>
      <c r="F25" s="52">
        <f>[1]Combined!L33</f>
        <v>-5.0000000000000001E-3</v>
      </c>
      <c r="G25" s="52">
        <f>[1]Combined!N33</f>
        <v>2.5000000000000001E-2</v>
      </c>
      <c r="H25" s="52">
        <f>[1]Combined!M33</f>
        <v>-2.7000000000000003E-2</v>
      </c>
      <c r="I25" s="52">
        <f>[1]Combined!O33</f>
        <v>2.1000000000000001E-2</v>
      </c>
      <c r="J25" s="52">
        <f>[1]Combined!C33</f>
        <v>1.6E-2</v>
      </c>
      <c r="K25" s="52">
        <f>[1]Combined!D33</f>
        <v>6.0000000000000001E-3</v>
      </c>
      <c r="L25" s="106"/>
    </row>
    <row r="26" spans="1:12" s="13" customFormat="1" ht="6.75" customHeight="1" x14ac:dyDescent="0.3">
      <c r="A26" s="7"/>
      <c r="B26" s="17"/>
      <c r="C26" s="115"/>
      <c r="D26" s="58"/>
      <c r="E26" s="58"/>
      <c r="F26" s="58"/>
      <c r="G26" s="58"/>
      <c r="H26" s="58"/>
      <c r="I26" s="58"/>
      <c r="J26" s="58"/>
      <c r="K26" s="58"/>
      <c r="L26" s="7"/>
    </row>
    <row r="27" spans="1:12" s="13" customFormat="1" ht="15" x14ac:dyDescent="0.3">
      <c r="A27" s="7"/>
      <c r="B27" s="17" t="s">
        <v>22</v>
      </c>
      <c r="C27" s="18" t="str">
        <f>'[1]Summary 1'!C27</f>
        <v>2021/22, £</v>
      </c>
      <c r="D27" s="39">
        <f>[1]Combined!P19</f>
        <v>-1822</v>
      </c>
      <c r="E27" s="39"/>
      <c r="F27" s="39">
        <f>[1]Combined!L19</f>
        <v>-1133</v>
      </c>
      <c r="G27" s="39">
        <f>[1]Combined!N19</f>
        <v>-4340</v>
      </c>
      <c r="H27" s="39">
        <f>[1]Combined!M19</f>
        <v>-6536</v>
      </c>
      <c r="I27" s="39">
        <f>[1]Combined!O19</f>
        <v>-7320</v>
      </c>
      <c r="J27" s="39">
        <f>[1]Combined!C19</f>
        <v>-5524</v>
      </c>
      <c r="K27" s="39">
        <f>[1]Combined!D19</f>
        <v>-4091</v>
      </c>
      <c r="L27" s="7"/>
    </row>
    <row r="28" spans="1:12" s="13" customFormat="1" ht="6" customHeight="1" x14ac:dyDescent="0.3">
      <c r="A28" s="7"/>
      <c r="B28" s="17"/>
      <c r="C28" s="115"/>
      <c r="D28" s="59"/>
      <c r="E28" s="59"/>
      <c r="F28" s="59"/>
      <c r="G28" s="59"/>
      <c r="H28" s="59"/>
      <c r="I28" s="59"/>
      <c r="J28" s="59"/>
      <c r="K28" s="59"/>
      <c r="L28" s="7"/>
    </row>
    <row r="29" spans="1:12" s="13" customFormat="1" ht="15" x14ac:dyDescent="0.3">
      <c r="A29" s="7"/>
      <c r="B29" s="17" t="s">
        <v>23</v>
      </c>
      <c r="C29" s="18" t="str">
        <f>'[1]Summary 1'!C29</f>
        <v>2023, thousands</v>
      </c>
      <c r="D29" s="57">
        <f>[1]Combined!P36</f>
        <v>5555.1</v>
      </c>
      <c r="E29" s="57"/>
      <c r="F29" s="24">
        <f>[1]Combined!L36</f>
        <v>4915.8</v>
      </c>
      <c r="G29" s="24">
        <f>[1]Combined!N36</f>
        <v>298.3</v>
      </c>
      <c r="H29" s="24">
        <f>[1]Combined!M36</f>
        <v>219</v>
      </c>
      <c r="I29" s="24">
        <f>[1]Combined!O36</f>
        <v>122.1</v>
      </c>
      <c r="J29" s="24">
        <f>[1]Combined!C36</f>
        <v>156.4</v>
      </c>
      <c r="K29" s="24">
        <f>[1]Combined!D36</f>
        <v>545.20000000000005</v>
      </c>
      <c r="L29" s="7"/>
    </row>
    <row r="30" spans="1:12" ht="15" x14ac:dyDescent="0.3">
      <c r="A30" s="106"/>
      <c r="B30" s="17" t="s">
        <v>24</v>
      </c>
      <c r="C30" s="18" t="str">
        <f>'[1]Summary 1'!C30</f>
        <v>2023, % change on year</v>
      </c>
      <c r="D30" s="52">
        <f>[1]Combined!P37</f>
        <v>8.3864292326962797E-3</v>
      </c>
      <c r="E30" s="52"/>
      <c r="F30" s="52">
        <f>[1]Combined!L37</f>
        <v>1.9600522680604859E-2</v>
      </c>
      <c r="G30" s="52">
        <f>[1]Combined!N37</f>
        <v>-0.12470657276995301</v>
      </c>
      <c r="H30" s="52">
        <f>[1]Combined!M37</f>
        <v>1.37174211248281E-3</v>
      </c>
      <c r="I30" s="52">
        <f>[1]Combined!O37</f>
        <v>-4.7581903276131099E-2</v>
      </c>
      <c r="J30" s="52">
        <f>[1]Combined!C37</f>
        <v>8.3816892327530645E-3</v>
      </c>
      <c r="K30" s="52">
        <f>[1]Combined!D37</f>
        <v>6.2560904307152665E-2</v>
      </c>
      <c r="L30" s="106"/>
    </row>
    <row r="31" spans="1:12" ht="4.95" customHeight="1" x14ac:dyDescent="0.3">
      <c r="A31" s="106"/>
      <c r="B31" s="109"/>
      <c r="C31" s="110"/>
      <c r="D31" s="111"/>
      <c r="E31" s="111"/>
      <c r="F31" s="111"/>
      <c r="G31" s="111"/>
      <c r="H31" s="111"/>
      <c r="I31" s="111"/>
      <c r="J31" s="111"/>
      <c r="K31" s="111"/>
      <c r="L31" s="106"/>
    </row>
    <row r="32" spans="1:12" ht="5.25" customHeight="1" x14ac:dyDescent="0.35">
      <c r="A32" s="106"/>
      <c r="B32" s="42"/>
      <c r="C32" s="42"/>
      <c r="D32" s="42"/>
      <c r="E32" s="42"/>
      <c r="F32" s="42"/>
      <c r="G32" s="42"/>
      <c r="H32" s="42"/>
      <c r="I32" s="42"/>
      <c r="J32" s="43"/>
      <c r="K32" s="43"/>
      <c r="L32" s="106"/>
    </row>
    <row r="33" spans="1:12" ht="15.6" x14ac:dyDescent="0.35">
      <c r="A33" s="106"/>
      <c r="B33" s="44" t="str">
        <f>'[1]Summary 1'!B33</f>
        <v>* Forecasts from Oxford Economics (Oct 2023); ** Annual ave growth is a compound average; ***A fiscal surplus is shown with a '+', a deficit with a '-'</v>
      </c>
      <c r="C33" s="42"/>
      <c r="D33" s="42"/>
      <c r="E33" s="42"/>
      <c r="F33" s="42"/>
      <c r="G33" s="42"/>
      <c r="H33" s="42"/>
      <c r="I33" s="42"/>
      <c r="J33" s="43"/>
      <c r="K33" s="43"/>
      <c r="L33" s="106"/>
    </row>
    <row r="34" spans="1:12" ht="15.6" x14ac:dyDescent="0.35">
      <c r="A34" s="106"/>
      <c r="B34" s="47" t="str">
        <f>'[1]Summary 1'!B34</f>
        <v>Sources: See section 14. Notes and Sources</v>
      </c>
      <c r="C34" s="42"/>
      <c r="D34" s="42"/>
      <c r="E34" s="42"/>
      <c r="F34" s="42"/>
      <c r="G34" s="42"/>
      <c r="H34" s="42"/>
      <c r="I34" s="42"/>
      <c r="J34" s="43"/>
      <c r="K34" s="43"/>
      <c r="L34" s="106"/>
    </row>
    <row r="35" spans="1:12" ht="6" customHeight="1" x14ac:dyDescent="0.3">
      <c r="A35" s="106"/>
      <c r="B35" s="116"/>
      <c r="C35" s="116"/>
      <c r="D35" s="116"/>
      <c r="E35" s="116"/>
      <c r="F35" s="116"/>
      <c r="G35" s="116"/>
      <c r="H35" s="116"/>
      <c r="I35" s="116"/>
      <c r="J35" s="106"/>
      <c r="K35" s="106"/>
      <c r="L35" s="106"/>
    </row>
    <row r="36" spans="1:12" x14ac:dyDescent="0.3">
      <c r="A36" s="106"/>
      <c r="B36" s="116"/>
      <c r="C36" s="116"/>
      <c r="D36" s="116"/>
      <c r="E36" s="116"/>
      <c r="F36" s="116"/>
      <c r="G36" s="116"/>
      <c r="H36" s="116"/>
      <c r="I36" s="116"/>
      <c r="J36" s="106"/>
      <c r="K36" s="106"/>
      <c r="L36" s="106"/>
    </row>
  </sheetData>
  <mergeCells count="1">
    <mergeCell ref="B35:I3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3E0B-4C35-40AB-8BED-2DF72810BEBA}">
  <sheetPr>
    <tabColor theme="5" tint="0.79998168889431442"/>
  </sheetPr>
  <dimension ref="A1:O40"/>
  <sheetViews>
    <sheetView showGridLines="0" workbookViewId="0">
      <selection activeCell="B2" sqref="B2"/>
    </sheetView>
  </sheetViews>
  <sheetFormatPr defaultColWidth="9.109375" defaultRowHeight="14.4" x14ac:dyDescent="0.3"/>
  <cols>
    <col min="1" max="1" width="1.6640625" style="104" customWidth="1"/>
    <col min="2" max="2" width="29.88671875" style="104" customWidth="1"/>
    <col min="3" max="3" width="20.6640625" style="104" customWidth="1"/>
    <col min="4" max="4" width="10" style="104" customWidth="1"/>
    <col min="5" max="5" width="2.33203125" style="104" customWidth="1"/>
    <col min="6" max="12" width="10" style="104" customWidth="1"/>
    <col min="13" max="13" width="1.6640625" style="104" customWidth="1"/>
    <col min="14" max="16384" width="9.109375" style="104"/>
  </cols>
  <sheetData>
    <row r="1" spans="1:15" ht="6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21.6" customHeight="1" x14ac:dyDescent="0.35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1"/>
    </row>
    <row r="3" spans="1:15" ht="21.6" customHeight="1" x14ac:dyDescent="0.35">
      <c r="A3" s="1"/>
      <c r="B3" s="4" t="s">
        <v>1</v>
      </c>
      <c r="C3" s="3"/>
      <c r="D3" s="3"/>
      <c r="E3" s="3"/>
      <c r="F3" s="3"/>
      <c r="G3" s="3"/>
      <c r="H3" s="3"/>
      <c r="I3" s="3"/>
      <c r="J3" s="3"/>
      <c r="K3" s="3"/>
      <c r="L3" s="5" t="str">
        <f>'Summary 1'!K3</f>
        <v>updated 15 December 2023</v>
      </c>
      <c r="M3" s="1"/>
    </row>
    <row r="4" spans="1:15" ht="6" customHeight="1" x14ac:dyDescent="0.35">
      <c r="A4" s="1"/>
      <c r="B4" s="3"/>
      <c r="C4" s="3"/>
      <c r="D4" s="6"/>
      <c r="E4" s="6"/>
      <c r="F4" s="6"/>
      <c r="G4" s="6"/>
      <c r="H4" s="6"/>
      <c r="I4" s="6"/>
      <c r="J4" s="6"/>
      <c r="K4" s="6"/>
      <c r="L4" s="6"/>
      <c r="M4" s="1"/>
    </row>
    <row r="5" spans="1:15" s="13" customFormat="1" ht="39" customHeight="1" x14ac:dyDescent="0.3">
      <c r="A5" s="7"/>
      <c r="B5" s="8"/>
      <c r="C5" s="9"/>
      <c r="D5" s="10" t="s">
        <v>2</v>
      </c>
      <c r="E5" s="10"/>
      <c r="F5" s="11" t="s">
        <v>3</v>
      </c>
      <c r="G5" s="11" t="s">
        <v>4</v>
      </c>
      <c r="H5" s="12" t="s">
        <v>5</v>
      </c>
      <c r="I5" s="11" t="s">
        <v>6</v>
      </c>
      <c r="J5" s="10" t="s">
        <v>7</v>
      </c>
      <c r="K5" s="11" t="s">
        <v>8</v>
      </c>
      <c r="L5" s="11" t="s">
        <v>9</v>
      </c>
      <c r="M5" s="7"/>
    </row>
    <row r="6" spans="1:15" ht="15.6" x14ac:dyDescent="0.35">
      <c r="A6" s="106"/>
      <c r="B6" s="14"/>
      <c r="C6" s="15"/>
      <c r="D6" s="15"/>
      <c r="E6" s="15"/>
      <c r="F6" s="14"/>
      <c r="G6" s="14"/>
      <c r="H6" s="15"/>
      <c r="I6" s="14"/>
      <c r="J6" s="15"/>
      <c r="K6" s="16"/>
      <c r="L6" s="16"/>
      <c r="M6" s="106"/>
    </row>
    <row r="7" spans="1:15" s="13" customFormat="1" ht="15" x14ac:dyDescent="0.3">
      <c r="A7" s="7"/>
      <c r="B7" s="17" t="s">
        <v>10</v>
      </c>
      <c r="C7" s="18" t="s">
        <v>110</v>
      </c>
      <c r="D7" s="19">
        <f>[1]Combined!P5</f>
        <v>67.026291999999998</v>
      </c>
      <c r="E7" s="19"/>
      <c r="F7" s="19">
        <f>[1]Combined!E5</f>
        <v>5.4814309999999997</v>
      </c>
      <c r="G7" s="19">
        <f>[1]Combined!F5</f>
        <v>4.8800939999999997</v>
      </c>
      <c r="H7" s="19">
        <f>[1]Combined!G5</f>
        <v>5.9542399999999995</v>
      </c>
      <c r="I7" s="19">
        <f>[1]Combined!H5</f>
        <v>6.348096</v>
      </c>
      <c r="J7" s="19">
        <f>[1]Combined!I5</f>
        <v>8.7966280000000001</v>
      </c>
      <c r="K7" s="19">
        <f>[1]Combined!J5</f>
        <v>9.2940229999999993</v>
      </c>
      <c r="L7" s="19">
        <f>[1]Combined!K5</f>
        <v>5.7128399999999999</v>
      </c>
      <c r="M7" s="7"/>
    </row>
    <row r="8" spans="1:15" ht="6" customHeight="1" x14ac:dyDescent="0.35">
      <c r="A8" s="106"/>
      <c r="B8" s="20"/>
      <c r="C8" s="21"/>
      <c r="D8" s="22"/>
      <c r="E8" s="22"/>
      <c r="F8" s="22"/>
      <c r="G8" s="22"/>
      <c r="H8" s="22"/>
      <c r="I8" s="22"/>
      <c r="J8" s="22"/>
      <c r="K8" s="23"/>
      <c r="L8" s="23"/>
      <c r="M8" s="106"/>
    </row>
    <row r="9" spans="1:15" s="13" customFormat="1" ht="15" x14ac:dyDescent="0.3">
      <c r="A9" s="7"/>
      <c r="B9" s="17" t="s">
        <v>11</v>
      </c>
      <c r="C9" s="18" t="s">
        <v>111</v>
      </c>
      <c r="D9" s="24">
        <f>[1]Combined!P8</f>
        <v>2276.7150000000001</v>
      </c>
      <c r="E9" s="24"/>
      <c r="F9" s="24">
        <f>[1]Combined!E8</f>
        <v>151.79400000000001</v>
      </c>
      <c r="G9" s="24">
        <f>[1]Combined!F8</f>
        <v>134.22800000000001</v>
      </c>
      <c r="H9" s="24">
        <f>[1]Combined!G8</f>
        <v>164.631</v>
      </c>
      <c r="I9" s="24">
        <f>[1]Combined!H8</f>
        <v>193.25</v>
      </c>
      <c r="J9" s="24">
        <f>[1]Combined!I8</f>
        <v>526.524</v>
      </c>
      <c r="K9" s="24">
        <f>[1]Combined!J8</f>
        <v>336.20100000000002</v>
      </c>
      <c r="L9" s="24">
        <f>[1]Combined!K8</f>
        <v>169.261</v>
      </c>
      <c r="M9" s="7"/>
    </row>
    <row r="10" spans="1:15" s="13" customFormat="1" ht="15" x14ac:dyDescent="0.3">
      <c r="A10" s="7"/>
      <c r="B10" s="17" t="s">
        <v>12</v>
      </c>
      <c r="C10" s="18" t="s">
        <v>112</v>
      </c>
      <c r="D10" s="24">
        <f>[1]Combined!P9</f>
        <v>33967</v>
      </c>
      <c r="E10" s="24"/>
      <c r="F10" s="24">
        <f>[1]Combined!E9</f>
        <v>27692</v>
      </c>
      <c r="G10" s="24">
        <f>[1]Combined!F9</f>
        <v>27505</v>
      </c>
      <c r="H10" s="24">
        <f>[1]Combined!G9</f>
        <v>27649</v>
      </c>
      <c r="I10" s="24">
        <f>[1]Combined!H9</f>
        <v>30442</v>
      </c>
      <c r="J10" s="24">
        <f>[1]Combined!I9</f>
        <v>59855</v>
      </c>
      <c r="K10" s="24">
        <f>[1]Combined!J9</f>
        <v>36174</v>
      </c>
      <c r="L10" s="24">
        <f>[1]Combined!K9</f>
        <v>29628</v>
      </c>
      <c r="M10" s="7"/>
    </row>
    <row r="11" spans="1:15" s="13" customFormat="1" ht="15" x14ac:dyDescent="0.3">
      <c r="A11" s="7"/>
      <c r="B11" s="17" t="s">
        <v>109</v>
      </c>
      <c r="C11" s="18" t="s">
        <v>113</v>
      </c>
      <c r="D11" s="26">
        <f>[1]Combined!P10</f>
        <v>1.2094102500559201E-2</v>
      </c>
      <c r="E11" s="26"/>
      <c r="F11" s="27">
        <f>[1]Combined!E10</f>
        <v>1.3148788633988939E-2</v>
      </c>
      <c r="G11" s="27">
        <f>[1]Combined!F10</f>
        <v>1.2681905262658999E-2</v>
      </c>
      <c r="H11" s="27">
        <f>[1]Combined!G10</f>
        <v>1.4697744145754088E-2</v>
      </c>
      <c r="I11" s="27">
        <f>[1]Combined!H10</f>
        <v>1.4580773821821325E-2</v>
      </c>
      <c r="J11" s="27">
        <f>[1]Combined!I10</f>
        <v>2.0249484748680269E-2</v>
      </c>
      <c r="K11" s="27">
        <f>[1]Combined!J10</f>
        <v>1.4452728282276173E-2</v>
      </c>
      <c r="L11" s="27">
        <f>[1]Combined!K10</f>
        <v>1.0229485939253991E-2</v>
      </c>
      <c r="M11" s="7"/>
    </row>
    <row r="12" spans="1:15" ht="4.5" customHeight="1" x14ac:dyDescent="0.35">
      <c r="A12" s="106"/>
      <c r="B12" s="20"/>
      <c r="C12" s="21"/>
      <c r="D12" s="22"/>
      <c r="E12" s="22"/>
      <c r="F12" s="22"/>
      <c r="G12" s="22"/>
      <c r="H12" s="22"/>
      <c r="I12" s="22"/>
      <c r="J12" s="22"/>
      <c r="K12" s="23"/>
      <c r="L12" s="23"/>
      <c r="M12" s="106"/>
    </row>
    <row r="13" spans="1:15" s="13" customFormat="1" ht="15.6" x14ac:dyDescent="0.35">
      <c r="A13" s="7"/>
      <c r="B13" s="28" t="s">
        <v>13</v>
      </c>
      <c r="C13" s="29"/>
      <c r="D13" s="30"/>
      <c r="E13" s="30"/>
      <c r="F13" s="30"/>
      <c r="G13" s="30"/>
      <c r="H13" s="30"/>
      <c r="I13" s="30"/>
      <c r="J13" s="30"/>
      <c r="K13" s="23"/>
      <c r="L13" s="23"/>
      <c r="M13" s="7"/>
      <c r="N13" s="104"/>
      <c r="O13" s="104"/>
    </row>
    <row r="14" spans="1:15" s="13" customFormat="1" ht="15" x14ac:dyDescent="0.3">
      <c r="A14" s="7"/>
      <c r="B14" s="31">
        <v>2023</v>
      </c>
      <c r="C14" s="18" t="s">
        <v>14</v>
      </c>
      <c r="D14" s="32">
        <f>[1]Combined!P13</f>
        <v>7.3078680253462203E-3</v>
      </c>
      <c r="E14" s="32"/>
      <c r="F14" s="32">
        <f>[1]Combined!E13</f>
        <v>3.8237558662495008E-3</v>
      </c>
      <c r="G14" s="32">
        <f>[1]Combined!F13</f>
        <v>4.2013167013166264E-3</v>
      </c>
      <c r="H14" s="32">
        <f>[1]Combined!G13</f>
        <v>7.8781329764789909E-3</v>
      </c>
      <c r="I14" s="32">
        <f>[1]Combined!H13</f>
        <v>8.4555682556235467E-3</v>
      </c>
      <c r="J14" s="32">
        <f>[1]Combined!I13</f>
        <v>1.1320152641554504E-2</v>
      </c>
      <c r="K14" s="32">
        <f>[1]Combined!J13</f>
        <v>6.8649992180715991E-3</v>
      </c>
      <c r="L14" s="32">
        <f>[1]Combined!K13</f>
        <v>8.266074478343155E-3</v>
      </c>
      <c r="M14" s="7"/>
      <c r="N14" s="104"/>
      <c r="O14" s="104"/>
    </row>
    <row r="15" spans="1:15" s="13" customFormat="1" ht="15" x14ac:dyDescent="0.3">
      <c r="A15" s="7"/>
      <c r="B15" s="17" t="s">
        <v>105</v>
      </c>
      <c r="C15" s="18" t="s">
        <v>15</v>
      </c>
      <c r="D15" s="32">
        <f>[1]Combined!P14</f>
        <v>1.316797033870265E-2</v>
      </c>
      <c r="E15" s="32"/>
      <c r="F15" s="32">
        <f>[1]Combined!E14</f>
        <v>1.0914763483944157E-2</v>
      </c>
      <c r="G15" s="32">
        <f>[1]Combined!F14</f>
        <v>1.0953250550276961E-2</v>
      </c>
      <c r="H15" s="32">
        <f>[1]Combined!G14</f>
        <v>1.1541547821499742E-2</v>
      </c>
      <c r="I15" s="32">
        <f>[1]Combined!H14</f>
        <v>1.2898669774383364E-2</v>
      </c>
      <c r="J15" s="32">
        <f>[1]Combined!I14</f>
        <v>1.631149536119092E-2</v>
      </c>
      <c r="K15" s="32">
        <f>[1]Combined!J14</f>
        <v>1.4119177596957355E-2</v>
      </c>
      <c r="L15" s="32">
        <f>[1]Combined!K14</f>
        <v>1.3020015440848853E-2</v>
      </c>
      <c r="M15" s="7"/>
      <c r="N15" s="104"/>
      <c r="O15" s="104"/>
    </row>
    <row r="16" spans="1:15" ht="6" customHeight="1" x14ac:dyDescent="0.35">
      <c r="A16" s="106"/>
      <c r="B16" s="20"/>
      <c r="C16" s="14"/>
      <c r="D16" s="32"/>
      <c r="E16" s="32"/>
      <c r="F16" s="22"/>
      <c r="G16" s="22"/>
      <c r="H16" s="22"/>
      <c r="I16" s="22"/>
      <c r="J16" s="22"/>
      <c r="K16" s="23"/>
      <c r="L16" s="23"/>
      <c r="M16" s="106"/>
    </row>
    <row r="17" spans="1:13" s="13" customFormat="1" ht="15" x14ac:dyDescent="0.3">
      <c r="A17" s="7"/>
      <c r="B17" s="17" t="s">
        <v>16</v>
      </c>
      <c r="C17" s="18" t="s">
        <v>116</v>
      </c>
      <c r="D17" s="32">
        <f>[1]Combined!P24</f>
        <v>4.2635281171241102E-2</v>
      </c>
      <c r="E17" s="32"/>
      <c r="F17" s="32">
        <f>[1]Combined!E24</f>
        <v>2.936367795345176E-2</v>
      </c>
      <c r="G17" s="32">
        <f>[1]Combined!F24</f>
        <v>4.1285194189167242E-2</v>
      </c>
      <c r="H17" s="32">
        <f>[1]Combined!G24</f>
        <v>4.9716450502176074E-2</v>
      </c>
      <c r="I17" s="32">
        <f>[1]Combined!H24</f>
        <v>4.263141293170343E-2</v>
      </c>
      <c r="J17" s="32">
        <f>[1]Combined!I24</f>
        <v>4.7569215528004125E-2</v>
      </c>
      <c r="K17" s="32">
        <f>[1]Combined!J24</f>
        <v>3.9067422158306948E-2</v>
      </c>
      <c r="L17" s="32">
        <f>[1]Combined!K24</f>
        <v>3.593734951046916E-2</v>
      </c>
      <c r="M17" s="7"/>
    </row>
    <row r="18" spans="1:13" s="13" customFormat="1" ht="15" x14ac:dyDescent="0.3">
      <c r="A18" s="7"/>
      <c r="B18" s="17" t="s">
        <v>17</v>
      </c>
      <c r="C18" s="18" t="s">
        <v>116</v>
      </c>
      <c r="D18" s="32">
        <f>[1]Combined!P22</f>
        <v>0.7548366816492188</v>
      </c>
      <c r="E18" s="32"/>
      <c r="F18" s="32">
        <f>[1]Combined!E22</f>
        <v>0.74279065085071005</v>
      </c>
      <c r="G18" s="32">
        <f>[1]Combined!F22</f>
        <v>0.75967187677673975</v>
      </c>
      <c r="H18" s="32">
        <f>[1]Combined!G22</f>
        <v>0.75124724165987511</v>
      </c>
      <c r="I18" s="32">
        <f>[1]Combined!H22</f>
        <v>0.77217817329861049</v>
      </c>
      <c r="J18" s="32">
        <f>[1]Combined!I22</f>
        <v>0.73522402464633085</v>
      </c>
      <c r="K18" s="32">
        <f>[1]Combined!J22</f>
        <v>0.79592745437485712</v>
      </c>
      <c r="L18" s="32">
        <f>[1]Combined!K22</f>
        <v>0.77514228844862709</v>
      </c>
      <c r="M18" s="7"/>
    </row>
    <row r="19" spans="1:13" s="13" customFormat="1" ht="15" x14ac:dyDescent="0.3">
      <c r="A19" s="7"/>
      <c r="B19" s="17" t="s">
        <v>100</v>
      </c>
      <c r="C19" s="18" t="s">
        <v>18</v>
      </c>
      <c r="D19" s="33">
        <f>[1]Combined!P25</f>
        <v>640</v>
      </c>
      <c r="E19" s="33"/>
      <c r="F19" s="33">
        <f>[1]Combined!E25</f>
        <v>594.1</v>
      </c>
      <c r="G19" s="33">
        <f>[1]Combined!F25</f>
        <v>603.70000000000005</v>
      </c>
      <c r="H19" s="33">
        <f>[1]Combined!G25</f>
        <v>613.29999999999995</v>
      </c>
      <c r="I19" s="33">
        <f>[1]Combined!H25</f>
        <v>667.6</v>
      </c>
      <c r="J19" s="33">
        <f>[1]Combined!I25</f>
        <v>765.4</v>
      </c>
      <c r="K19" s="33">
        <f>[1]Combined!J25</f>
        <v>685.3</v>
      </c>
      <c r="L19" s="33">
        <f>[1]Combined!K25</f>
        <v>619.79999999999995</v>
      </c>
      <c r="M19" s="7"/>
    </row>
    <row r="20" spans="1:13" s="13" customFormat="1" ht="7.5" customHeight="1" x14ac:dyDescent="0.3">
      <c r="A20" s="7"/>
      <c r="B20" s="17"/>
      <c r="C20" s="115"/>
      <c r="D20" s="34"/>
      <c r="E20" s="34"/>
      <c r="F20" s="32"/>
      <c r="G20" s="32"/>
      <c r="H20" s="32"/>
      <c r="I20" s="32"/>
      <c r="J20" s="32"/>
      <c r="K20" s="35"/>
      <c r="L20" s="35"/>
      <c r="M20" s="7"/>
    </row>
    <row r="21" spans="1:13" s="13" customFormat="1" ht="15" x14ac:dyDescent="0.3">
      <c r="A21" s="7"/>
      <c r="B21" s="17" t="s">
        <v>19</v>
      </c>
      <c r="C21" s="18" t="s">
        <v>117</v>
      </c>
      <c r="D21" s="32">
        <f>[1]Combined!P28</f>
        <v>7.0999999999999994E-2</v>
      </c>
      <c r="E21" s="32"/>
      <c r="F21" s="32">
        <f>[1]Combined!E28</f>
        <v>0.106</v>
      </c>
      <c r="G21" s="32">
        <f>[1]Combined!F28</f>
        <v>0.105</v>
      </c>
      <c r="H21" s="32">
        <f>[1]Combined!G28</f>
        <v>0.1</v>
      </c>
      <c r="I21" s="32">
        <f>[1]Combined!H28</f>
        <v>6.9000000000000006E-2</v>
      </c>
      <c r="J21" s="32">
        <f>[1]Combined!I28</f>
        <v>1.9E-2</v>
      </c>
      <c r="K21" s="32">
        <f>[1]Combined!J28</f>
        <v>5.5999999999999994E-2</v>
      </c>
      <c r="L21" s="32">
        <f>[1]Combined!K28</f>
        <v>0.08</v>
      </c>
      <c r="M21" s="7"/>
    </row>
    <row r="22" spans="1:13" s="13" customFormat="1" ht="15" x14ac:dyDescent="0.3">
      <c r="A22" s="7"/>
      <c r="B22" s="17" t="s">
        <v>20</v>
      </c>
      <c r="C22" s="18" t="s">
        <v>117</v>
      </c>
      <c r="D22" s="32">
        <f>[1]Combined!P29</f>
        <v>0.17899999999999999</v>
      </c>
      <c r="E22" s="32"/>
      <c r="F22" s="32">
        <f>[1]Combined!E29</f>
        <v>0.19500000000000001</v>
      </c>
      <c r="G22" s="32">
        <f>[1]Combined!F29</f>
        <v>0.16399999999999998</v>
      </c>
      <c r="H22" s="32">
        <f>[1]Combined!G29</f>
        <v>0.16699999999999998</v>
      </c>
      <c r="I22" s="32">
        <f>[1]Combined!H29</f>
        <v>0.155</v>
      </c>
      <c r="J22" s="32">
        <f>[1]Combined!I29</f>
        <v>0.153</v>
      </c>
      <c r="K22" s="32">
        <f>[1]Combined!J29</f>
        <v>0.157</v>
      </c>
      <c r="L22" s="32">
        <f>[1]Combined!K29</f>
        <v>0.17499999999999999</v>
      </c>
      <c r="M22" s="7"/>
    </row>
    <row r="23" spans="1:13" s="13" customFormat="1" ht="7.5" customHeight="1" x14ac:dyDescent="0.3">
      <c r="A23" s="7"/>
      <c r="B23" s="17"/>
      <c r="C23" s="115"/>
      <c r="D23" s="34"/>
      <c r="E23" s="34"/>
      <c r="F23" s="32"/>
      <c r="G23" s="32"/>
      <c r="H23" s="32"/>
      <c r="I23" s="32"/>
      <c r="J23" s="32"/>
      <c r="K23" s="35"/>
      <c r="L23" s="35"/>
      <c r="M23" s="7"/>
    </row>
    <row r="24" spans="1:13" ht="15" x14ac:dyDescent="0.3">
      <c r="A24" s="7"/>
      <c r="B24" s="17" t="s">
        <v>21</v>
      </c>
      <c r="C24" s="18" t="s">
        <v>122</v>
      </c>
      <c r="D24" s="36">
        <f>[1]Combined!P32</f>
        <v>291000</v>
      </c>
      <c r="E24" s="36"/>
      <c r="F24" s="36">
        <f>[1]Combined!E32</f>
        <v>210000</v>
      </c>
      <c r="G24" s="36">
        <f>[1]Combined!F32</f>
        <v>251000</v>
      </c>
      <c r="H24" s="36">
        <f>[1]Combined!G32</f>
        <v>254000</v>
      </c>
      <c r="I24" s="36">
        <f>[1]Combined!H32</f>
        <v>353000</v>
      </c>
      <c r="J24" s="36">
        <f>[1]Combined!I32</f>
        <v>537000</v>
      </c>
      <c r="K24" s="36">
        <f>[1]Combined!J32</f>
        <v>392000</v>
      </c>
      <c r="L24" s="36">
        <f>[1]Combined!K32</f>
        <v>329000</v>
      </c>
      <c r="M24" s="7"/>
    </row>
    <row r="25" spans="1:13" s="13" customFormat="1" ht="15" x14ac:dyDescent="0.35">
      <c r="A25" s="106"/>
      <c r="B25" s="20"/>
      <c r="C25" s="21" t="s">
        <v>14</v>
      </c>
      <c r="D25" s="27">
        <f>[1]Combined!P33</f>
        <v>-1E-3</v>
      </c>
      <c r="E25" s="27"/>
      <c r="F25" s="37">
        <f>[1]Combined!E33</f>
        <v>0</v>
      </c>
      <c r="G25" s="37">
        <f>[1]Combined!F33</f>
        <v>4.0000000000000001E-3</v>
      </c>
      <c r="H25" s="37">
        <f>[1]Combined!G33</f>
        <v>5.0000000000000001E-3</v>
      </c>
      <c r="I25" s="37">
        <f>[1]Combined!H33</f>
        <v>-1.3999999999999999E-2</v>
      </c>
      <c r="J25" s="37">
        <f>[1]Combined!I33</f>
        <v>-1.1000000000000001E-2</v>
      </c>
      <c r="K25" s="37">
        <f>[1]Combined!J33</f>
        <v>-1.3999999999999999E-2</v>
      </c>
      <c r="L25" s="37">
        <f>[1]Combined!K33</f>
        <v>-1.6E-2</v>
      </c>
      <c r="M25" s="106"/>
    </row>
    <row r="26" spans="1:13" s="13" customFormat="1" ht="6" customHeight="1" x14ac:dyDescent="0.3">
      <c r="A26" s="7"/>
      <c r="B26" s="17"/>
      <c r="C26" s="115"/>
      <c r="D26" s="38"/>
      <c r="E26" s="38"/>
      <c r="F26" s="32"/>
      <c r="G26" s="32"/>
      <c r="H26" s="32"/>
      <c r="I26" s="32"/>
      <c r="J26" s="32"/>
      <c r="K26" s="35"/>
      <c r="L26" s="35"/>
      <c r="M26" s="7"/>
    </row>
    <row r="27" spans="1:13" s="13" customFormat="1" ht="15" x14ac:dyDescent="0.3">
      <c r="A27" s="7"/>
      <c r="B27" s="17" t="s">
        <v>22</v>
      </c>
      <c r="C27" s="18" t="str">
        <f>'[1]Summary 1'!C27</f>
        <v>2021/22, £</v>
      </c>
      <c r="D27" s="39">
        <f>[1]Combined!P19</f>
        <v>-1822</v>
      </c>
      <c r="E27" s="39"/>
      <c r="F27" s="39">
        <f>[1]Combined!E19</f>
        <v>-3270</v>
      </c>
      <c r="G27" s="39">
        <f>[1]Combined!F19</f>
        <v>-2562</v>
      </c>
      <c r="H27" s="39">
        <f>[1]Combined!G19</f>
        <v>-4366</v>
      </c>
      <c r="I27" s="39">
        <f>[1]Combined!H19</f>
        <v>-378</v>
      </c>
      <c r="J27" s="39">
        <f>[1]Combined!I19</f>
        <v>4313</v>
      </c>
      <c r="K27" s="39">
        <f>[1]Combined!J19</f>
        <v>1501</v>
      </c>
      <c r="L27" s="39">
        <f>[1]Combined!K19</f>
        <v>-2129</v>
      </c>
      <c r="M27" s="7"/>
    </row>
    <row r="28" spans="1:13" ht="5.25" customHeight="1" x14ac:dyDescent="0.3">
      <c r="A28" s="7"/>
      <c r="B28" s="17"/>
      <c r="C28" s="115"/>
      <c r="D28" s="40"/>
      <c r="E28" s="40"/>
      <c r="F28" s="32"/>
      <c r="G28" s="32"/>
      <c r="H28" s="32"/>
      <c r="I28" s="32"/>
      <c r="J28" s="32"/>
      <c r="K28" s="35"/>
      <c r="L28" s="35"/>
      <c r="M28" s="7"/>
    </row>
    <row r="29" spans="1:13" ht="15" x14ac:dyDescent="0.3">
      <c r="A29" s="7"/>
      <c r="B29" s="17" t="s">
        <v>23</v>
      </c>
      <c r="C29" s="18" t="s">
        <v>114</v>
      </c>
      <c r="D29" s="36">
        <f>[1]Combined!P36</f>
        <v>5555.1</v>
      </c>
      <c r="E29" s="36"/>
      <c r="F29" s="24">
        <f>[1]Combined!E36</f>
        <v>389.2</v>
      </c>
      <c r="G29" s="24">
        <f>[1]Combined!F36</f>
        <v>382</v>
      </c>
      <c r="H29" s="24">
        <f>[1]Combined!G36</f>
        <v>448.2</v>
      </c>
      <c r="I29" s="24">
        <f>[1]Combined!H36</f>
        <v>569.20000000000005</v>
      </c>
      <c r="J29" s="24">
        <f>[1]Combined!I36</f>
        <v>1049.4000000000001</v>
      </c>
      <c r="K29" s="24">
        <f>[1]Combined!J36</f>
        <v>852.2</v>
      </c>
      <c r="L29" s="24">
        <f>[1]Combined!K36</f>
        <v>524</v>
      </c>
      <c r="M29" s="7"/>
    </row>
    <row r="30" spans="1:13" ht="15" x14ac:dyDescent="0.35">
      <c r="A30" s="106"/>
      <c r="B30" s="17" t="s">
        <v>24</v>
      </c>
      <c r="C30" s="41" t="s">
        <v>115</v>
      </c>
      <c r="D30" s="26">
        <f>[1]Combined!P37</f>
        <v>8.3864292326962797E-3</v>
      </c>
      <c r="E30" s="26"/>
      <c r="F30" s="37">
        <f>[1]Combined!E37</f>
        <v>9.3360995850622075E-3</v>
      </c>
      <c r="G30" s="37">
        <f>[1]Combined!F37</f>
        <v>3.8043478260869623E-2</v>
      </c>
      <c r="H30" s="37">
        <f>[1]Combined!G37</f>
        <v>2.5160109789569951E-2</v>
      </c>
      <c r="I30" s="37">
        <f>[1]Combined!H37</f>
        <v>4.8443543930742239E-2</v>
      </c>
      <c r="J30" s="37">
        <f>[1]Combined!I37</f>
        <v>1.098265895953765E-2</v>
      </c>
      <c r="K30" s="37">
        <f>[1]Combined!J37</f>
        <v>9.7156398104265573E-3</v>
      </c>
      <c r="L30" s="37">
        <f>[1]Combined!K37</f>
        <v>-2.4934871604019304E-2</v>
      </c>
      <c r="M30" s="106"/>
    </row>
    <row r="31" spans="1:13" ht="4.95" customHeight="1" x14ac:dyDescent="0.35">
      <c r="A31" s="106"/>
      <c r="B31" s="109"/>
      <c r="C31" s="110"/>
      <c r="D31" s="112"/>
      <c r="E31" s="112"/>
      <c r="F31" s="113"/>
      <c r="G31" s="113"/>
      <c r="H31" s="113"/>
      <c r="I31" s="113"/>
      <c r="J31" s="113"/>
      <c r="K31" s="113"/>
      <c r="L31" s="113"/>
      <c r="M31" s="106"/>
    </row>
    <row r="32" spans="1:13" ht="6" customHeight="1" x14ac:dyDescent="0.35">
      <c r="A32" s="106"/>
      <c r="B32" s="42"/>
      <c r="C32" s="42"/>
      <c r="D32" s="42"/>
      <c r="E32" s="42"/>
      <c r="F32" s="42"/>
      <c r="G32" s="42"/>
      <c r="H32" s="42"/>
      <c r="I32" s="42"/>
      <c r="J32" s="42"/>
      <c r="K32" s="43"/>
      <c r="L32" s="43"/>
      <c r="M32" s="106"/>
    </row>
    <row r="33" spans="1:13" s="102" customFormat="1" ht="15" x14ac:dyDescent="0.35">
      <c r="A33" s="106"/>
      <c r="B33" s="44" t="str">
        <f>[2]Eng!$B$41&amp;"; ***A fiscal surplus is shown with a '+', a deficit with a '-'"</f>
        <v>* Forecasts from Oxford Economics (Oct 2023); ** Annual ave growth is a compound average; ***A fiscal surplus is shown with a '+', a deficit with a '-'</v>
      </c>
      <c r="C33" s="42"/>
      <c r="D33" s="45"/>
      <c r="E33" s="42"/>
      <c r="F33" s="42"/>
      <c r="G33" s="42"/>
      <c r="H33" s="42"/>
      <c r="I33" s="42"/>
      <c r="J33" s="42"/>
      <c r="K33" s="42"/>
      <c r="L33" s="42"/>
      <c r="M33" s="106"/>
    </row>
    <row r="34" spans="1:13" s="102" customFormat="1" ht="15" x14ac:dyDescent="0.35">
      <c r="A34" s="106"/>
      <c r="B34" s="47" t="str">
        <f>[2]Eng!$B$42</f>
        <v>Sources: See section 14. Notes and Sources</v>
      </c>
      <c r="C34" s="42"/>
      <c r="D34" s="45"/>
      <c r="E34" s="42"/>
      <c r="F34" s="42"/>
      <c r="G34" s="42"/>
      <c r="H34" s="42"/>
      <c r="I34" s="42"/>
      <c r="J34" s="42"/>
      <c r="K34" s="42"/>
      <c r="L34" s="42"/>
      <c r="M34" s="106"/>
    </row>
    <row r="35" spans="1:13" ht="6" customHeight="1" x14ac:dyDescent="0.3">
      <c r="A35" s="106"/>
      <c r="B35" s="116"/>
      <c r="C35" s="116"/>
      <c r="D35" s="116"/>
      <c r="E35" s="116"/>
      <c r="F35" s="116"/>
      <c r="G35" s="116"/>
      <c r="H35" s="116"/>
      <c r="I35" s="116"/>
      <c r="J35" s="116"/>
      <c r="K35" s="106"/>
      <c r="L35" s="106"/>
      <c r="M35" s="106"/>
    </row>
    <row r="36" spans="1:13" x14ac:dyDescent="0.3">
      <c r="A36" s="106"/>
      <c r="B36" s="116"/>
      <c r="C36" s="116"/>
      <c r="D36" s="116"/>
      <c r="E36" s="116"/>
      <c r="F36" s="116"/>
      <c r="G36" s="116"/>
      <c r="H36" s="116"/>
      <c r="I36" s="116"/>
      <c r="J36" s="116"/>
      <c r="K36" s="106"/>
      <c r="L36" s="106"/>
      <c r="M36" s="106"/>
    </row>
    <row r="39" spans="1:13" x14ac:dyDescent="0.3">
      <c r="B39" s="48"/>
    </row>
    <row r="40" spans="1:13" x14ac:dyDescent="0.3">
      <c r="B40" s="48"/>
    </row>
  </sheetData>
  <mergeCells count="1">
    <mergeCell ref="B35:J3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62B4-C262-4B33-BF6E-2DE58DB61F05}">
  <sheetPr>
    <pageSetUpPr fitToPage="1"/>
  </sheetPr>
  <dimension ref="A1:G44"/>
  <sheetViews>
    <sheetView showGridLines="0" workbookViewId="0">
      <pane ySplit="3" topLeftCell="A4" activePane="bottomLeft" state="frozen"/>
      <selection pane="bottomLeft" activeCell="B4" sqref="B4"/>
    </sheetView>
  </sheetViews>
  <sheetFormatPr defaultColWidth="9.109375" defaultRowHeight="13.2" x14ac:dyDescent="0.25"/>
  <cols>
    <col min="1" max="1" width="1.6640625" style="46" customWidth="1"/>
    <col min="2" max="2" width="28" style="88" customWidth="1"/>
    <col min="3" max="3" width="8" style="88" customWidth="1"/>
    <col min="4" max="4" width="21.6640625" style="89" customWidth="1"/>
    <col min="5" max="5" width="9.5546875" style="46" customWidth="1"/>
    <col min="6" max="6" width="9.109375" style="46"/>
    <col min="7" max="7" width="1.6640625" style="46" customWidth="1"/>
    <col min="8" max="16384" width="9.109375" style="46"/>
  </cols>
  <sheetData>
    <row r="1" spans="1:7" ht="6" customHeight="1" x14ac:dyDescent="0.35">
      <c r="A1" s="75"/>
      <c r="B1" s="76"/>
      <c r="C1" s="76"/>
      <c r="D1" s="77"/>
      <c r="E1" s="78"/>
      <c r="F1" s="78"/>
      <c r="G1" s="75"/>
    </row>
    <row r="2" spans="1:7" s="102" customFormat="1" ht="21.6" customHeight="1" x14ac:dyDescent="0.4">
      <c r="A2" s="103"/>
      <c r="B2" s="108" t="s">
        <v>89</v>
      </c>
      <c r="C2" s="76"/>
      <c r="D2" s="77"/>
      <c r="E2" s="78"/>
      <c r="F2" s="78"/>
      <c r="G2" s="103"/>
    </row>
    <row r="3" spans="1:7" ht="15" customHeight="1" x14ac:dyDescent="0.35">
      <c r="A3" s="107"/>
      <c r="B3" s="76"/>
      <c r="C3" s="76"/>
      <c r="D3" s="77"/>
      <c r="E3" s="79" t="s">
        <v>81</v>
      </c>
      <c r="F3" s="79" t="s">
        <v>2</v>
      </c>
      <c r="G3" s="107"/>
    </row>
    <row r="4" spans="1:7" ht="15" x14ac:dyDescent="0.35">
      <c r="A4" s="80"/>
      <c r="B4" s="81" t="s">
        <v>10</v>
      </c>
      <c r="C4" s="82"/>
      <c r="D4" s="41"/>
      <c r="E4" s="22"/>
      <c r="F4" s="22"/>
      <c r="G4" s="80"/>
    </row>
    <row r="5" spans="1:7" ht="15" x14ac:dyDescent="0.35">
      <c r="A5" s="80"/>
      <c r="B5" s="82" t="s">
        <v>104</v>
      </c>
      <c r="C5" s="82"/>
      <c r="D5" s="21" t="s">
        <v>34</v>
      </c>
      <c r="E5" s="83">
        <v>2.6467719999999999</v>
      </c>
      <c r="F5" s="83">
        <v>67.026291999999998</v>
      </c>
      <c r="G5" s="80"/>
    </row>
    <row r="6" spans="1:7" ht="15" x14ac:dyDescent="0.35">
      <c r="A6" s="80"/>
      <c r="B6" s="14"/>
      <c r="C6" s="14"/>
      <c r="D6" s="21"/>
      <c r="E6" s="84"/>
      <c r="F6" s="84"/>
      <c r="G6" s="80"/>
    </row>
    <row r="7" spans="1:7" ht="15" x14ac:dyDescent="0.35">
      <c r="A7" s="80"/>
      <c r="B7" s="85" t="s">
        <v>36</v>
      </c>
      <c r="C7" s="85"/>
      <c r="D7" s="21"/>
      <c r="E7" s="84"/>
      <c r="F7" s="84"/>
      <c r="G7" s="80"/>
    </row>
    <row r="8" spans="1:7" ht="15" x14ac:dyDescent="0.35">
      <c r="A8" s="80"/>
      <c r="B8" s="86" t="s">
        <v>107</v>
      </c>
      <c r="C8" s="85"/>
      <c r="D8" s="21" t="s">
        <v>90</v>
      </c>
      <c r="E8" s="84">
        <v>65.045000000000002</v>
      </c>
      <c r="F8" s="84">
        <v>2276.7150000000001</v>
      </c>
      <c r="G8" s="80"/>
    </row>
    <row r="9" spans="1:7" ht="15" x14ac:dyDescent="0.35">
      <c r="A9" s="80"/>
      <c r="B9" s="82" t="s">
        <v>108</v>
      </c>
      <c r="C9" s="82"/>
      <c r="D9" s="21" t="s">
        <v>72</v>
      </c>
      <c r="E9" s="84">
        <v>24575</v>
      </c>
      <c r="F9" s="84">
        <v>33967</v>
      </c>
      <c r="G9" s="80"/>
    </row>
    <row r="10" spans="1:7" ht="15" x14ac:dyDescent="0.35">
      <c r="A10" s="80"/>
      <c r="B10" s="82" t="s">
        <v>109</v>
      </c>
      <c r="C10" s="82"/>
      <c r="D10" s="21" t="s">
        <v>91</v>
      </c>
      <c r="E10" s="87">
        <v>8.8320414283999948E-3</v>
      </c>
      <c r="F10" s="87">
        <v>1.2094102500559201E-2</v>
      </c>
      <c r="G10" s="80"/>
    </row>
    <row r="11" spans="1:7" ht="15" x14ac:dyDescent="0.35">
      <c r="A11" s="80"/>
      <c r="B11" s="82"/>
      <c r="C11" s="82"/>
      <c r="D11" s="21"/>
      <c r="E11" s="84"/>
      <c r="F11" s="84"/>
      <c r="G11" s="80"/>
    </row>
    <row r="12" spans="1:7" ht="15" x14ac:dyDescent="0.35">
      <c r="A12" s="80"/>
      <c r="B12" s="85" t="s">
        <v>13</v>
      </c>
      <c r="C12" s="85"/>
      <c r="D12" s="21"/>
      <c r="E12" s="84"/>
      <c r="F12" s="84"/>
      <c r="G12" s="80"/>
    </row>
    <row r="13" spans="1:7" ht="15" x14ac:dyDescent="0.35">
      <c r="A13" s="80"/>
      <c r="B13" s="82">
        <v>2023</v>
      </c>
      <c r="C13" s="82"/>
      <c r="D13" s="21" t="s">
        <v>14</v>
      </c>
      <c r="E13" s="87">
        <v>5.6698752843020728E-3</v>
      </c>
      <c r="F13" s="87">
        <v>7.3078680253462203E-3</v>
      </c>
      <c r="G13" s="80"/>
    </row>
    <row r="14" spans="1:7" ht="15" x14ac:dyDescent="0.35">
      <c r="A14" s="80"/>
      <c r="B14" s="82" t="s">
        <v>105</v>
      </c>
      <c r="C14" s="82"/>
      <c r="D14" s="21" t="s">
        <v>15</v>
      </c>
      <c r="E14" s="87">
        <v>1.0525724145723725E-2</v>
      </c>
      <c r="F14" s="87">
        <v>1.316797033870265E-2</v>
      </c>
      <c r="G14" s="80"/>
    </row>
    <row r="15" spans="1:7" ht="15" x14ac:dyDescent="0.35">
      <c r="A15" s="80"/>
      <c r="B15" s="82"/>
      <c r="C15" s="82"/>
      <c r="D15" s="21"/>
      <c r="E15" s="84"/>
      <c r="F15" s="84"/>
      <c r="G15" s="80"/>
    </row>
    <row r="16" spans="1:7" ht="15" x14ac:dyDescent="0.35">
      <c r="A16" s="80"/>
      <c r="B16" s="85" t="s">
        <v>118</v>
      </c>
      <c r="C16" s="85"/>
      <c r="D16" s="21"/>
      <c r="E16" s="84"/>
      <c r="F16" s="84"/>
      <c r="G16" s="80"/>
    </row>
    <row r="17" spans="1:7" ht="15" x14ac:dyDescent="0.35">
      <c r="A17" s="80"/>
      <c r="B17" s="82" t="s">
        <v>45</v>
      </c>
      <c r="C17" s="82"/>
      <c r="D17" s="21" t="s">
        <v>92</v>
      </c>
      <c r="E17" s="84">
        <v>1247.3527164095892</v>
      </c>
      <c r="F17" s="84">
        <v>32881.790917580918</v>
      </c>
      <c r="G17" s="80"/>
    </row>
    <row r="18" spans="1:7" ht="15" x14ac:dyDescent="0.35">
      <c r="A18" s="80"/>
      <c r="B18" s="82" t="s">
        <v>48</v>
      </c>
      <c r="C18" s="82"/>
      <c r="D18" s="21" t="s">
        <v>93</v>
      </c>
      <c r="E18" s="87">
        <v>0.74051304508238891</v>
      </c>
      <c r="F18" s="87">
        <v>0.7548366816492188</v>
      </c>
      <c r="G18" s="80"/>
    </row>
    <row r="19" spans="1:7" ht="21" customHeight="1" x14ac:dyDescent="0.35">
      <c r="A19" s="80"/>
      <c r="B19" s="82" t="s">
        <v>50</v>
      </c>
      <c r="C19" s="82"/>
      <c r="D19" s="21" t="s">
        <v>92</v>
      </c>
      <c r="E19" s="84">
        <v>68.539630748009841</v>
      </c>
      <c r="F19" s="84">
        <v>1464.3577036138752</v>
      </c>
      <c r="G19" s="80"/>
    </row>
    <row r="20" spans="1:7" ht="15" x14ac:dyDescent="0.35">
      <c r="A20" s="80"/>
      <c r="B20" s="82" t="s">
        <v>16</v>
      </c>
      <c r="C20" s="82"/>
      <c r="D20" s="21" t="s">
        <v>94</v>
      </c>
      <c r="E20" s="87">
        <v>5.2086047081327969E-2</v>
      </c>
      <c r="F20" s="87">
        <v>4.2635281171241102E-2</v>
      </c>
      <c r="G20" s="80"/>
    </row>
    <row r="21" spans="1:7" ht="21" customHeight="1" x14ac:dyDescent="0.35">
      <c r="A21" s="80"/>
      <c r="B21" s="82" t="s">
        <v>100</v>
      </c>
      <c r="C21" s="82"/>
      <c r="D21" s="21" t="s">
        <v>18</v>
      </c>
      <c r="E21" s="84">
        <v>580.29999999999995</v>
      </c>
      <c r="F21" s="84">
        <v>640</v>
      </c>
      <c r="G21" s="80"/>
    </row>
    <row r="22" spans="1:7" ht="15" x14ac:dyDescent="0.35">
      <c r="A22" s="80"/>
      <c r="B22" s="82"/>
      <c r="C22" s="82"/>
      <c r="D22" s="21"/>
      <c r="E22" s="84"/>
      <c r="F22" s="84"/>
      <c r="G22" s="80"/>
    </row>
    <row r="23" spans="1:7" ht="15" x14ac:dyDescent="0.35">
      <c r="A23" s="80"/>
      <c r="B23" s="85" t="s">
        <v>119</v>
      </c>
      <c r="C23" s="85"/>
      <c r="D23" s="21"/>
      <c r="E23" s="84"/>
      <c r="F23" s="84"/>
      <c r="G23" s="80"/>
    </row>
    <row r="24" spans="1:7" ht="15" x14ac:dyDescent="0.35">
      <c r="A24" s="80"/>
      <c r="B24" s="82" t="s">
        <v>57</v>
      </c>
      <c r="C24" s="82"/>
      <c r="D24" s="21" t="s">
        <v>95</v>
      </c>
      <c r="E24" s="87">
        <v>8.3000000000000004E-2</v>
      </c>
      <c r="F24" s="87">
        <v>7.0999999999999994E-2</v>
      </c>
      <c r="G24" s="80"/>
    </row>
    <row r="25" spans="1:7" ht="15" x14ac:dyDescent="0.35">
      <c r="A25" s="80"/>
      <c r="B25" s="82" t="s">
        <v>60</v>
      </c>
      <c r="C25" s="82"/>
      <c r="D25" s="21" t="s">
        <v>96</v>
      </c>
      <c r="E25" s="87">
        <v>0.20800000000000002</v>
      </c>
      <c r="F25" s="87">
        <v>0.17899999999999999</v>
      </c>
      <c r="G25" s="80"/>
    </row>
    <row r="26" spans="1:7" ht="15" x14ac:dyDescent="0.35">
      <c r="A26" s="80"/>
      <c r="B26" s="82"/>
      <c r="C26" s="82"/>
      <c r="D26" s="21"/>
      <c r="E26" s="84"/>
      <c r="F26" s="84"/>
      <c r="G26" s="80"/>
    </row>
    <row r="27" spans="1:7" ht="15" x14ac:dyDescent="0.35">
      <c r="A27" s="80"/>
      <c r="B27" s="85" t="s">
        <v>123</v>
      </c>
      <c r="C27" s="85"/>
      <c r="D27" s="21"/>
      <c r="E27" s="84"/>
      <c r="F27" s="84"/>
      <c r="G27" s="80"/>
    </row>
    <row r="28" spans="1:7" ht="15" x14ac:dyDescent="0.35">
      <c r="A28" s="80"/>
      <c r="B28" s="82" t="s">
        <v>64</v>
      </c>
      <c r="C28" s="82"/>
      <c r="D28" s="21" t="s">
        <v>72</v>
      </c>
      <c r="E28" s="84">
        <v>165000</v>
      </c>
      <c r="F28" s="84">
        <v>291000</v>
      </c>
      <c r="G28" s="80"/>
    </row>
    <row r="29" spans="1:7" ht="15" x14ac:dyDescent="0.35">
      <c r="A29" s="80"/>
      <c r="B29" s="82" t="s">
        <v>67</v>
      </c>
      <c r="C29" s="82"/>
      <c r="D29" s="21" t="s">
        <v>14</v>
      </c>
      <c r="E29" s="87">
        <v>3.6000000000000004E-2</v>
      </c>
      <c r="F29" s="87">
        <v>2E-3</v>
      </c>
      <c r="G29" s="80"/>
    </row>
    <row r="30" spans="1:7" ht="15" x14ac:dyDescent="0.35">
      <c r="A30" s="80"/>
      <c r="B30" s="82"/>
      <c r="C30" s="82"/>
      <c r="D30" s="21"/>
      <c r="E30" s="84"/>
      <c r="F30" s="84"/>
      <c r="G30" s="80"/>
    </row>
    <row r="31" spans="1:7" ht="15" x14ac:dyDescent="0.35">
      <c r="A31" s="80"/>
      <c r="B31" s="85" t="s">
        <v>120</v>
      </c>
      <c r="C31" s="85"/>
      <c r="D31" s="21"/>
      <c r="E31" s="84"/>
      <c r="F31" s="84"/>
      <c r="G31" s="80"/>
    </row>
    <row r="32" spans="1:7" ht="15" x14ac:dyDescent="0.35">
      <c r="A32" s="80"/>
      <c r="B32" s="82" t="s">
        <v>71</v>
      </c>
      <c r="C32" s="82"/>
      <c r="D32" s="21" t="s">
        <v>72</v>
      </c>
      <c r="E32" s="84">
        <v>10019</v>
      </c>
      <c r="F32" s="84">
        <v>13708</v>
      </c>
      <c r="G32" s="80"/>
    </row>
    <row r="33" spans="1:7" ht="15" x14ac:dyDescent="0.35">
      <c r="A33" s="80"/>
      <c r="B33" s="82" t="s">
        <v>74</v>
      </c>
      <c r="C33" s="82"/>
      <c r="D33" s="21" t="s">
        <v>72</v>
      </c>
      <c r="E33" s="84">
        <v>15543</v>
      </c>
      <c r="F33" s="84">
        <v>15530</v>
      </c>
      <c r="G33" s="80"/>
    </row>
    <row r="34" spans="1:7" ht="15" x14ac:dyDescent="0.35">
      <c r="A34" s="80"/>
      <c r="B34" s="82" t="s">
        <v>76</v>
      </c>
      <c r="C34" s="82"/>
      <c r="D34" s="21" t="s">
        <v>97</v>
      </c>
      <c r="E34" s="84">
        <v>-5524</v>
      </c>
      <c r="F34" s="84">
        <v>-1822</v>
      </c>
      <c r="G34" s="80"/>
    </row>
    <row r="35" spans="1:7" ht="15" x14ac:dyDescent="0.35">
      <c r="A35" s="80"/>
      <c r="B35" s="82"/>
      <c r="C35" s="82"/>
      <c r="D35" s="21"/>
      <c r="E35" s="84"/>
      <c r="F35" s="84"/>
      <c r="G35" s="80"/>
    </row>
    <row r="36" spans="1:7" ht="15" x14ac:dyDescent="0.35">
      <c r="A36" s="80"/>
      <c r="B36" s="85" t="s">
        <v>78</v>
      </c>
      <c r="C36" s="85"/>
      <c r="D36" s="21"/>
      <c r="E36" s="84"/>
      <c r="F36" s="84"/>
      <c r="G36" s="80"/>
    </row>
    <row r="37" spans="1:7" ht="15" x14ac:dyDescent="0.35">
      <c r="A37" s="80"/>
      <c r="B37" s="82" t="s">
        <v>101</v>
      </c>
      <c r="C37" s="82"/>
      <c r="D37" s="21" t="s">
        <v>92</v>
      </c>
      <c r="E37" s="84">
        <v>156.4</v>
      </c>
      <c r="F37" s="84">
        <v>5555.1</v>
      </c>
      <c r="G37" s="80"/>
    </row>
    <row r="38" spans="1:7" ht="15" x14ac:dyDescent="0.35">
      <c r="A38" s="80"/>
      <c r="B38" s="14" t="s">
        <v>102</v>
      </c>
      <c r="C38" s="82"/>
      <c r="D38" s="21" t="s">
        <v>14</v>
      </c>
      <c r="E38" s="87">
        <v>8.3816892327530645E-3</v>
      </c>
      <c r="F38" s="87">
        <v>8.3864292326962797E-3</v>
      </c>
      <c r="G38" s="80"/>
    </row>
    <row r="39" spans="1:7" ht="6" customHeight="1" x14ac:dyDescent="0.35">
      <c r="A39" s="80"/>
      <c r="B39" s="82"/>
      <c r="C39" s="82"/>
      <c r="D39" s="41"/>
      <c r="E39" s="14"/>
      <c r="F39" s="14"/>
      <c r="G39" s="80"/>
    </row>
    <row r="40" spans="1:7" ht="6" customHeight="1" x14ac:dyDescent="0.35">
      <c r="A40" s="80"/>
      <c r="B40" s="14"/>
      <c r="C40" s="14"/>
      <c r="D40" s="21"/>
      <c r="E40" s="14"/>
      <c r="F40" s="14"/>
      <c r="G40" s="80"/>
    </row>
    <row r="41" spans="1:7" ht="15" x14ac:dyDescent="0.35">
      <c r="A41" s="80"/>
      <c r="B41" s="44" t="s">
        <v>121</v>
      </c>
      <c r="C41" s="42"/>
      <c r="D41" s="21"/>
      <c r="E41" s="14"/>
      <c r="F41" s="14"/>
      <c r="G41" s="80"/>
    </row>
    <row r="42" spans="1:7" ht="15" x14ac:dyDescent="0.35">
      <c r="A42" s="80"/>
      <c r="B42" s="44" t="s">
        <v>98</v>
      </c>
      <c r="C42" s="42"/>
      <c r="D42" s="21"/>
      <c r="E42" s="14"/>
      <c r="F42" s="14"/>
      <c r="G42" s="80"/>
    </row>
    <row r="43" spans="1:7" ht="6" customHeight="1" x14ac:dyDescent="0.25">
      <c r="A43" s="80"/>
      <c r="B43" s="80"/>
      <c r="C43" s="80"/>
      <c r="D43" s="80"/>
      <c r="E43" s="80"/>
      <c r="F43" s="80"/>
      <c r="G43" s="80"/>
    </row>
    <row r="44" spans="1:7" x14ac:dyDescent="0.25">
      <c r="B44" s="46"/>
      <c r="C44" s="46"/>
      <c r="D44" s="74"/>
    </row>
  </sheetData>
  <pageMargins left="0.7" right="0.7" top="0.75" bottom="0.75" header="0.3" footer="0.3"/>
  <pageSetup paperSize="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910F-E9B8-4C2E-B7E9-7FCCEB67564C}">
  <sheetPr>
    <pageSetUpPr fitToPage="1"/>
  </sheetPr>
  <dimension ref="A1:K43"/>
  <sheetViews>
    <sheetView showGridLines="0" workbookViewId="0">
      <pane ySplit="3" topLeftCell="A4" activePane="bottomLeft" state="frozen"/>
      <selection pane="bottomLeft" activeCell="B4" sqref="B4"/>
    </sheetView>
  </sheetViews>
  <sheetFormatPr defaultColWidth="9.109375" defaultRowHeight="15" x14ac:dyDescent="0.35"/>
  <cols>
    <col min="1" max="1" width="1.6640625" style="46" customWidth="1"/>
    <col min="2" max="2" width="28" style="91" customWidth="1"/>
    <col min="3" max="3" width="9.109375" style="91" customWidth="1"/>
    <col min="4" max="4" width="21.6640625" style="90" customWidth="1"/>
    <col min="5" max="6" width="9.109375" style="91"/>
    <col min="7" max="7" width="1.6640625" style="91" customWidth="1"/>
    <col min="8" max="16384" width="9.109375" style="91"/>
  </cols>
  <sheetData>
    <row r="1" spans="1:7" ht="5.25" customHeight="1" x14ac:dyDescent="0.35">
      <c r="A1" s="75"/>
      <c r="B1" s="76"/>
      <c r="C1" s="76"/>
      <c r="D1" s="77"/>
      <c r="E1" s="78"/>
      <c r="F1" s="78"/>
      <c r="G1" s="75"/>
    </row>
    <row r="2" spans="1:7" s="105" customFormat="1" ht="19.5" customHeight="1" x14ac:dyDescent="0.4">
      <c r="A2" s="107"/>
      <c r="B2" s="108" t="s">
        <v>89</v>
      </c>
      <c r="C2" s="76"/>
      <c r="D2" s="77"/>
      <c r="E2" s="78"/>
      <c r="F2" s="78"/>
      <c r="G2" s="107"/>
    </row>
    <row r="3" spans="1:7" x14ac:dyDescent="0.35">
      <c r="A3" s="107"/>
      <c r="B3" s="76"/>
      <c r="C3" s="76"/>
      <c r="D3" s="77"/>
      <c r="E3" s="79" t="s">
        <v>30</v>
      </c>
      <c r="F3" s="79" t="s">
        <v>2</v>
      </c>
      <c r="G3" s="75"/>
    </row>
    <row r="4" spans="1:7" x14ac:dyDescent="0.35">
      <c r="A4" s="80"/>
      <c r="B4" s="81" t="s">
        <v>10</v>
      </c>
      <c r="C4" s="82"/>
      <c r="D4" s="41"/>
      <c r="E4" s="22"/>
      <c r="F4" s="22"/>
      <c r="G4" s="80"/>
    </row>
    <row r="5" spans="1:7" x14ac:dyDescent="0.35">
      <c r="A5" s="80"/>
      <c r="B5" s="82" t="s">
        <v>104</v>
      </c>
      <c r="C5" s="82"/>
      <c r="D5" s="21" t="s">
        <v>34</v>
      </c>
      <c r="E5" s="83">
        <v>7.4222950000000001</v>
      </c>
      <c r="F5" s="83">
        <v>67.026291999999998</v>
      </c>
      <c r="G5" s="80"/>
    </row>
    <row r="6" spans="1:7" x14ac:dyDescent="0.35">
      <c r="A6" s="80"/>
      <c r="B6" s="14"/>
      <c r="C6" s="14"/>
      <c r="D6" s="21"/>
      <c r="E6" s="84"/>
      <c r="F6" s="84"/>
      <c r="G6" s="80"/>
    </row>
    <row r="7" spans="1:7" x14ac:dyDescent="0.35">
      <c r="A7" s="80"/>
      <c r="B7" s="85" t="s">
        <v>36</v>
      </c>
      <c r="C7" s="85"/>
      <c r="D7" s="21"/>
      <c r="E7" s="84"/>
      <c r="F7" s="84"/>
      <c r="G7" s="80"/>
    </row>
    <row r="8" spans="1:7" x14ac:dyDescent="0.35">
      <c r="A8" s="80"/>
      <c r="B8" s="86" t="s">
        <v>107</v>
      </c>
      <c r="C8" s="85"/>
      <c r="D8" s="21" t="s">
        <v>90</v>
      </c>
      <c r="E8" s="84">
        <v>220.304</v>
      </c>
      <c r="F8" s="84">
        <v>2276.7150000000001</v>
      </c>
      <c r="G8" s="80"/>
    </row>
    <row r="9" spans="1:7" x14ac:dyDescent="0.35">
      <c r="A9" s="80"/>
      <c r="B9" s="82" t="s">
        <v>108</v>
      </c>
      <c r="C9" s="82"/>
      <c r="D9" s="21" t="s">
        <v>72</v>
      </c>
      <c r="E9" s="84">
        <v>29681</v>
      </c>
      <c r="F9" s="84">
        <v>33967</v>
      </c>
      <c r="G9" s="80"/>
    </row>
    <row r="10" spans="1:7" x14ac:dyDescent="0.35">
      <c r="A10" s="80"/>
      <c r="B10" s="82" t="s">
        <v>109</v>
      </c>
      <c r="C10" s="82"/>
      <c r="D10" s="21" t="s">
        <v>91</v>
      </c>
      <c r="E10" s="87">
        <v>1.3315934898584514E-2</v>
      </c>
      <c r="F10" s="87">
        <v>1.2094102500559201E-2</v>
      </c>
      <c r="G10" s="80"/>
    </row>
    <row r="11" spans="1:7" x14ac:dyDescent="0.35">
      <c r="A11" s="80"/>
      <c r="B11" s="82"/>
      <c r="C11" s="82"/>
      <c r="D11" s="21"/>
      <c r="E11" s="84"/>
      <c r="F11" s="84"/>
      <c r="G11" s="80"/>
    </row>
    <row r="12" spans="1:7" x14ac:dyDescent="0.35">
      <c r="A12" s="80"/>
      <c r="B12" s="85" t="s">
        <v>13</v>
      </c>
      <c r="C12" s="85"/>
      <c r="D12" s="21"/>
      <c r="E12" s="84"/>
      <c r="F12" s="84"/>
      <c r="G12" s="80"/>
    </row>
    <row r="13" spans="1:7" x14ac:dyDescent="0.35">
      <c r="A13" s="80"/>
      <c r="B13" s="82">
        <v>2023</v>
      </c>
      <c r="C13" s="82"/>
      <c r="D13" s="21" t="s">
        <v>14</v>
      </c>
      <c r="E13" s="87">
        <v>4.169762147808509E-3</v>
      </c>
      <c r="F13" s="87">
        <v>7.3078680253462203E-3</v>
      </c>
      <c r="G13" s="80"/>
    </row>
    <row r="14" spans="1:7" x14ac:dyDescent="0.35">
      <c r="A14" s="80"/>
      <c r="B14" s="82" t="s">
        <v>105</v>
      </c>
      <c r="C14" s="82"/>
      <c r="D14" s="21" t="s">
        <v>15</v>
      </c>
      <c r="E14" s="87">
        <v>1.1511525943435963E-2</v>
      </c>
      <c r="F14" s="87">
        <v>1.316797033870265E-2</v>
      </c>
      <c r="G14" s="80"/>
    </row>
    <row r="15" spans="1:7" x14ac:dyDescent="0.35">
      <c r="A15" s="80"/>
      <c r="B15" s="82"/>
      <c r="C15" s="82"/>
      <c r="D15" s="21"/>
      <c r="E15" s="84"/>
      <c r="F15" s="84"/>
      <c r="G15" s="80"/>
    </row>
    <row r="16" spans="1:7" x14ac:dyDescent="0.35">
      <c r="A16" s="80"/>
      <c r="B16" s="85" t="s">
        <v>118</v>
      </c>
      <c r="C16" s="85"/>
      <c r="D16" s="21"/>
      <c r="E16" s="84"/>
      <c r="F16" s="84"/>
      <c r="G16" s="80"/>
    </row>
    <row r="17" spans="1:11" x14ac:dyDescent="0.35">
      <c r="A17" s="80"/>
      <c r="B17" s="82" t="s">
        <v>45</v>
      </c>
      <c r="C17" s="82"/>
      <c r="D17" s="21" t="s">
        <v>92</v>
      </c>
      <c r="E17" s="84">
        <v>3449.9436766051695</v>
      </c>
      <c r="F17" s="84">
        <v>32881.790917580918</v>
      </c>
      <c r="G17" s="80"/>
    </row>
    <row r="18" spans="1:11" x14ac:dyDescent="0.35">
      <c r="A18" s="80"/>
      <c r="B18" s="82" t="s">
        <v>48</v>
      </c>
      <c r="C18" s="82"/>
      <c r="D18" s="21" t="s">
        <v>93</v>
      </c>
      <c r="E18" s="87">
        <v>0.73557221090387126</v>
      </c>
      <c r="F18" s="87">
        <v>0.7548366816492188</v>
      </c>
      <c r="G18" s="80"/>
    </row>
    <row r="19" spans="1:11" ht="21" customHeight="1" x14ac:dyDescent="0.35">
      <c r="A19" s="80"/>
      <c r="B19" s="82" t="s">
        <v>50</v>
      </c>
      <c r="C19" s="82"/>
      <c r="D19" s="21" t="s">
        <v>92</v>
      </c>
      <c r="E19" s="84">
        <v>192.05280073844065</v>
      </c>
      <c r="F19" s="84">
        <v>1464.3577036138752</v>
      </c>
      <c r="G19" s="80"/>
    </row>
    <row r="20" spans="1:11" x14ac:dyDescent="0.35">
      <c r="A20" s="80"/>
      <c r="B20" s="82" t="s">
        <v>16</v>
      </c>
      <c r="C20" s="82"/>
      <c r="D20" s="21" t="s">
        <v>94</v>
      </c>
      <c r="E20" s="87">
        <v>5.2732835392119773E-2</v>
      </c>
      <c r="F20" s="87">
        <v>4.2635281171241102E-2</v>
      </c>
      <c r="G20" s="80"/>
    </row>
    <row r="21" spans="1:11" ht="21" customHeight="1" x14ac:dyDescent="0.35">
      <c r="A21" s="80"/>
      <c r="B21" s="82" t="s">
        <v>100</v>
      </c>
      <c r="C21" s="82"/>
      <c r="D21" s="21" t="s">
        <v>18</v>
      </c>
      <c r="E21" s="84">
        <v>603.70000000000005</v>
      </c>
      <c r="F21" s="84">
        <v>640</v>
      </c>
      <c r="G21" s="80"/>
    </row>
    <row r="22" spans="1:11" x14ac:dyDescent="0.35">
      <c r="A22" s="80"/>
      <c r="B22" s="82"/>
      <c r="C22" s="82"/>
      <c r="D22" s="21"/>
      <c r="E22" s="84"/>
      <c r="F22" s="84"/>
      <c r="G22" s="80"/>
    </row>
    <row r="23" spans="1:11" x14ac:dyDescent="0.35">
      <c r="A23" s="80"/>
      <c r="B23" s="85" t="s">
        <v>119</v>
      </c>
      <c r="C23" s="85"/>
      <c r="D23" s="21"/>
      <c r="E23" s="84"/>
      <c r="F23" s="84"/>
      <c r="G23" s="80"/>
    </row>
    <row r="24" spans="1:11" x14ac:dyDescent="0.35">
      <c r="A24" s="80"/>
      <c r="B24" s="82" t="s">
        <v>57</v>
      </c>
      <c r="C24" s="82"/>
      <c r="D24" s="21" t="s">
        <v>95</v>
      </c>
      <c r="E24" s="87">
        <v>8.199999999999999E-2</v>
      </c>
      <c r="F24" s="87">
        <v>7.0999999999999994E-2</v>
      </c>
      <c r="G24" s="80"/>
    </row>
    <row r="25" spans="1:11" x14ac:dyDescent="0.35">
      <c r="A25" s="80"/>
      <c r="B25" s="82" t="s">
        <v>60</v>
      </c>
      <c r="C25" s="82"/>
      <c r="D25" s="21" t="s">
        <v>96</v>
      </c>
      <c r="E25" s="87">
        <v>0.19600000000000001</v>
      </c>
      <c r="F25" s="87">
        <v>0.17899999999999999</v>
      </c>
      <c r="G25" s="80"/>
    </row>
    <row r="26" spans="1:11" x14ac:dyDescent="0.35">
      <c r="A26" s="80"/>
      <c r="B26" s="82"/>
      <c r="C26" s="82"/>
      <c r="D26" s="21"/>
      <c r="E26" s="84"/>
      <c r="F26" s="84"/>
      <c r="G26" s="80"/>
    </row>
    <row r="27" spans="1:11" x14ac:dyDescent="0.35">
      <c r="A27" s="80"/>
      <c r="B27" s="85" t="s">
        <v>123</v>
      </c>
      <c r="C27" s="85"/>
      <c r="D27" s="21"/>
      <c r="E27" s="84"/>
      <c r="F27" s="84"/>
      <c r="G27" s="80"/>
      <c r="K27" s="90"/>
    </row>
    <row r="28" spans="1:11" x14ac:dyDescent="0.35">
      <c r="A28" s="80"/>
      <c r="B28" s="82" t="s">
        <v>64</v>
      </c>
      <c r="C28" s="82"/>
      <c r="D28" s="21" t="s">
        <v>72</v>
      </c>
      <c r="E28" s="84">
        <v>216000</v>
      </c>
      <c r="F28" s="84">
        <v>291000</v>
      </c>
      <c r="G28" s="80"/>
      <c r="K28" s="90"/>
    </row>
    <row r="29" spans="1:11" x14ac:dyDescent="0.35">
      <c r="A29" s="80"/>
      <c r="B29" s="82" t="s">
        <v>67</v>
      </c>
      <c r="C29" s="82"/>
      <c r="D29" s="21" t="s">
        <v>14</v>
      </c>
      <c r="E29" s="87">
        <v>4.0000000000000001E-3</v>
      </c>
      <c r="F29" s="87">
        <v>2E-3</v>
      </c>
      <c r="G29" s="80"/>
    </row>
    <row r="30" spans="1:11" x14ac:dyDescent="0.35">
      <c r="A30" s="80"/>
      <c r="B30" s="82"/>
      <c r="C30" s="82"/>
      <c r="D30" s="21"/>
      <c r="E30" s="84"/>
      <c r="F30" s="84"/>
      <c r="G30" s="80"/>
    </row>
    <row r="31" spans="1:11" x14ac:dyDescent="0.35">
      <c r="A31" s="80"/>
      <c r="B31" s="85" t="s">
        <v>120</v>
      </c>
      <c r="C31" s="85"/>
      <c r="D31" s="21"/>
      <c r="E31" s="84"/>
      <c r="F31" s="84"/>
      <c r="G31" s="80"/>
    </row>
    <row r="32" spans="1:11" x14ac:dyDescent="0.35">
      <c r="A32" s="80"/>
      <c r="B32" s="82" t="s">
        <v>71</v>
      </c>
      <c r="C32" s="82"/>
      <c r="D32" s="21" t="s">
        <v>72</v>
      </c>
      <c r="E32" s="84">
        <v>11518</v>
      </c>
      <c r="F32" s="84">
        <v>13708</v>
      </c>
      <c r="G32" s="80"/>
    </row>
    <row r="33" spans="1:7" x14ac:dyDescent="0.35">
      <c r="A33" s="80"/>
      <c r="B33" s="82" t="s">
        <v>74</v>
      </c>
      <c r="C33" s="82"/>
      <c r="D33" s="21" t="s">
        <v>72</v>
      </c>
      <c r="E33" s="84">
        <v>15609</v>
      </c>
      <c r="F33" s="84">
        <v>15530</v>
      </c>
      <c r="G33" s="80"/>
    </row>
    <row r="34" spans="1:7" x14ac:dyDescent="0.35">
      <c r="A34" s="80"/>
      <c r="B34" s="82" t="s">
        <v>76</v>
      </c>
      <c r="C34" s="82"/>
      <c r="D34" s="21" t="s">
        <v>97</v>
      </c>
      <c r="E34" s="84">
        <v>-4091</v>
      </c>
      <c r="F34" s="84">
        <v>-1822</v>
      </c>
      <c r="G34" s="80"/>
    </row>
    <row r="35" spans="1:7" x14ac:dyDescent="0.35">
      <c r="A35" s="80"/>
      <c r="B35" s="82"/>
      <c r="C35" s="82"/>
      <c r="D35" s="21"/>
      <c r="E35" s="84"/>
      <c r="F35" s="84"/>
      <c r="G35" s="80"/>
    </row>
    <row r="36" spans="1:7" x14ac:dyDescent="0.35">
      <c r="A36" s="80"/>
      <c r="B36" s="85" t="s">
        <v>78</v>
      </c>
      <c r="C36" s="85"/>
      <c r="D36" s="21"/>
      <c r="E36" s="84"/>
      <c r="F36" s="84"/>
      <c r="G36" s="80"/>
    </row>
    <row r="37" spans="1:7" x14ac:dyDescent="0.35">
      <c r="A37" s="80"/>
      <c r="B37" s="82" t="s">
        <v>101</v>
      </c>
      <c r="C37" s="82"/>
      <c r="D37" s="21" t="s">
        <v>92</v>
      </c>
      <c r="E37" s="84">
        <v>545.20000000000005</v>
      </c>
      <c r="F37" s="84">
        <v>5555.1</v>
      </c>
      <c r="G37" s="80"/>
    </row>
    <row r="38" spans="1:7" x14ac:dyDescent="0.35">
      <c r="A38" s="80"/>
      <c r="B38" s="14" t="s">
        <v>102</v>
      </c>
      <c r="C38" s="82"/>
      <c r="D38" s="21" t="s">
        <v>14</v>
      </c>
      <c r="E38" s="37">
        <v>6.2560904307152665E-2</v>
      </c>
      <c r="F38" s="37">
        <v>8.3864292326962797E-3</v>
      </c>
      <c r="G38" s="80"/>
    </row>
    <row r="39" spans="1:7" ht="6" customHeight="1" x14ac:dyDescent="0.35">
      <c r="A39" s="80"/>
      <c r="B39" s="82"/>
      <c r="C39" s="82"/>
      <c r="D39" s="41"/>
      <c r="E39" s="14"/>
      <c r="F39" s="14"/>
      <c r="G39" s="80"/>
    </row>
    <row r="40" spans="1:7" ht="6" customHeight="1" x14ac:dyDescent="0.35">
      <c r="A40" s="80"/>
      <c r="B40" s="42"/>
      <c r="C40" s="42"/>
      <c r="D40" s="45"/>
      <c r="E40" s="42"/>
      <c r="F40" s="42"/>
      <c r="G40" s="80"/>
    </row>
    <row r="41" spans="1:7" x14ac:dyDescent="0.35">
      <c r="A41" s="80"/>
      <c r="B41" s="44" t="s">
        <v>121</v>
      </c>
      <c r="C41" s="42"/>
      <c r="D41" s="45"/>
      <c r="E41" s="42"/>
      <c r="F41" s="42"/>
      <c r="G41" s="80"/>
    </row>
    <row r="42" spans="1:7" x14ac:dyDescent="0.35">
      <c r="A42" s="80"/>
      <c r="B42" s="44" t="s">
        <v>98</v>
      </c>
      <c r="C42" s="42"/>
      <c r="D42" s="45"/>
      <c r="E42" s="42"/>
      <c r="F42" s="42"/>
      <c r="G42" s="80"/>
    </row>
    <row r="43" spans="1:7" ht="6" customHeight="1" x14ac:dyDescent="0.35">
      <c r="A43" s="80"/>
      <c r="B43" s="14"/>
      <c r="C43" s="14"/>
      <c r="D43" s="21"/>
      <c r="E43" s="14"/>
      <c r="F43" s="14"/>
      <c r="G43" s="14"/>
    </row>
  </sheetData>
  <pageMargins left="0.7" right="0.7" top="0.75" bottom="0.75" header="0.3" footer="0.3"/>
  <pageSetup paperSize="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87BB-A264-4F2E-8A9C-64E0324F938F}">
  <sheetPr>
    <pageSetUpPr fitToPage="1"/>
  </sheetPr>
  <dimension ref="A1:G43"/>
  <sheetViews>
    <sheetView showGridLines="0" workbookViewId="0">
      <pane ySplit="3" topLeftCell="A4" activePane="bottomLeft" state="frozen"/>
      <selection pane="bottomLeft" activeCell="B4" sqref="B4"/>
    </sheetView>
  </sheetViews>
  <sheetFormatPr defaultColWidth="9.109375" defaultRowHeight="15" x14ac:dyDescent="0.35"/>
  <cols>
    <col min="1" max="1" width="1.6640625" style="46" customWidth="1"/>
    <col min="2" max="2" width="28" style="91" customWidth="1"/>
    <col min="3" max="3" width="8" style="91" customWidth="1"/>
    <col min="4" max="4" width="21.6640625" style="90" customWidth="1"/>
    <col min="5" max="6" width="9.109375" style="91"/>
    <col min="7" max="7" width="1.6640625" style="91" customWidth="1"/>
    <col min="8" max="16384" width="9.109375" style="91"/>
  </cols>
  <sheetData>
    <row r="1" spans="1:7" ht="5.25" customHeight="1" x14ac:dyDescent="0.35">
      <c r="A1" s="75"/>
      <c r="B1" s="76"/>
      <c r="C1" s="76"/>
      <c r="D1" s="77"/>
      <c r="E1" s="78"/>
      <c r="F1" s="78"/>
      <c r="G1" s="75"/>
    </row>
    <row r="2" spans="1:7" s="105" customFormat="1" ht="19.5" customHeight="1" x14ac:dyDescent="0.4">
      <c r="A2" s="107"/>
      <c r="B2" s="108" t="s">
        <v>89</v>
      </c>
      <c r="C2" s="76"/>
      <c r="D2" s="77"/>
      <c r="E2" s="78"/>
      <c r="F2" s="78"/>
      <c r="G2" s="107"/>
    </row>
    <row r="3" spans="1:7" x14ac:dyDescent="0.35">
      <c r="A3" s="75"/>
      <c r="B3" s="76"/>
      <c r="C3" s="76"/>
      <c r="D3" s="77"/>
      <c r="E3" s="79" t="s">
        <v>82</v>
      </c>
      <c r="F3" s="79" t="s">
        <v>2</v>
      </c>
      <c r="G3" s="75"/>
    </row>
    <row r="4" spans="1:7" x14ac:dyDescent="0.35">
      <c r="A4" s="80"/>
      <c r="B4" s="81" t="s">
        <v>10</v>
      </c>
      <c r="C4" s="82"/>
      <c r="D4" s="41"/>
      <c r="E4" s="22"/>
      <c r="F4" s="22"/>
      <c r="G4" s="80"/>
    </row>
    <row r="5" spans="1:7" x14ac:dyDescent="0.35">
      <c r="A5" s="80"/>
      <c r="B5" s="82" t="s">
        <v>104</v>
      </c>
      <c r="C5" s="82"/>
      <c r="D5" s="21" t="s">
        <v>34</v>
      </c>
      <c r="E5" s="83">
        <v>5.4814309999999997</v>
      </c>
      <c r="F5" s="83">
        <v>67.026291999999998</v>
      </c>
      <c r="G5" s="80"/>
    </row>
    <row r="6" spans="1:7" x14ac:dyDescent="0.35">
      <c r="A6" s="80"/>
      <c r="B6" s="14"/>
      <c r="C6" s="14"/>
      <c r="D6" s="21"/>
      <c r="E6" s="84"/>
      <c r="F6" s="84"/>
      <c r="G6" s="80"/>
    </row>
    <row r="7" spans="1:7" x14ac:dyDescent="0.35">
      <c r="A7" s="80"/>
      <c r="B7" s="85" t="s">
        <v>36</v>
      </c>
      <c r="C7" s="85"/>
      <c r="D7" s="21"/>
      <c r="E7" s="84"/>
      <c r="F7" s="84"/>
      <c r="G7" s="80"/>
    </row>
    <row r="8" spans="1:7" x14ac:dyDescent="0.35">
      <c r="A8" s="80"/>
      <c r="B8" s="86" t="s">
        <v>107</v>
      </c>
      <c r="C8" s="85"/>
      <c r="D8" s="21" t="s">
        <v>90</v>
      </c>
      <c r="E8" s="84">
        <v>151.79400000000001</v>
      </c>
      <c r="F8" s="84">
        <v>2276.7150000000001</v>
      </c>
      <c r="G8" s="80"/>
    </row>
    <row r="9" spans="1:7" x14ac:dyDescent="0.35">
      <c r="A9" s="80"/>
      <c r="B9" s="82" t="s">
        <v>108</v>
      </c>
      <c r="C9" s="82"/>
      <c r="D9" s="21" t="s">
        <v>72</v>
      </c>
      <c r="E9" s="84">
        <v>27692</v>
      </c>
      <c r="F9" s="84">
        <v>33967</v>
      </c>
      <c r="G9" s="80"/>
    </row>
    <row r="10" spans="1:7" x14ac:dyDescent="0.35">
      <c r="A10" s="80"/>
      <c r="B10" s="82" t="s">
        <v>109</v>
      </c>
      <c r="C10" s="82"/>
      <c r="D10" s="21" t="s">
        <v>91</v>
      </c>
      <c r="E10" s="87">
        <v>1.3148788633988939E-2</v>
      </c>
      <c r="F10" s="87">
        <v>1.2094102500559201E-2</v>
      </c>
      <c r="G10" s="80"/>
    </row>
    <row r="11" spans="1:7" x14ac:dyDescent="0.35">
      <c r="A11" s="80"/>
      <c r="B11" s="82"/>
      <c r="C11" s="82"/>
      <c r="D11" s="21"/>
      <c r="E11" s="84"/>
      <c r="F11" s="84"/>
      <c r="G11" s="80"/>
    </row>
    <row r="12" spans="1:7" x14ac:dyDescent="0.35">
      <c r="A12" s="80"/>
      <c r="B12" s="85" t="s">
        <v>13</v>
      </c>
      <c r="C12" s="85"/>
      <c r="D12" s="21"/>
      <c r="E12" s="84"/>
      <c r="F12" s="84"/>
      <c r="G12" s="80"/>
    </row>
    <row r="13" spans="1:7" x14ac:dyDescent="0.35">
      <c r="A13" s="80"/>
      <c r="B13" s="82">
        <v>2023</v>
      </c>
      <c r="C13" s="82"/>
      <c r="D13" s="21" t="s">
        <v>14</v>
      </c>
      <c r="E13" s="87">
        <v>3.8237558662495008E-3</v>
      </c>
      <c r="F13" s="87">
        <v>7.3078680253462203E-3</v>
      </c>
      <c r="G13" s="80"/>
    </row>
    <row r="14" spans="1:7" x14ac:dyDescent="0.35">
      <c r="A14" s="80"/>
      <c r="B14" s="82" t="s">
        <v>105</v>
      </c>
      <c r="C14" s="82"/>
      <c r="D14" s="21" t="s">
        <v>15</v>
      </c>
      <c r="E14" s="87">
        <v>1.0914763483944157E-2</v>
      </c>
      <c r="F14" s="87">
        <v>1.316797033870265E-2</v>
      </c>
      <c r="G14" s="80"/>
    </row>
    <row r="15" spans="1:7" x14ac:dyDescent="0.35">
      <c r="A15" s="80"/>
      <c r="B15" s="82"/>
      <c r="C15" s="82"/>
      <c r="D15" s="21"/>
      <c r="E15" s="84"/>
      <c r="F15" s="84"/>
      <c r="G15" s="80"/>
    </row>
    <row r="16" spans="1:7" x14ac:dyDescent="0.35">
      <c r="A16" s="80"/>
      <c r="B16" s="85" t="s">
        <v>118</v>
      </c>
      <c r="C16" s="85"/>
      <c r="D16" s="21"/>
      <c r="E16" s="84"/>
      <c r="F16" s="84"/>
      <c r="G16" s="80"/>
    </row>
    <row r="17" spans="1:7" x14ac:dyDescent="0.35">
      <c r="A17" s="80"/>
      <c r="B17" s="82" t="s">
        <v>45</v>
      </c>
      <c r="C17" s="82"/>
      <c r="D17" s="21" t="s">
        <v>92</v>
      </c>
      <c r="E17" s="84">
        <v>2612.3865186757939</v>
      </c>
      <c r="F17" s="84">
        <v>32881.790917580918</v>
      </c>
      <c r="G17" s="80"/>
    </row>
    <row r="18" spans="1:7" x14ac:dyDescent="0.35">
      <c r="A18" s="80"/>
      <c r="B18" s="82" t="s">
        <v>48</v>
      </c>
      <c r="C18" s="82"/>
      <c r="D18" s="21" t="s">
        <v>93</v>
      </c>
      <c r="E18" s="87">
        <v>0.74279065085071005</v>
      </c>
      <c r="F18" s="87">
        <v>0.7548366816492188</v>
      </c>
      <c r="G18" s="80"/>
    </row>
    <row r="19" spans="1:7" ht="21" customHeight="1" x14ac:dyDescent="0.35">
      <c r="A19" s="80"/>
      <c r="B19" s="82" t="s">
        <v>50</v>
      </c>
      <c r="C19" s="82"/>
      <c r="D19" s="21" t="s">
        <v>92</v>
      </c>
      <c r="E19" s="84">
        <v>79.029884501536586</v>
      </c>
      <c r="F19" s="84">
        <v>1464.3577036138752</v>
      </c>
      <c r="G19" s="80"/>
    </row>
    <row r="20" spans="1:7" x14ac:dyDescent="0.35">
      <c r="A20" s="80"/>
      <c r="B20" s="82" t="s">
        <v>16</v>
      </c>
      <c r="C20" s="82"/>
      <c r="D20" s="21" t="s">
        <v>94</v>
      </c>
      <c r="E20" s="87">
        <v>2.936367795345176E-2</v>
      </c>
      <c r="F20" s="87">
        <v>4.2635281171241102E-2</v>
      </c>
      <c r="G20" s="80"/>
    </row>
    <row r="21" spans="1:7" ht="21" customHeight="1" x14ac:dyDescent="0.35">
      <c r="A21" s="80"/>
      <c r="B21" s="82" t="s">
        <v>100</v>
      </c>
      <c r="C21" s="82"/>
      <c r="D21" s="21" t="s">
        <v>18</v>
      </c>
      <c r="E21" s="84">
        <v>594.1</v>
      </c>
      <c r="F21" s="84">
        <v>640</v>
      </c>
      <c r="G21" s="80"/>
    </row>
    <row r="22" spans="1:7" x14ac:dyDescent="0.35">
      <c r="A22" s="80"/>
      <c r="B22" s="82"/>
      <c r="C22" s="82"/>
      <c r="D22" s="21"/>
      <c r="E22" s="84"/>
      <c r="F22" s="84"/>
      <c r="G22" s="80"/>
    </row>
    <row r="23" spans="1:7" x14ac:dyDescent="0.35">
      <c r="A23" s="80"/>
      <c r="B23" s="85" t="s">
        <v>119</v>
      </c>
      <c r="C23" s="85"/>
      <c r="D23" s="21"/>
      <c r="E23" s="84"/>
      <c r="F23" s="84"/>
      <c r="G23" s="80"/>
    </row>
    <row r="24" spans="1:7" x14ac:dyDescent="0.35">
      <c r="A24" s="80"/>
      <c r="B24" s="82" t="s">
        <v>57</v>
      </c>
      <c r="C24" s="82"/>
      <c r="D24" s="21" t="s">
        <v>95</v>
      </c>
      <c r="E24" s="87">
        <v>0.106</v>
      </c>
      <c r="F24" s="87">
        <v>7.0999999999999994E-2</v>
      </c>
      <c r="G24" s="80"/>
    </row>
    <row r="25" spans="1:7" x14ac:dyDescent="0.35">
      <c r="A25" s="80"/>
      <c r="B25" s="82" t="s">
        <v>60</v>
      </c>
      <c r="C25" s="82"/>
      <c r="D25" s="21" t="s">
        <v>96</v>
      </c>
      <c r="E25" s="87">
        <v>0.19500000000000001</v>
      </c>
      <c r="F25" s="87">
        <v>0.17899999999999999</v>
      </c>
      <c r="G25" s="80"/>
    </row>
    <row r="26" spans="1:7" x14ac:dyDescent="0.35">
      <c r="A26" s="80"/>
      <c r="B26" s="82"/>
      <c r="C26" s="82"/>
      <c r="D26" s="21"/>
      <c r="E26" s="84"/>
      <c r="F26" s="84"/>
      <c r="G26" s="80"/>
    </row>
    <row r="27" spans="1:7" x14ac:dyDescent="0.35">
      <c r="A27" s="80"/>
      <c r="B27" s="85" t="s">
        <v>123</v>
      </c>
      <c r="C27" s="85"/>
      <c r="D27" s="21"/>
      <c r="E27" s="84"/>
      <c r="F27" s="84"/>
      <c r="G27" s="80"/>
    </row>
    <row r="28" spans="1:7" x14ac:dyDescent="0.35">
      <c r="A28" s="80"/>
      <c r="B28" s="82" t="s">
        <v>64</v>
      </c>
      <c r="C28" s="82"/>
      <c r="D28" s="21" t="s">
        <v>72</v>
      </c>
      <c r="E28" s="84">
        <v>213000</v>
      </c>
      <c r="F28" s="84">
        <v>291000</v>
      </c>
      <c r="G28" s="80"/>
    </row>
    <row r="29" spans="1:7" x14ac:dyDescent="0.35">
      <c r="A29" s="80"/>
      <c r="B29" s="82" t="s">
        <v>67</v>
      </c>
      <c r="C29" s="82"/>
      <c r="D29" s="21" t="s">
        <v>14</v>
      </c>
      <c r="E29" s="87">
        <v>2.2000000000000002E-2</v>
      </c>
      <c r="F29" s="87">
        <v>2E-3</v>
      </c>
      <c r="G29" s="80"/>
    </row>
    <row r="30" spans="1:7" x14ac:dyDescent="0.35">
      <c r="A30" s="80"/>
      <c r="B30" s="82"/>
      <c r="C30" s="82"/>
      <c r="D30" s="21"/>
      <c r="E30" s="84"/>
      <c r="F30" s="84"/>
      <c r="G30" s="80"/>
    </row>
    <row r="31" spans="1:7" x14ac:dyDescent="0.35">
      <c r="A31" s="80"/>
      <c r="B31" s="85" t="s">
        <v>120</v>
      </c>
      <c r="C31" s="85"/>
      <c r="D31" s="21"/>
      <c r="E31" s="84"/>
      <c r="F31" s="84"/>
      <c r="G31" s="80"/>
    </row>
    <row r="32" spans="1:7" x14ac:dyDescent="0.35">
      <c r="A32" s="80"/>
      <c r="B32" s="82" t="s">
        <v>71</v>
      </c>
      <c r="C32" s="82"/>
      <c r="D32" s="21" t="s">
        <v>72</v>
      </c>
      <c r="E32" s="84">
        <v>11270</v>
      </c>
      <c r="F32" s="84">
        <v>13708</v>
      </c>
      <c r="G32" s="80"/>
    </row>
    <row r="33" spans="1:7" x14ac:dyDescent="0.35">
      <c r="A33" s="80"/>
      <c r="B33" s="82" t="s">
        <v>74</v>
      </c>
      <c r="C33" s="82"/>
      <c r="D33" s="21" t="s">
        <v>72</v>
      </c>
      <c r="E33" s="84">
        <v>14541</v>
      </c>
      <c r="F33" s="84">
        <v>15530</v>
      </c>
      <c r="G33" s="80"/>
    </row>
    <row r="34" spans="1:7" x14ac:dyDescent="0.35">
      <c r="A34" s="80"/>
      <c r="B34" s="82" t="s">
        <v>76</v>
      </c>
      <c r="C34" s="82"/>
      <c r="D34" s="21" t="s">
        <v>97</v>
      </c>
      <c r="E34" s="84">
        <v>-3270</v>
      </c>
      <c r="F34" s="84">
        <v>-1822</v>
      </c>
      <c r="G34" s="80"/>
    </row>
    <row r="35" spans="1:7" x14ac:dyDescent="0.35">
      <c r="A35" s="80"/>
      <c r="B35" s="82"/>
      <c r="C35" s="82"/>
      <c r="D35" s="21"/>
      <c r="E35" s="84"/>
      <c r="F35" s="84"/>
      <c r="G35" s="80"/>
    </row>
    <row r="36" spans="1:7" x14ac:dyDescent="0.35">
      <c r="A36" s="80"/>
      <c r="B36" s="85" t="s">
        <v>78</v>
      </c>
      <c r="C36" s="85"/>
      <c r="D36" s="21"/>
      <c r="E36" s="84"/>
      <c r="F36" s="84"/>
      <c r="G36" s="80"/>
    </row>
    <row r="37" spans="1:7" x14ac:dyDescent="0.35">
      <c r="A37" s="80"/>
      <c r="B37" s="82" t="s">
        <v>101</v>
      </c>
      <c r="C37" s="82"/>
      <c r="D37" s="21" t="s">
        <v>92</v>
      </c>
      <c r="E37" s="84">
        <v>389.2</v>
      </c>
      <c r="F37" s="84">
        <v>5555.1</v>
      </c>
      <c r="G37" s="80"/>
    </row>
    <row r="38" spans="1:7" x14ac:dyDescent="0.35">
      <c r="A38" s="80"/>
      <c r="B38" s="14" t="s">
        <v>102</v>
      </c>
      <c r="C38" s="82"/>
      <c r="D38" s="21" t="s">
        <v>14</v>
      </c>
      <c r="E38" s="37">
        <v>9.3360995850622075E-3</v>
      </c>
      <c r="F38" s="37">
        <v>8.3864292326962797E-3</v>
      </c>
      <c r="G38" s="80"/>
    </row>
    <row r="39" spans="1:7" ht="6" customHeight="1" x14ac:dyDescent="0.35">
      <c r="A39" s="80"/>
      <c r="B39" s="82"/>
      <c r="C39" s="82"/>
      <c r="D39" s="41"/>
      <c r="E39" s="14"/>
      <c r="F39" s="14"/>
      <c r="G39" s="80"/>
    </row>
    <row r="40" spans="1:7" ht="6" customHeight="1" x14ac:dyDescent="0.35">
      <c r="A40" s="80"/>
      <c r="B40" s="42"/>
      <c r="C40" s="42"/>
      <c r="D40" s="45"/>
      <c r="E40" s="42"/>
      <c r="F40" s="42"/>
      <c r="G40" s="80"/>
    </row>
    <row r="41" spans="1:7" x14ac:dyDescent="0.35">
      <c r="A41" s="80"/>
      <c r="B41" s="44" t="s">
        <v>121</v>
      </c>
      <c r="C41" s="42"/>
      <c r="D41" s="45"/>
      <c r="E41" s="42"/>
      <c r="F41" s="42"/>
      <c r="G41" s="80"/>
    </row>
    <row r="42" spans="1:7" x14ac:dyDescent="0.35">
      <c r="A42" s="80"/>
      <c r="B42" s="44" t="s">
        <v>98</v>
      </c>
      <c r="C42" s="42"/>
      <c r="D42" s="45"/>
      <c r="E42" s="42"/>
      <c r="F42" s="42"/>
      <c r="G42" s="80"/>
    </row>
    <row r="43" spans="1:7" ht="6" customHeight="1" x14ac:dyDescent="0.35">
      <c r="A43" s="80"/>
      <c r="B43" s="14"/>
      <c r="C43" s="14"/>
      <c r="D43" s="21"/>
      <c r="E43" s="14"/>
      <c r="F43" s="14"/>
      <c r="G43" s="14"/>
    </row>
  </sheetData>
  <pageMargins left="0.7" right="0.7" top="0.75" bottom="0.75" header="0.3" footer="0.3"/>
  <pageSetup paperSize="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AA8C-54C0-4ECA-81D3-157A64CCF07C}">
  <sheetPr>
    <pageSetUpPr fitToPage="1"/>
  </sheetPr>
  <dimension ref="A1:G43"/>
  <sheetViews>
    <sheetView showGridLines="0" workbookViewId="0">
      <pane ySplit="3" topLeftCell="A4" activePane="bottomLeft" state="frozen"/>
      <selection pane="bottomLeft" activeCell="B4" sqref="B4"/>
    </sheetView>
  </sheetViews>
  <sheetFormatPr defaultColWidth="9.109375" defaultRowHeight="15" x14ac:dyDescent="0.35"/>
  <cols>
    <col min="1" max="1" width="1.6640625" style="46" customWidth="1"/>
    <col min="2" max="2" width="28" style="91" customWidth="1"/>
    <col min="3" max="3" width="8" style="91" customWidth="1"/>
    <col min="4" max="4" width="21.6640625" style="90" customWidth="1"/>
    <col min="5" max="6" width="9.109375" style="91"/>
    <col min="7" max="7" width="1.6640625" style="91" customWidth="1"/>
    <col min="8" max="16384" width="9.109375" style="91"/>
  </cols>
  <sheetData>
    <row r="1" spans="1:7" ht="5.25" customHeight="1" x14ac:dyDescent="0.35">
      <c r="A1" s="75"/>
      <c r="B1" s="76"/>
      <c r="C1" s="76"/>
      <c r="D1" s="77"/>
      <c r="E1" s="78"/>
      <c r="F1" s="78"/>
      <c r="G1" s="75"/>
    </row>
    <row r="2" spans="1:7" s="105" customFormat="1" ht="19.5" customHeight="1" x14ac:dyDescent="0.4">
      <c r="A2" s="107"/>
      <c r="B2" s="108" t="s">
        <v>89</v>
      </c>
      <c r="C2" s="76"/>
      <c r="D2" s="77"/>
      <c r="E2" s="78"/>
      <c r="F2" s="78"/>
      <c r="G2" s="107"/>
    </row>
    <row r="3" spans="1:7" x14ac:dyDescent="0.35">
      <c r="A3" s="75"/>
      <c r="B3" s="76"/>
      <c r="C3" s="76"/>
      <c r="D3" s="77"/>
      <c r="E3" s="79" t="s">
        <v>4</v>
      </c>
      <c r="F3" s="79" t="s">
        <v>2</v>
      </c>
      <c r="G3" s="75"/>
    </row>
    <row r="4" spans="1:7" x14ac:dyDescent="0.35">
      <c r="A4" s="80"/>
      <c r="B4" s="81" t="s">
        <v>10</v>
      </c>
      <c r="C4" s="82"/>
      <c r="D4" s="41"/>
      <c r="E4" s="22"/>
      <c r="F4" s="22"/>
      <c r="G4" s="80"/>
    </row>
    <row r="5" spans="1:7" x14ac:dyDescent="0.35">
      <c r="A5" s="80"/>
      <c r="B5" s="82" t="s">
        <v>104</v>
      </c>
      <c r="C5" s="82"/>
      <c r="D5" s="21" t="s">
        <v>34</v>
      </c>
      <c r="E5" s="83">
        <v>4.8800939999999997</v>
      </c>
      <c r="F5" s="83">
        <v>67.026291999999998</v>
      </c>
      <c r="G5" s="80"/>
    </row>
    <row r="6" spans="1:7" x14ac:dyDescent="0.35">
      <c r="A6" s="80"/>
      <c r="B6" s="14"/>
      <c r="C6" s="14"/>
      <c r="D6" s="21"/>
      <c r="E6" s="84"/>
      <c r="F6" s="84"/>
      <c r="G6" s="80"/>
    </row>
    <row r="7" spans="1:7" x14ac:dyDescent="0.35">
      <c r="A7" s="80"/>
      <c r="B7" s="85" t="s">
        <v>36</v>
      </c>
      <c r="C7" s="85"/>
      <c r="D7" s="21"/>
      <c r="E7" s="84"/>
      <c r="F7" s="84"/>
      <c r="G7" s="80"/>
    </row>
    <row r="8" spans="1:7" x14ac:dyDescent="0.35">
      <c r="A8" s="80"/>
      <c r="B8" s="86" t="s">
        <v>107</v>
      </c>
      <c r="C8" s="85"/>
      <c r="D8" s="21" t="s">
        <v>90</v>
      </c>
      <c r="E8" s="84">
        <v>134.22800000000001</v>
      </c>
      <c r="F8" s="84">
        <v>2276.7150000000001</v>
      </c>
      <c r="G8" s="80"/>
    </row>
    <row r="9" spans="1:7" x14ac:dyDescent="0.35">
      <c r="A9" s="80"/>
      <c r="B9" s="82" t="s">
        <v>108</v>
      </c>
      <c r="C9" s="82"/>
      <c r="D9" s="21" t="s">
        <v>72</v>
      </c>
      <c r="E9" s="84">
        <v>27505</v>
      </c>
      <c r="F9" s="84">
        <v>33967</v>
      </c>
      <c r="G9" s="80"/>
    </row>
    <row r="10" spans="1:7" x14ac:dyDescent="0.35">
      <c r="A10" s="80"/>
      <c r="B10" s="82" t="s">
        <v>109</v>
      </c>
      <c r="C10" s="82"/>
      <c r="D10" s="21" t="s">
        <v>91</v>
      </c>
      <c r="E10" s="87">
        <v>1.2681905262658999E-2</v>
      </c>
      <c r="F10" s="87">
        <v>1.2094102500559201E-2</v>
      </c>
      <c r="G10" s="80"/>
    </row>
    <row r="11" spans="1:7" x14ac:dyDescent="0.35">
      <c r="A11" s="80"/>
      <c r="B11" s="82"/>
      <c r="C11" s="82"/>
      <c r="D11" s="21"/>
      <c r="E11" s="84"/>
      <c r="F11" s="84"/>
      <c r="G11" s="80"/>
    </row>
    <row r="12" spans="1:7" x14ac:dyDescent="0.35">
      <c r="A12" s="80"/>
      <c r="B12" s="85" t="s">
        <v>13</v>
      </c>
      <c r="C12" s="85"/>
      <c r="D12" s="21"/>
      <c r="E12" s="84"/>
      <c r="F12" s="84"/>
      <c r="G12" s="80"/>
    </row>
    <row r="13" spans="1:7" x14ac:dyDescent="0.35">
      <c r="A13" s="80"/>
      <c r="B13" s="82">
        <v>2023</v>
      </c>
      <c r="C13" s="82"/>
      <c r="D13" s="21" t="s">
        <v>14</v>
      </c>
      <c r="E13" s="87">
        <v>4.2013167013166264E-3</v>
      </c>
      <c r="F13" s="87">
        <v>7.3078680253462203E-3</v>
      </c>
      <c r="G13" s="80"/>
    </row>
    <row r="14" spans="1:7" x14ac:dyDescent="0.35">
      <c r="A14" s="80"/>
      <c r="B14" s="82" t="s">
        <v>105</v>
      </c>
      <c r="C14" s="82"/>
      <c r="D14" s="21" t="s">
        <v>15</v>
      </c>
      <c r="E14" s="87">
        <v>1.0953250550276961E-2</v>
      </c>
      <c r="F14" s="87">
        <v>1.316797033870265E-2</v>
      </c>
      <c r="G14" s="80"/>
    </row>
    <row r="15" spans="1:7" x14ac:dyDescent="0.35">
      <c r="A15" s="80"/>
      <c r="B15" s="82"/>
      <c r="C15" s="82"/>
      <c r="D15" s="21"/>
      <c r="E15" s="84"/>
      <c r="F15" s="84"/>
      <c r="G15" s="80"/>
    </row>
    <row r="16" spans="1:7" x14ac:dyDescent="0.35">
      <c r="A16" s="80"/>
      <c r="B16" s="85" t="s">
        <v>118</v>
      </c>
      <c r="C16" s="85"/>
      <c r="D16" s="21"/>
      <c r="E16" s="84"/>
      <c r="F16" s="84"/>
      <c r="G16" s="80"/>
    </row>
    <row r="17" spans="1:7" x14ac:dyDescent="0.35">
      <c r="A17" s="80"/>
      <c r="B17" s="82" t="s">
        <v>45</v>
      </c>
      <c r="C17" s="82"/>
      <c r="D17" s="21" t="s">
        <v>92</v>
      </c>
      <c r="E17" s="84">
        <v>2370.6098603063665</v>
      </c>
      <c r="F17" s="84">
        <v>32881.790917580918</v>
      </c>
      <c r="G17" s="80"/>
    </row>
    <row r="18" spans="1:7" x14ac:dyDescent="0.35">
      <c r="A18" s="80"/>
      <c r="B18" s="82" t="s">
        <v>48</v>
      </c>
      <c r="C18" s="82"/>
      <c r="D18" s="21" t="s">
        <v>93</v>
      </c>
      <c r="E18" s="87">
        <v>0.75967187677673975</v>
      </c>
      <c r="F18" s="87">
        <v>0.7548366816492188</v>
      </c>
      <c r="G18" s="80"/>
    </row>
    <row r="19" spans="1:7" ht="21" customHeight="1" x14ac:dyDescent="0.35">
      <c r="A19" s="80"/>
      <c r="B19" s="82" t="s">
        <v>50</v>
      </c>
      <c r="C19" s="82"/>
      <c r="D19" s="21" t="s">
        <v>92</v>
      </c>
      <c r="E19" s="84">
        <v>102.08571708322427</v>
      </c>
      <c r="F19" s="84">
        <v>1464.3577036138752</v>
      </c>
      <c r="G19" s="80"/>
    </row>
    <row r="20" spans="1:7" x14ac:dyDescent="0.35">
      <c r="A20" s="80"/>
      <c r="B20" s="82" t="s">
        <v>16</v>
      </c>
      <c r="C20" s="82"/>
      <c r="D20" s="21" t="s">
        <v>94</v>
      </c>
      <c r="E20" s="87">
        <v>4.1285194189167242E-2</v>
      </c>
      <c r="F20" s="87">
        <v>4.2635281171241102E-2</v>
      </c>
      <c r="G20" s="80"/>
    </row>
    <row r="21" spans="1:7" ht="21" customHeight="1" x14ac:dyDescent="0.35">
      <c r="A21" s="80"/>
      <c r="B21" s="82" t="s">
        <v>100</v>
      </c>
      <c r="C21" s="82"/>
      <c r="D21" s="21" t="s">
        <v>18</v>
      </c>
      <c r="E21" s="84">
        <v>603.70000000000005</v>
      </c>
      <c r="F21" s="84">
        <v>640</v>
      </c>
      <c r="G21" s="80"/>
    </row>
    <row r="22" spans="1:7" x14ac:dyDescent="0.35">
      <c r="A22" s="80"/>
      <c r="B22" s="82"/>
      <c r="C22" s="82"/>
      <c r="D22" s="21"/>
      <c r="E22" s="84"/>
      <c r="F22" s="84"/>
      <c r="G22" s="80"/>
    </row>
    <row r="23" spans="1:7" x14ac:dyDescent="0.35">
      <c r="A23" s="80"/>
      <c r="B23" s="85" t="s">
        <v>119</v>
      </c>
      <c r="C23" s="85"/>
      <c r="D23" s="21"/>
      <c r="E23" s="84"/>
      <c r="F23" s="84"/>
      <c r="G23" s="80"/>
    </row>
    <row r="24" spans="1:7" x14ac:dyDescent="0.35">
      <c r="A24" s="80"/>
      <c r="B24" s="82" t="s">
        <v>57</v>
      </c>
      <c r="C24" s="82"/>
      <c r="D24" s="21" t="s">
        <v>95</v>
      </c>
      <c r="E24" s="87">
        <v>0.105</v>
      </c>
      <c r="F24" s="87">
        <v>7.0999999999999994E-2</v>
      </c>
      <c r="G24" s="80"/>
    </row>
    <row r="25" spans="1:7" x14ac:dyDescent="0.35">
      <c r="A25" s="80"/>
      <c r="B25" s="82" t="s">
        <v>60</v>
      </c>
      <c r="C25" s="82"/>
      <c r="D25" s="21" t="s">
        <v>96</v>
      </c>
      <c r="E25" s="87">
        <v>0.16399999999999998</v>
      </c>
      <c r="F25" s="87">
        <v>0.17899999999999999</v>
      </c>
      <c r="G25" s="80"/>
    </row>
    <row r="26" spans="1:7" x14ac:dyDescent="0.35">
      <c r="A26" s="80"/>
      <c r="B26" s="82"/>
      <c r="C26" s="82"/>
      <c r="D26" s="21"/>
      <c r="E26" s="84"/>
      <c r="F26" s="84"/>
      <c r="G26" s="80"/>
    </row>
    <row r="27" spans="1:7" x14ac:dyDescent="0.35">
      <c r="A27" s="80"/>
      <c r="B27" s="85" t="s">
        <v>123</v>
      </c>
      <c r="C27" s="85"/>
      <c r="D27" s="21"/>
      <c r="E27" s="84"/>
      <c r="F27" s="84"/>
      <c r="G27" s="80"/>
    </row>
    <row r="28" spans="1:7" x14ac:dyDescent="0.35">
      <c r="A28" s="80"/>
      <c r="B28" s="82" t="s">
        <v>64</v>
      </c>
      <c r="C28" s="82"/>
      <c r="D28" s="21" t="s">
        <v>72</v>
      </c>
      <c r="E28" s="84">
        <v>251000</v>
      </c>
      <c r="F28" s="84">
        <v>291000</v>
      </c>
      <c r="G28" s="80"/>
    </row>
    <row r="29" spans="1:7" x14ac:dyDescent="0.35">
      <c r="A29" s="80"/>
      <c r="B29" s="82" t="s">
        <v>67</v>
      </c>
      <c r="C29" s="82"/>
      <c r="D29" s="21" t="s">
        <v>14</v>
      </c>
      <c r="E29" s="87">
        <v>5.0000000000000001E-3</v>
      </c>
      <c r="F29" s="87">
        <v>2E-3</v>
      </c>
      <c r="G29" s="80"/>
    </row>
    <row r="30" spans="1:7" x14ac:dyDescent="0.35">
      <c r="A30" s="80"/>
      <c r="B30" s="82"/>
      <c r="C30" s="82"/>
      <c r="D30" s="21"/>
      <c r="E30" s="84"/>
      <c r="F30" s="84"/>
      <c r="G30" s="80"/>
    </row>
    <row r="31" spans="1:7" x14ac:dyDescent="0.35">
      <c r="A31" s="80"/>
      <c r="B31" s="85" t="s">
        <v>120</v>
      </c>
      <c r="C31" s="85"/>
      <c r="D31" s="21"/>
      <c r="E31" s="84"/>
      <c r="F31" s="84"/>
      <c r="G31" s="80"/>
    </row>
    <row r="32" spans="1:7" x14ac:dyDescent="0.35">
      <c r="A32" s="80"/>
      <c r="B32" s="82" t="s">
        <v>71</v>
      </c>
      <c r="C32" s="82"/>
      <c r="D32" s="21" t="s">
        <v>72</v>
      </c>
      <c r="E32" s="84">
        <v>11296</v>
      </c>
      <c r="F32" s="84">
        <v>13708</v>
      </c>
      <c r="G32" s="80"/>
    </row>
    <row r="33" spans="1:7" x14ac:dyDescent="0.35">
      <c r="A33" s="80"/>
      <c r="B33" s="82" t="s">
        <v>74</v>
      </c>
      <c r="C33" s="82"/>
      <c r="D33" s="21" t="s">
        <v>72</v>
      </c>
      <c r="E33" s="84">
        <v>13859</v>
      </c>
      <c r="F33" s="84">
        <v>15530</v>
      </c>
      <c r="G33" s="80"/>
    </row>
    <row r="34" spans="1:7" x14ac:dyDescent="0.35">
      <c r="A34" s="80"/>
      <c r="B34" s="82" t="s">
        <v>76</v>
      </c>
      <c r="C34" s="82"/>
      <c r="D34" s="21" t="s">
        <v>97</v>
      </c>
      <c r="E34" s="84">
        <v>-2562</v>
      </c>
      <c r="F34" s="84">
        <v>-1822</v>
      </c>
      <c r="G34" s="80"/>
    </row>
    <row r="35" spans="1:7" x14ac:dyDescent="0.35">
      <c r="A35" s="80"/>
      <c r="B35" s="82"/>
      <c r="C35" s="82"/>
      <c r="D35" s="21"/>
      <c r="E35" s="84"/>
      <c r="F35" s="84"/>
      <c r="G35" s="80"/>
    </row>
    <row r="36" spans="1:7" x14ac:dyDescent="0.35">
      <c r="A36" s="80"/>
      <c r="B36" s="85" t="s">
        <v>78</v>
      </c>
      <c r="C36" s="85"/>
      <c r="D36" s="21"/>
      <c r="E36" s="84"/>
      <c r="F36" s="84"/>
      <c r="G36" s="80"/>
    </row>
    <row r="37" spans="1:7" x14ac:dyDescent="0.35">
      <c r="A37" s="80"/>
      <c r="B37" s="82" t="s">
        <v>101</v>
      </c>
      <c r="C37" s="82"/>
      <c r="D37" s="21" t="s">
        <v>92</v>
      </c>
      <c r="E37" s="84">
        <v>382</v>
      </c>
      <c r="F37" s="84">
        <v>5555.1</v>
      </c>
      <c r="G37" s="80"/>
    </row>
    <row r="38" spans="1:7" x14ac:dyDescent="0.35">
      <c r="A38" s="80"/>
      <c r="B38" s="14" t="s">
        <v>102</v>
      </c>
      <c r="C38" s="82"/>
      <c r="D38" s="21" t="s">
        <v>14</v>
      </c>
      <c r="E38" s="37">
        <v>3.8043478260869623E-2</v>
      </c>
      <c r="F38" s="37">
        <v>8.3864292326962797E-3</v>
      </c>
      <c r="G38" s="80"/>
    </row>
    <row r="39" spans="1:7" ht="6" customHeight="1" x14ac:dyDescent="0.35">
      <c r="A39" s="80"/>
      <c r="B39" s="82"/>
      <c r="C39" s="82"/>
      <c r="D39" s="41"/>
      <c r="E39" s="14"/>
      <c r="F39" s="14"/>
      <c r="G39" s="80"/>
    </row>
    <row r="40" spans="1:7" ht="6.6" customHeight="1" x14ac:dyDescent="0.35">
      <c r="A40" s="80"/>
      <c r="B40" s="42"/>
      <c r="C40" s="42"/>
      <c r="D40" s="45"/>
      <c r="E40" s="42"/>
      <c r="F40" s="42"/>
      <c r="G40" s="80"/>
    </row>
    <row r="41" spans="1:7" x14ac:dyDescent="0.35">
      <c r="A41" s="80"/>
      <c r="B41" s="44" t="str">
        <f>[2]Template!B41</f>
        <v>* Forecasts from Oxford Economics (Oct 2023); ** Annual ave growth is a compound average</v>
      </c>
      <c r="C41" s="42"/>
      <c r="D41" s="45"/>
      <c r="E41" s="42"/>
      <c r="F41" s="42"/>
      <c r="G41" s="80"/>
    </row>
    <row r="42" spans="1:7" x14ac:dyDescent="0.35">
      <c r="A42" s="80"/>
      <c r="B42" s="44" t="str">
        <f>[2]Template!B42</f>
        <v>Sources: See section 14. Notes and Sources</v>
      </c>
      <c r="C42" s="42"/>
      <c r="D42" s="45"/>
      <c r="E42" s="42"/>
      <c r="F42" s="42"/>
      <c r="G42" s="80"/>
    </row>
    <row r="43" spans="1:7" ht="6" customHeight="1" x14ac:dyDescent="0.35">
      <c r="A43" s="80"/>
      <c r="B43" s="14"/>
      <c r="C43" s="14"/>
      <c r="D43" s="21"/>
      <c r="E43" s="14"/>
      <c r="F43" s="14"/>
      <c r="G43" s="14"/>
    </row>
  </sheetData>
  <pageMargins left="0.7" right="0.7" top="0.75" bottom="0.75" header="0.3" footer="0.3"/>
  <pageSetup paperSize="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A87F-3036-4AFD-BB23-718CE4708BA1}">
  <sheetPr>
    <pageSetUpPr fitToPage="1"/>
  </sheetPr>
  <dimension ref="A1:G43"/>
  <sheetViews>
    <sheetView showGridLines="0" workbookViewId="0">
      <pane ySplit="3" topLeftCell="A4" activePane="bottomLeft" state="frozen"/>
      <selection pane="bottomLeft" activeCell="B4" sqref="B4"/>
    </sheetView>
  </sheetViews>
  <sheetFormatPr defaultColWidth="9.109375" defaultRowHeight="15" x14ac:dyDescent="0.35"/>
  <cols>
    <col min="1" max="1" width="1.6640625" style="46" customWidth="1"/>
    <col min="2" max="2" width="28" style="91" customWidth="1"/>
    <col min="3" max="3" width="8" style="91" customWidth="1"/>
    <col min="4" max="4" width="21.6640625" style="90" customWidth="1"/>
    <col min="5" max="6" width="9.109375" style="91"/>
    <col min="7" max="7" width="1.6640625" style="91" customWidth="1"/>
    <col min="8" max="16384" width="9.109375" style="91"/>
  </cols>
  <sheetData>
    <row r="1" spans="1:7" ht="5.25" customHeight="1" x14ac:dyDescent="0.35">
      <c r="A1" s="75"/>
      <c r="B1" s="76"/>
      <c r="C1" s="76"/>
      <c r="D1" s="77"/>
      <c r="E1" s="78"/>
      <c r="F1" s="78"/>
      <c r="G1" s="75"/>
    </row>
    <row r="2" spans="1:7" s="105" customFormat="1" ht="19.5" customHeight="1" x14ac:dyDescent="0.4">
      <c r="A2" s="107"/>
      <c r="B2" s="108" t="s">
        <v>89</v>
      </c>
      <c r="C2" s="76"/>
      <c r="D2" s="77"/>
      <c r="E2" s="78"/>
      <c r="F2" s="78"/>
      <c r="G2" s="107"/>
    </row>
    <row r="3" spans="1:7" ht="19.5" customHeight="1" x14ac:dyDescent="0.35">
      <c r="A3" s="75"/>
      <c r="B3" s="76"/>
      <c r="C3" s="76"/>
      <c r="D3" s="77"/>
      <c r="E3" s="79" t="s">
        <v>5</v>
      </c>
      <c r="F3" s="79" t="s">
        <v>2</v>
      </c>
      <c r="G3" s="75"/>
    </row>
    <row r="4" spans="1:7" x14ac:dyDescent="0.35">
      <c r="A4" s="80"/>
      <c r="B4" s="81" t="s">
        <v>10</v>
      </c>
      <c r="C4" s="82"/>
      <c r="D4" s="41"/>
      <c r="E4" s="22"/>
      <c r="F4" s="22"/>
      <c r="G4" s="80"/>
    </row>
    <row r="5" spans="1:7" x14ac:dyDescent="0.35">
      <c r="A5" s="80"/>
      <c r="B5" s="82" t="s">
        <v>104</v>
      </c>
      <c r="C5" s="82"/>
      <c r="D5" s="21" t="s">
        <v>34</v>
      </c>
      <c r="E5" s="83">
        <v>5.9542399999999995</v>
      </c>
      <c r="F5" s="83">
        <v>67.026291999999998</v>
      </c>
      <c r="G5" s="80"/>
    </row>
    <row r="6" spans="1:7" x14ac:dyDescent="0.35">
      <c r="A6" s="80"/>
      <c r="B6" s="14"/>
      <c r="C6" s="14"/>
      <c r="D6" s="21"/>
      <c r="E6" s="84"/>
      <c r="F6" s="84"/>
      <c r="G6" s="80"/>
    </row>
    <row r="7" spans="1:7" x14ac:dyDescent="0.35">
      <c r="A7" s="80"/>
      <c r="B7" s="85" t="s">
        <v>36</v>
      </c>
      <c r="C7" s="85"/>
      <c r="D7" s="21"/>
      <c r="E7" s="84"/>
      <c r="F7" s="84"/>
      <c r="G7" s="80"/>
    </row>
    <row r="8" spans="1:7" x14ac:dyDescent="0.35">
      <c r="A8" s="80"/>
      <c r="B8" s="86" t="s">
        <v>107</v>
      </c>
      <c r="C8" s="85"/>
      <c r="D8" s="21" t="s">
        <v>90</v>
      </c>
      <c r="E8" s="84">
        <v>164.631</v>
      </c>
      <c r="F8" s="84">
        <v>2276.7150000000001</v>
      </c>
      <c r="G8" s="80"/>
    </row>
    <row r="9" spans="1:7" x14ac:dyDescent="0.35">
      <c r="A9" s="80"/>
      <c r="B9" s="82" t="s">
        <v>108</v>
      </c>
      <c r="C9" s="82"/>
      <c r="D9" s="21" t="s">
        <v>72</v>
      </c>
      <c r="E9" s="84">
        <v>27649</v>
      </c>
      <c r="F9" s="84">
        <v>33967</v>
      </c>
      <c r="G9" s="80"/>
    </row>
    <row r="10" spans="1:7" x14ac:dyDescent="0.35">
      <c r="A10" s="80"/>
      <c r="B10" s="82" t="s">
        <v>109</v>
      </c>
      <c r="C10" s="82"/>
      <c r="D10" s="21" t="s">
        <v>91</v>
      </c>
      <c r="E10" s="87">
        <v>1.4697744145754088E-2</v>
      </c>
      <c r="F10" s="87">
        <v>1.2094102500559201E-2</v>
      </c>
      <c r="G10" s="80"/>
    </row>
    <row r="11" spans="1:7" x14ac:dyDescent="0.35">
      <c r="A11" s="80"/>
      <c r="B11" s="82"/>
      <c r="C11" s="82"/>
      <c r="D11" s="21"/>
      <c r="E11" s="84"/>
      <c r="F11" s="84"/>
      <c r="G11" s="80"/>
    </row>
    <row r="12" spans="1:7" x14ac:dyDescent="0.35">
      <c r="A12" s="80"/>
      <c r="B12" s="85" t="s">
        <v>13</v>
      </c>
      <c r="C12" s="85"/>
      <c r="D12" s="21"/>
      <c r="E12" s="84"/>
      <c r="F12" s="84"/>
      <c r="G12" s="80"/>
    </row>
    <row r="13" spans="1:7" x14ac:dyDescent="0.35">
      <c r="A13" s="80"/>
      <c r="B13" s="82">
        <v>2023</v>
      </c>
      <c r="C13" s="82"/>
      <c r="D13" s="21" t="s">
        <v>14</v>
      </c>
      <c r="E13" s="87">
        <v>7.8781329764789909E-3</v>
      </c>
      <c r="F13" s="87">
        <v>7.3078680253462203E-3</v>
      </c>
      <c r="G13" s="80"/>
    </row>
    <row r="14" spans="1:7" x14ac:dyDescent="0.35">
      <c r="A14" s="80"/>
      <c r="B14" s="82" t="s">
        <v>105</v>
      </c>
      <c r="C14" s="82"/>
      <c r="D14" s="21" t="s">
        <v>15</v>
      </c>
      <c r="E14" s="87">
        <v>1.1541547821499742E-2</v>
      </c>
      <c r="F14" s="87">
        <v>1.316797033870265E-2</v>
      </c>
      <c r="G14" s="80"/>
    </row>
    <row r="15" spans="1:7" x14ac:dyDescent="0.35">
      <c r="A15" s="80"/>
      <c r="B15" s="82"/>
      <c r="C15" s="82"/>
      <c r="D15" s="21"/>
      <c r="E15" s="84"/>
      <c r="F15" s="84"/>
      <c r="G15" s="80"/>
    </row>
    <row r="16" spans="1:7" x14ac:dyDescent="0.35">
      <c r="A16" s="80"/>
      <c r="B16" s="85" t="s">
        <v>118</v>
      </c>
      <c r="C16" s="85"/>
      <c r="D16" s="21"/>
      <c r="E16" s="84"/>
      <c r="F16" s="84"/>
      <c r="G16" s="80"/>
    </row>
    <row r="17" spans="1:7" x14ac:dyDescent="0.35">
      <c r="A17" s="80"/>
      <c r="B17" s="82" t="s">
        <v>45</v>
      </c>
      <c r="C17" s="82"/>
      <c r="D17" s="21" t="s">
        <v>92</v>
      </c>
      <c r="E17" s="84">
        <v>2853.8927555194114</v>
      </c>
      <c r="F17" s="84">
        <v>32881.790917580918</v>
      </c>
      <c r="G17" s="80"/>
    </row>
    <row r="18" spans="1:7" x14ac:dyDescent="0.35">
      <c r="A18" s="80"/>
      <c r="B18" s="82" t="s">
        <v>48</v>
      </c>
      <c r="C18" s="82"/>
      <c r="D18" s="21" t="s">
        <v>93</v>
      </c>
      <c r="E18" s="87">
        <v>0.75124724165987511</v>
      </c>
      <c r="F18" s="87">
        <v>0.7548366816492188</v>
      </c>
      <c r="G18" s="80"/>
    </row>
    <row r="19" spans="1:7" ht="21" customHeight="1" x14ac:dyDescent="0.35">
      <c r="A19" s="80"/>
      <c r="B19" s="82" t="s">
        <v>50</v>
      </c>
      <c r="C19" s="82"/>
      <c r="D19" s="21" t="s">
        <v>92</v>
      </c>
      <c r="E19" s="84">
        <v>149.30850691173057</v>
      </c>
      <c r="F19" s="84">
        <v>1464.3577036138752</v>
      </c>
      <c r="G19" s="80"/>
    </row>
    <row r="20" spans="1:7" x14ac:dyDescent="0.35">
      <c r="A20" s="80"/>
      <c r="B20" s="82" t="s">
        <v>16</v>
      </c>
      <c r="C20" s="82"/>
      <c r="D20" s="21" t="s">
        <v>94</v>
      </c>
      <c r="E20" s="87">
        <v>4.9716450502176074E-2</v>
      </c>
      <c r="F20" s="87">
        <v>4.2635281171241102E-2</v>
      </c>
      <c r="G20" s="80"/>
    </row>
    <row r="21" spans="1:7" ht="21" customHeight="1" x14ac:dyDescent="0.35">
      <c r="A21" s="80"/>
      <c r="B21" s="82" t="s">
        <v>100</v>
      </c>
      <c r="C21" s="82"/>
      <c r="D21" s="21" t="s">
        <v>18</v>
      </c>
      <c r="E21" s="84">
        <v>613.29999999999995</v>
      </c>
      <c r="F21" s="84">
        <v>640</v>
      </c>
      <c r="G21" s="80"/>
    </row>
    <row r="22" spans="1:7" x14ac:dyDescent="0.35">
      <c r="A22" s="80"/>
      <c r="B22" s="82"/>
      <c r="C22" s="82"/>
      <c r="D22" s="21"/>
      <c r="E22" s="84"/>
      <c r="F22" s="84"/>
      <c r="G22" s="80"/>
    </row>
    <row r="23" spans="1:7" x14ac:dyDescent="0.35">
      <c r="A23" s="80"/>
      <c r="B23" s="85" t="s">
        <v>119</v>
      </c>
      <c r="C23" s="85"/>
      <c r="D23" s="21"/>
      <c r="E23" s="84"/>
      <c r="F23" s="84"/>
      <c r="G23" s="80"/>
    </row>
    <row r="24" spans="1:7" x14ac:dyDescent="0.35">
      <c r="A24" s="80"/>
      <c r="B24" s="82" t="s">
        <v>57</v>
      </c>
      <c r="C24" s="82"/>
      <c r="D24" s="21" t="s">
        <v>95</v>
      </c>
      <c r="E24" s="87">
        <v>0.1</v>
      </c>
      <c r="F24" s="87">
        <v>7.0999999999999994E-2</v>
      </c>
      <c r="G24" s="80"/>
    </row>
    <row r="25" spans="1:7" x14ac:dyDescent="0.35">
      <c r="A25" s="80"/>
      <c r="B25" s="82" t="s">
        <v>60</v>
      </c>
      <c r="C25" s="82"/>
      <c r="D25" s="21" t="s">
        <v>96</v>
      </c>
      <c r="E25" s="87">
        <v>0.16699999999999998</v>
      </c>
      <c r="F25" s="87">
        <v>0.17899999999999999</v>
      </c>
      <c r="G25" s="80"/>
    </row>
    <row r="26" spans="1:7" x14ac:dyDescent="0.35">
      <c r="A26" s="80"/>
      <c r="B26" s="82"/>
      <c r="C26" s="82"/>
      <c r="D26" s="21"/>
      <c r="E26" s="84"/>
      <c r="F26" s="84"/>
      <c r="G26" s="80"/>
    </row>
    <row r="27" spans="1:7" x14ac:dyDescent="0.35">
      <c r="A27" s="80"/>
      <c r="B27" s="85" t="s">
        <v>123</v>
      </c>
      <c r="C27" s="85"/>
      <c r="D27" s="21"/>
      <c r="E27" s="84"/>
      <c r="F27" s="84"/>
      <c r="G27" s="80"/>
    </row>
    <row r="28" spans="1:7" x14ac:dyDescent="0.35">
      <c r="A28" s="80"/>
      <c r="B28" s="82" t="s">
        <v>64</v>
      </c>
      <c r="C28" s="82"/>
      <c r="D28" s="21" t="s">
        <v>72</v>
      </c>
      <c r="E28" s="84">
        <v>254000</v>
      </c>
      <c r="F28" s="84">
        <v>291000</v>
      </c>
      <c r="G28" s="80"/>
    </row>
    <row r="29" spans="1:7" x14ac:dyDescent="0.35">
      <c r="A29" s="80"/>
      <c r="B29" s="82" t="s">
        <v>67</v>
      </c>
      <c r="C29" s="82"/>
      <c r="D29" s="21" t="s">
        <v>14</v>
      </c>
      <c r="E29" s="87">
        <v>1.1000000000000001E-2</v>
      </c>
      <c r="F29" s="87">
        <v>2E-3</v>
      </c>
      <c r="G29" s="80"/>
    </row>
    <row r="30" spans="1:7" x14ac:dyDescent="0.35">
      <c r="A30" s="80"/>
      <c r="B30" s="82"/>
      <c r="C30" s="82"/>
      <c r="D30" s="21"/>
      <c r="E30" s="84"/>
      <c r="F30" s="84"/>
      <c r="G30" s="80"/>
    </row>
    <row r="31" spans="1:7" x14ac:dyDescent="0.35">
      <c r="A31" s="80"/>
      <c r="B31" s="85" t="s">
        <v>120</v>
      </c>
      <c r="C31" s="85"/>
      <c r="D31" s="21"/>
      <c r="E31" s="84"/>
      <c r="F31" s="84"/>
      <c r="G31" s="80"/>
    </row>
    <row r="32" spans="1:7" x14ac:dyDescent="0.35">
      <c r="A32" s="80"/>
      <c r="B32" s="82" t="s">
        <v>71</v>
      </c>
      <c r="C32" s="82"/>
      <c r="D32" s="21" t="s">
        <v>72</v>
      </c>
      <c r="E32" s="84">
        <v>10780</v>
      </c>
      <c r="F32" s="84">
        <v>13708</v>
      </c>
      <c r="G32" s="80"/>
    </row>
    <row r="33" spans="1:7" x14ac:dyDescent="0.35">
      <c r="A33" s="80"/>
      <c r="B33" s="82" t="s">
        <v>74</v>
      </c>
      <c r="C33" s="82"/>
      <c r="D33" s="21" t="s">
        <v>72</v>
      </c>
      <c r="E33" s="84">
        <v>15146</v>
      </c>
      <c r="F33" s="84">
        <v>15530</v>
      </c>
      <c r="G33" s="80"/>
    </row>
    <row r="34" spans="1:7" x14ac:dyDescent="0.35">
      <c r="A34" s="80"/>
      <c r="B34" s="82" t="s">
        <v>76</v>
      </c>
      <c r="C34" s="82"/>
      <c r="D34" s="21" t="s">
        <v>97</v>
      </c>
      <c r="E34" s="84">
        <v>-4366</v>
      </c>
      <c r="F34" s="84">
        <v>-1822</v>
      </c>
      <c r="G34" s="80"/>
    </row>
    <row r="35" spans="1:7" x14ac:dyDescent="0.35">
      <c r="A35" s="80"/>
      <c r="B35" s="82"/>
      <c r="C35" s="82"/>
      <c r="D35" s="21"/>
      <c r="E35" s="84"/>
      <c r="F35" s="84"/>
      <c r="G35" s="80"/>
    </row>
    <row r="36" spans="1:7" x14ac:dyDescent="0.35">
      <c r="A36" s="80"/>
      <c r="B36" s="85" t="s">
        <v>78</v>
      </c>
      <c r="C36" s="85"/>
      <c r="D36" s="21"/>
      <c r="E36" s="84"/>
      <c r="F36" s="84"/>
      <c r="G36" s="80"/>
    </row>
    <row r="37" spans="1:7" x14ac:dyDescent="0.35">
      <c r="A37" s="80"/>
      <c r="B37" s="82" t="s">
        <v>101</v>
      </c>
      <c r="C37" s="82"/>
      <c r="D37" s="21" t="s">
        <v>92</v>
      </c>
      <c r="E37" s="84">
        <v>448.2</v>
      </c>
      <c r="F37" s="84">
        <v>5555.1</v>
      </c>
      <c r="G37" s="80"/>
    </row>
    <row r="38" spans="1:7" x14ac:dyDescent="0.35">
      <c r="A38" s="80"/>
      <c r="B38" s="14" t="s">
        <v>102</v>
      </c>
      <c r="C38" s="82"/>
      <c r="D38" s="21" t="s">
        <v>14</v>
      </c>
      <c r="E38" s="37">
        <v>2.5160109789569951E-2</v>
      </c>
      <c r="F38" s="37">
        <v>8.3864292326962797E-3</v>
      </c>
      <c r="G38" s="80"/>
    </row>
    <row r="39" spans="1:7" ht="6" customHeight="1" x14ac:dyDescent="0.35">
      <c r="A39" s="80"/>
      <c r="B39" s="82"/>
      <c r="C39" s="82"/>
      <c r="D39" s="41"/>
      <c r="E39" s="14"/>
      <c r="F39" s="14"/>
      <c r="G39" s="80"/>
    </row>
    <row r="40" spans="1:7" ht="6" customHeight="1" x14ac:dyDescent="0.35">
      <c r="A40" s="80"/>
      <c r="B40" s="42"/>
      <c r="C40" s="42"/>
      <c r="D40" s="45"/>
      <c r="E40" s="42"/>
      <c r="F40" s="42"/>
      <c r="G40" s="80"/>
    </row>
    <row r="41" spans="1:7" x14ac:dyDescent="0.35">
      <c r="A41" s="80"/>
      <c r="B41" s="44" t="str">
        <f>[2]Template!B41</f>
        <v>* Forecasts from Oxford Economics (Oct 2023); ** Annual ave growth is a compound average</v>
      </c>
      <c r="C41" s="42"/>
      <c r="D41" s="45"/>
      <c r="E41" s="42"/>
      <c r="F41" s="42"/>
      <c r="G41" s="80"/>
    </row>
    <row r="42" spans="1:7" x14ac:dyDescent="0.35">
      <c r="A42" s="80"/>
      <c r="B42" s="44" t="str">
        <f>[2]Template!B42</f>
        <v>Sources: See section 14. Notes and Sources</v>
      </c>
      <c r="C42" s="42"/>
      <c r="D42" s="45"/>
      <c r="E42" s="42"/>
      <c r="F42" s="42"/>
      <c r="G42" s="80"/>
    </row>
    <row r="43" spans="1:7" ht="6" customHeight="1" x14ac:dyDescent="0.35">
      <c r="A43" s="80"/>
      <c r="B43" s="14"/>
      <c r="C43" s="14"/>
      <c r="D43" s="21"/>
      <c r="E43" s="14"/>
      <c r="F43" s="14"/>
      <c r="G43" s="14"/>
    </row>
  </sheetData>
  <pageMargins left="0.7" right="0.7" top="0.75" bottom="0.75" header="0.3" footer="0.3"/>
  <pageSetup paperSize="9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BD96-6D85-4748-A139-8FD27429B0AD}">
  <sheetPr>
    <pageSetUpPr fitToPage="1"/>
  </sheetPr>
  <dimension ref="A1:G43"/>
  <sheetViews>
    <sheetView showGridLines="0" workbookViewId="0">
      <pane ySplit="3" topLeftCell="A4" activePane="bottomLeft" state="frozen"/>
      <selection pane="bottomLeft" activeCell="B27" sqref="B27"/>
    </sheetView>
  </sheetViews>
  <sheetFormatPr defaultColWidth="9.109375" defaultRowHeight="15" x14ac:dyDescent="0.35"/>
  <cols>
    <col min="1" max="1" width="1.6640625" style="46" customWidth="1"/>
    <col min="2" max="2" width="28" style="91" customWidth="1"/>
    <col min="3" max="3" width="8" style="91" customWidth="1"/>
    <col min="4" max="4" width="21.6640625" style="90" customWidth="1"/>
    <col min="5" max="6" width="9.109375" style="91"/>
    <col min="7" max="7" width="1.6640625" style="91" customWidth="1"/>
    <col min="8" max="16384" width="9.109375" style="91"/>
  </cols>
  <sheetData>
    <row r="1" spans="1:7" ht="5.25" customHeight="1" x14ac:dyDescent="0.35">
      <c r="A1" s="75"/>
      <c r="B1" s="76"/>
      <c r="C1" s="76"/>
      <c r="D1" s="77"/>
      <c r="E1" s="78"/>
      <c r="F1" s="78"/>
      <c r="G1" s="75"/>
    </row>
    <row r="2" spans="1:7" s="105" customFormat="1" ht="19.5" customHeight="1" x14ac:dyDescent="0.4">
      <c r="A2" s="107"/>
      <c r="B2" s="108" t="s">
        <v>89</v>
      </c>
      <c r="C2" s="76"/>
      <c r="D2" s="77"/>
      <c r="E2" s="78"/>
      <c r="F2" s="78"/>
      <c r="G2" s="107"/>
    </row>
    <row r="3" spans="1:7" x14ac:dyDescent="0.35">
      <c r="A3" s="75"/>
      <c r="B3" s="76"/>
      <c r="C3" s="76"/>
      <c r="D3" s="77"/>
      <c r="E3" s="79" t="s">
        <v>6</v>
      </c>
      <c r="F3" s="79" t="s">
        <v>2</v>
      </c>
      <c r="G3" s="75"/>
    </row>
    <row r="4" spans="1:7" x14ac:dyDescent="0.35">
      <c r="A4" s="80"/>
      <c r="B4" s="81" t="s">
        <v>10</v>
      </c>
      <c r="C4" s="82"/>
      <c r="D4" s="41"/>
      <c r="E4" s="22"/>
      <c r="F4" s="22"/>
      <c r="G4" s="80"/>
    </row>
    <row r="5" spans="1:7" x14ac:dyDescent="0.35">
      <c r="A5" s="80"/>
      <c r="B5" s="82" t="s">
        <v>104</v>
      </c>
      <c r="C5" s="82"/>
      <c r="D5" s="21" t="s">
        <v>34</v>
      </c>
      <c r="E5" s="83">
        <v>6.348096</v>
      </c>
      <c r="F5" s="83">
        <v>67.026291999999998</v>
      </c>
      <c r="G5" s="80"/>
    </row>
    <row r="6" spans="1:7" x14ac:dyDescent="0.35">
      <c r="A6" s="80"/>
      <c r="B6" s="14"/>
      <c r="C6" s="14"/>
      <c r="D6" s="21"/>
      <c r="E6" s="84"/>
      <c r="F6" s="84"/>
      <c r="G6" s="80"/>
    </row>
    <row r="7" spans="1:7" x14ac:dyDescent="0.35">
      <c r="A7" s="80"/>
      <c r="B7" s="85" t="s">
        <v>36</v>
      </c>
      <c r="C7" s="85"/>
      <c r="D7" s="21"/>
      <c r="E7" s="84"/>
      <c r="F7" s="84"/>
      <c r="G7" s="80"/>
    </row>
    <row r="8" spans="1:7" x14ac:dyDescent="0.35">
      <c r="A8" s="80"/>
      <c r="B8" s="86" t="s">
        <v>107</v>
      </c>
      <c r="C8" s="85"/>
      <c r="D8" s="21" t="s">
        <v>90</v>
      </c>
      <c r="E8" s="84">
        <v>193.25</v>
      </c>
      <c r="F8" s="84">
        <v>2276.7150000000001</v>
      </c>
      <c r="G8" s="80"/>
    </row>
    <row r="9" spans="1:7" x14ac:dyDescent="0.35">
      <c r="A9" s="80"/>
      <c r="B9" s="82" t="s">
        <v>108</v>
      </c>
      <c r="C9" s="82"/>
      <c r="D9" s="21" t="s">
        <v>72</v>
      </c>
      <c r="E9" s="84">
        <v>30442</v>
      </c>
      <c r="F9" s="84">
        <v>33967</v>
      </c>
      <c r="G9" s="80"/>
    </row>
    <row r="10" spans="1:7" x14ac:dyDescent="0.35">
      <c r="A10" s="80"/>
      <c r="B10" s="82" t="s">
        <v>109</v>
      </c>
      <c r="C10" s="82"/>
      <c r="D10" s="21" t="s">
        <v>91</v>
      </c>
      <c r="E10" s="87">
        <v>1.4580773821821325E-2</v>
      </c>
      <c r="F10" s="87">
        <v>1.2094102500559201E-2</v>
      </c>
      <c r="G10" s="80"/>
    </row>
    <row r="11" spans="1:7" x14ac:dyDescent="0.35">
      <c r="A11" s="80"/>
      <c r="B11" s="82"/>
      <c r="C11" s="82"/>
      <c r="D11" s="21"/>
      <c r="E11" s="84"/>
      <c r="F11" s="84"/>
      <c r="G11" s="80"/>
    </row>
    <row r="12" spans="1:7" x14ac:dyDescent="0.35">
      <c r="A12" s="80"/>
      <c r="B12" s="85" t="s">
        <v>13</v>
      </c>
      <c r="C12" s="85"/>
      <c r="D12" s="21"/>
      <c r="E12" s="84"/>
      <c r="F12" s="84"/>
      <c r="G12" s="80"/>
    </row>
    <row r="13" spans="1:7" x14ac:dyDescent="0.35">
      <c r="A13" s="80"/>
      <c r="B13" s="82">
        <v>2023</v>
      </c>
      <c r="C13" s="82"/>
      <c r="D13" s="21" t="s">
        <v>14</v>
      </c>
      <c r="E13" s="87">
        <v>8.4555682556235467E-3</v>
      </c>
      <c r="F13" s="87">
        <v>7.3078680253462203E-3</v>
      </c>
      <c r="G13" s="80"/>
    </row>
    <row r="14" spans="1:7" x14ac:dyDescent="0.35">
      <c r="A14" s="80"/>
      <c r="B14" s="82" t="s">
        <v>105</v>
      </c>
      <c r="C14" s="82"/>
      <c r="D14" s="21" t="s">
        <v>15</v>
      </c>
      <c r="E14" s="87">
        <v>1.2898669774383364E-2</v>
      </c>
      <c r="F14" s="87">
        <v>1.316797033870265E-2</v>
      </c>
      <c r="G14" s="80"/>
    </row>
    <row r="15" spans="1:7" x14ac:dyDescent="0.35">
      <c r="A15" s="80"/>
      <c r="B15" s="82"/>
      <c r="C15" s="82"/>
      <c r="D15" s="21"/>
      <c r="E15" s="84"/>
      <c r="F15" s="84"/>
      <c r="G15" s="80"/>
    </row>
    <row r="16" spans="1:7" x14ac:dyDescent="0.35">
      <c r="A16" s="80"/>
      <c r="B16" s="85" t="s">
        <v>118</v>
      </c>
      <c r="C16" s="85"/>
      <c r="D16" s="21"/>
      <c r="E16" s="84"/>
      <c r="F16" s="84"/>
      <c r="G16" s="80"/>
    </row>
    <row r="17" spans="1:7" x14ac:dyDescent="0.35">
      <c r="A17" s="80"/>
      <c r="B17" s="82" t="s">
        <v>45</v>
      </c>
      <c r="C17" s="82"/>
      <c r="D17" s="21" t="s">
        <v>92</v>
      </c>
      <c r="E17" s="84">
        <v>3111.6760515325782</v>
      </c>
      <c r="F17" s="84">
        <v>32881.790917580918</v>
      </c>
      <c r="G17" s="80"/>
    </row>
    <row r="18" spans="1:7" x14ac:dyDescent="0.35">
      <c r="A18" s="80"/>
      <c r="B18" s="82" t="s">
        <v>48</v>
      </c>
      <c r="C18" s="82"/>
      <c r="D18" s="21" t="s">
        <v>93</v>
      </c>
      <c r="E18" s="87">
        <v>0.77217817329861049</v>
      </c>
      <c r="F18" s="87">
        <v>0.7548366816492188</v>
      </c>
      <c r="G18" s="80"/>
    </row>
    <row r="19" spans="1:7" ht="21" customHeight="1" x14ac:dyDescent="0.35">
      <c r="A19" s="80"/>
      <c r="B19" s="82" t="s">
        <v>50</v>
      </c>
      <c r="C19" s="82"/>
      <c r="D19" s="21" t="s">
        <v>92</v>
      </c>
      <c r="E19" s="84">
        <v>138.56225121068701</v>
      </c>
      <c r="F19" s="84">
        <v>1464.3577036138752</v>
      </c>
      <c r="G19" s="80"/>
    </row>
    <row r="20" spans="1:7" x14ac:dyDescent="0.35">
      <c r="A20" s="80"/>
      <c r="B20" s="82" t="s">
        <v>16</v>
      </c>
      <c r="C20" s="82"/>
      <c r="D20" s="21" t="s">
        <v>94</v>
      </c>
      <c r="E20" s="87">
        <v>4.263141293170343E-2</v>
      </c>
      <c r="F20" s="87">
        <v>4.2635281171241102E-2</v>
      </c>
      <c r="G20" s="80"/>
    </row>
    <row r="21" spans="1:7" ht="21" customHeight="1" x14ac:dyDescent="0.35">
      <c r="A21" s="80"/>
      <c r="B21" s="82" t="s">
        <v>100</v>
      </c>
      <c r="C21" s="82"/>
      <c r="D21" s="21" t="s">
        <v>18</v>
      </c>
      <c r="E21" s="84">
        <v>667.6</v>
      </c>
      <c r="F21" s="84">
        <v>640</v>
      </c>
      <c r="G21" s="80"/>
    </row>
    <row r="22" spans="1:7" x14ac:dyDescent="0.35">
      <c r="A22" s="80"/>
      <c r="B22" s="82"/>
      <c r="C22" s="82"/>
      <c r="D22" s="21"/>
      <c r="E22" s="84"/>
      <c r="F22" s="84"/>
      <c r="G22" s="80"/>
    </row>
    <row r="23" spans="1:7" x14ac:dyDescent="0.35">
      <c r="A23" s="80"/>
      <c r="B23" s="85" t="s">
        <v>119</v>
      </c>
      <c r="C23" s="85"/>
      <c r="D23" s="21"/>
      <c r="E23" s="84"/>
      <c r="F23" s="84"/>
      <c r="G23" s="80"/>
    </row>
    <row r="24" spans="1:7" x14ac:dyDescent="0.35">
      <c r="A24" s="80"/>
      <c r="B24" s="82" t="s">
        <v>57</v>
      </c>
      <c r="C24" s="82"/>
      <c r="D24" s="21" t="s">
        <v>95</v>
      </c>
      <c r="E24" s="87">
        <v>6.9000000000000006E-2</v>
      </c>
      <c r="F24" s="87">
        <v>7.0999999999999994E-2</v>
      </c>
      <c r="G24" s="80"/>
    </row>
    <row r="25" spans="1:7" x14ac:dyDescent="0.35">
      <c r="A25" s="80"/>
      <c r="B25" s="82" t="s">
        <v>60</v>
      </c>
      <c r="C25" s="82"/>
      <c r="D25" s="21" t="s">
        <v>96</v>
      </c>
      <c r="E25" s="87">
        <v>0.155</v>
      </c>
      <c r="F25" s="87">
        <v>0.17899999999999999</v>
      </c>
      <c r="G25" s="80"/>
    </row>
    <row r="26" spans="1:7" x14ac:dyDescent="0.35">
      <c r="A26" s="80"/>
      <c r="B26" s="82"/>
      <c r="C26" s="82"/>
      <c r="D26" s="21"/>
      <c r="E26" s="84"/>
      <c r="F26" s="84"/>
      <c r="G26" s="80"/>
    </row>
    <row r="27" spans="1:7" x14ac:dyDescent="0.35">
      <c r="A27" s="80"/>
      <c r="B27" s="85" t="s">
        <v>123</v>
      </c>
      <c r="C27" s="85"/>
      <c r="D27" s="21"/>
      <c r="E27" s="84"/>
      <c r="F27" s="84"/>
      <c r="G27" s="80"/>
    </row>
    <row r="28" spans="1:7" x14ac:dyDescent="0.35">
      <c r="A28" s="80"/>
      <c r="B28" s="82" t="s">
        <v>64</v>
      </c>
      <c r="C28" s="82"/>
      <c r="D28" s="21" t="s">
        <v>72</v>
      </c>
      <c r="E28" s="84">
        <v>351000</v>
      </c>
      <c r="F28" s="84">
        <v>291000</v>
      </c>
      <c r="G28" s="80"/>
    </row>
    <row r="29" spans="1:7" x14ac:dyDescent="0.35">
      <c r="A29" s="80"/>
      <c r="B29" s="82" t="s">
        <v>67</v>
      </c>
      <c r="C29" s="82"/>
      <c r="D29" s="21" t="s">
        <v>14</v>
      </c>
      <c r="E29" s="87">
        <v>-1.6E-2</v>
      </c>
      <c r="F29" s="87">
        <v>2E-3</v>
      </c>
      <c r="G29" s="80"/>
    </row>
    <row r="30" spans="1:7" x14ac:dyDescent="0.35">
      <c r="A30" s="80"/>
      <c r="B30" s="82"/>
      <c r="C30" s="82"/>
      <c r="D30" s="21"/>
      <c r="E30" s="84"/>
      <c r="F30" s="84"/>
      <c r="G30" s="80"/>
    </row>
    <row r="31" spans="1:7" x14ac:dyDescent="0.35">
      <c r="A31" s="80"/>
      <c r="B31" s="85" t="s">
        <v>120</v>
      </c>
      <c r="C31" s="85"/>
      <c r="D31" s="21"/>
      <c r="E31" s="84"/>
      <c r="F31" s="84"/>
      <c r="G31" s="80"/>
    </row>
    <row r="32" spans="1:7" x14ac:dyDescent="0.35">
      <c r="A32" s="80"/>
      <c r="B32" s="82" t="s">
        <v>71</v>
      </c>
      <c r="C32" s="82"/>
      <c r="D32" s="21" t="s">
        <v>72</v>
      </c>
      <c r="E32" s="84">
        <v>13665</v>
      </c>
      <c r="F32" s="84">
        <v>13708</v>
      </c>
      <c r="G32" s="80"/>
    </row>
    <row r="33" spans="1:7" x14ac:dyDescent="0.35">
      <c r="A33" s="80"/>
      <c r="B33" s="82" t="s">
        <v>74</v>
      </c>
      <c r="C33" s="82"/>
      <c r="D33" s="21" t="s">
        <v>72</v>
      </c>
      <c r="E33" s="84">
        <v>14043</v>
      </c>
      <c r="F33" s="84">
        <v>15530</v>
      </c>
      <c r="G33" s="80"/>
    </row>
    <row r="34" spans="1:7" x14ac:dyDescent="0.35">
      <c r="A34" s="80"/>
      <c r="B34" s="82" t="s">
        <v>76</v>
      </c>
      <c r="C34" s="82"/>
      <c r="D34" s="21" t="s">
        <v>97</v>
      </c>
      <c r="E34" s="84">
        <v>-378</v>
      </c>
      <c r="F34" s="84">
        <v>-1822</v>
      </c>
      <c r="G34" s="80"/>
    </row>
    <row r="35" spans="1:7" x14ac:dyDescent="0.35">
      <c r="A35" s="80"/>
      <c r="B35" s="82"/>
      <c r="C35" s="82"/>
      <c r="D35" s="21"/>
      <c r="E35" s="84"/>
      <c r="F35" s="84"/>
      <c r="G35" s="80"/>
    </row>
    <row r="36" spans="1:7" x14ac:dyDescent="0.35">
      <c r="A36" s="80"/>
      <c r="B36" s="85" t="s">
        <v>78</v>
      </c>
      <c r="C36" s="85"/>
      <c r="D36" s="21"/>
      <c r="E36" s="84"/>
      <c r="F36" s="84"/>
      <c r="G36" s="80"/>
    </row>
    <row r="37" spans="1:7" x14ac:dyDescent="0.35">
      <c r="A37" s="80"/>
      <c r="B37" s="82" t="s">
        <v>101</v>
      </c>
      <c r="C37" s="82"/>
      <c r="D37" s="21" t="s">
        <v>92</v>
      </c>
      <c r="E37" s="84">
        <v>569.20000000000005</v>
      </c>
      <c r="F37" s="84">
        <v>5555.1</v>
      </c>
      <c r="G37" s="80"/>
    </row>
    <row r="38" spans="1:7" x14ac:dyDescent="0.35">
      <c r="A38" s="80"/>
      <c r="B38" s="14" t="s">
        <v>102</v>
      </c>
      <c r="C38" s="82"/>
      <c r="D38" s="21" t="s">
        <v>14</v>
      </c>
      <c r="E38" s="37">
        <v>4.8443543930742239E-2</v>
      </c>
      <c r="F38" s="37">
        <v>8.3864292326962797E-3</v>
      </c>
      <c r="G38" s="80"/>
    </row>
    <row r="39" spans="1:7" ht="6" customHeight="1" x14ac:dyDescent="0.35">
      <c r="A39" s="80"/>
      <c r="B39" s="82"/>
      <c r="C39" s="82"/>
      <c r="D39" s="41"/>
      <c r="E39" s="14"/>
      <c r="F39" s="14"/>
      <c r="G39" s="80"/>
    </row>
    <row r="40" spans="1:7" ht="7.2" customHeight="1" x14ac:dyDescent="0.35">
      <c r="A40" s="80"/>
      <c r="B40" s="42"/>
      <c r="C40" s="42"/>
      <c r="D40" s="45"/>
      <c r="E40" s="42"/>
      <c r="F40" s="42"/>
      <c r="G40" s="80"/>
    </row>
    <row r="41" spans="1:7" x14ac:dyDescent="0.35">
      <c r="A41" s="80"/>
      <c r="B41" s="44" t="str">
        <f>[2]Template!B41</f>
        <v>* Forecasts from Oxford Economics (Oct 2023); ** Annual ave growth is a compound average</v>
      </c>
      <c r="C41" s="42"/>
      <c r="D41" s="45"/>
      <c r="E41" s="42"/>
      <c r="F41" s="42"/>
      <c r="G41" s="80"/>
    </row>
    <row r="42" spans="1:7" x14ac:dyDescent="0.35">
      <c r="A42" s="80"/>
      <c r="B42" s="44" t="str">
        <f>[2]Template!B42</f>
        <v>Sources: See section 14. Notes and Sources</v>
      </c>
      <c r="C42" s="42"/>
      <c r="D42" s="45"/>
      <c r="E42" s="42"/>
      <c r="F42" s="42"/>
      <c r="G42" s="80"/>
    </row>
    <row r="43" spans="1:7" ht="6" customHeight="1" x14ac:dyDescent="0.35">
      <c r="A43" s="80"/>
      <c r="B43" s="14"/>
      <c r="C43" s="14"/>
      <c r="D43" s="21"/>
      <c r="E43" s="14"/>
      <c r="F43" s="14"/>
      <c r="G43" s="14"/>
    </row>
  </sheetData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Contents</vt:lpstr>
      <vt:lpstr>Summary 1</vt:lpstr>
      <vt:lpstr>Summary 2</vt:lpstr>
      <vt:lpstr>NE</vt:lpstr>
      <vt:lpstr>NW</vt:lpstr>
      <vt:lpstr>Yorks&amp;H</vt:lpstr>
      <vt:lpstr>E.Mids</vt:lpstr>
      <vt:lpstr>W.Mids</vt:lpstr>
      <vt:lpstr>East</vt:lpstr>
      <vt:lpstr>Lon</vt:lpstr>
      <vt:lpstr>SE</vt:lpstr>
      <vt:lpstr>SW</vt:lpstr>
      <vt:lpstr>Eng</vt:lpstr>
      <vt:lpstr>Wal</vt:lpstr>
      <vt:lpstr>Scot</vt:lpstr>
      <vt:lpstr>NI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HARARI, Daniel</dc:creator>
  <cp:lastModifiedBy>WARD, Matthew</cp:lastModifiedBy>
  <dcterms:created xsi:type="dcterms:W3CDTF">2021-09-03T10:11:58Z</dcterms:created>
  <dcterms:modified xsi:type="dcterms:W3CDTF">2023-12-15T15:29:57Z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f77787-5df4-43b6-a2a8-8d8b678a318b_Enabled">
    <vt:lpwstr>true</vt:lpwstr>
  </property>
  <property fmtid="{D5CDD505-2E9C-101B-9397-08002B2CF9AE}" pid="3" name="MSIP_Label_a8f77787-5df4-43b6-a2a8-8d8b678a318b_SetDate">
    <vt:lpwstr>2021-09-03T10:11:58Z</vt:lpwstr>
  </property>
  <property fmtid="{D5CDD505-2E9C-101B-9397-08002B2CF9AE}" pid="4" name="MSIP_Label_a8f77787-5df4-43b6-a2a8-8d8b678a318b_Method">
    <vt:lpwstr>Standard</vt:lpwstr>
  </property>
  <property fmtid="{D5CDD505-2E9C-101B-9397-08002B2CF9AE}" pid="5" name="MSIP_Label_a8f77787-5df4-43b6-a2a8-8d8b678a318b_Name">
    <vt:lpwstr>a8f77787-5df4-43b6-a2a8-8d8b678a318b</vt:lpwstr>
  </property>
  <property fmtid="{D5CDD505-2E9C-101B-9397-08002B2CF9AE}" pid="6" name="MSIP_Label_a8f77787-5df4-43b6-a2a8-8d8b678a318b_SiteId">
    <vt:lpwstr>1ce6dd9e-b337-4088-be5e-8dbbec04b34a</vt:lpwstr>
  </property>
  <property fmtid="{D5CDD505-2E9C-101B-9397-08002B2CF9AE}" pid="7" name="MSIP_Label_a8f77787-5df4-43b6-a2a8-8d8b678a318b_ActionId">
    <vt:lpwstr>2095a3ef-e1c8-4216-9935-546a8d327342</vt:lpwstr>
  </property>
  <property fmtid="{D5CDD505-2E9C-101B-9397-08002B2CF9AE}" pid="8" name="MSIP_Label_a8f77787-5df4-43b6-a2a8-8d8b678a318b_ContentBits">
    <vt:lpwstr>0</vt:lpwstr>
  </property>
</Properties>
</file>