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kool\programming\self made soft\interpolator\"/>
    </mc:Choice>
  </mc:AlternateContent>
  <bookViews>
    <workbookView xWindow="0" yWindow="0" windowWidth="20490" windowHeight="7620" activeTab="1"/>
  </bookViews>
  <sheets>
    <sheet name="Sheet1" sheetId="1" r:id="rId1"/>
    <sheet name="stress~stra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G4" i="2" l="1"/>
  <c r="G5" i="2"/>
  <c r="G6" i="2"/>
  <c r="G7" i="2"/>
  <c r="G8" i="2"/>
  <c r="G9" i="2"/>
  <c r="G10" i="2"/>
  <c r="G11" i="2"/>
  <c r="G12" i="2"/>
  <c r="G13" i="2"/>
  <c r="G3" i="2"/>
  <c r="S6" i="2"/>
  <c r="B4" i="2"/>
  <c r="B5" i="2"/>
  <c r="B6" i="2"/>
  <c r="B7" i="2"/>
  <c r="B8" i="2"/>
  <c r="B9" i="2"/>
  <c r="B10" i="2"/>
  <c r="B11" i="2"/>
  <c r="B12" i="2"/>
  <c r="B13" i="2"/>
  <c r="B3" i="2"/>
  <c r="C4" i="2"/>
  <c r="C5" i="2"/>
  <c r="C6" i="2"/>
  <c r="C7" i="2"/>
  <c r="C8" i="2"/>
  <c r="C9" i="2"/>
  <c r="C10" i="2"/>
  <c r="C11" i="2"/>
  <c r="C12" i="2"/>
  <c r="C13" i="2"/>
  <c r="C3" i="2"/>
  <c r="E4" i="2"/>
  <c r="E5" i="2"/>
  <c r="E6" i="2"/>
  <c r="E7" i="2"/>
  <c r="E8" i="2"/>
  <c r="E9" i="2"/>
  <c r="E10" i="2"/>
  <c r="E11" i="2"/>
  <c r="E12" i="2"/>
  <c r="E13" i="2"/>
  <c r="E3" i="2"/>
  <c r="D6" i="2"/>
  <c r="D5" i="2"/>
  <c r="D7" i="2"/>
  <c r="D8" i="2"/>
  <c r="D9" i="2"/>
  <c r="D10" i="2"/>
  <c r="D11" i="2"/>
  <c r="D12" i="2"/>
  <c r="D13" i="2"/>
  <c r="D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B1" i="1"/>
  <c r="G9" i="1" l="1"/>
  <c r="H9" i="1" s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<sst xmlns="http://schemas.openxmlformats.org/spreadsheetml/2006/main" count="39" uniqueCount="36">
  <si>
    <t>X</t>
  </si>
  <si>
    <t>Y</t>
  </si>
  <si>
    <t>x,y</t>
  </si>
  <si>
    <t>Copy paste the green row into the program and get the interpolating function</t>
  </si>
  <si>
    <t>0,0</t>
  </si>
  <si>
    <t>1.43266475645e-05,1.07066381156</t>
  </si>
  <si>
    <t>0.000114613180516,23.5546038544</t>
  </si>
  <si>
    <t>0.000343839541547,68.52248394</t>
  </si>
  <si>
    <t>0.000530085959885,107.066381156</t>
  </si>
  <si>
    <t>0.000759312320917,148.822269807</t>
  </si>
  <si>
    <t>0.000988538681948,195.931477516</t>
  </si>
  <si>
    <t>0.00120343839542,243.040685225</t>
  </si>
  <si>
    <t>0.00140401146132,280.51391863</t>
  </si>
  <si>
    <t>0.00150429799427,294.43254818</t>
  </si>
  <si>
    <t>0.00169054441261,309.421841542</t>
  </si>
  <si>
    <t>0.00189111747851,322.269807281</t>
  </si>
  <si>
    <t>0.00210601719198,331.905781585</t>
  </si>
  <si>
    <t>0.00232091690544,339.400428266</t>
  </si>
  <si>
    <t>0.00252148997135,343.683083512</t>
  </si>
  <si>
    <t>0.00279369627507,351.177730193</t>
  </si>
  <si>
    <t>0.00310888252149,352.248394004</t>
  </si>
  <si>
    <t>0.00338108882521,355.460385439</t>
  </si>
  <si>
    <t>0.0036676217765,357.601713062</t>
  </si>
  <si>
    <t>0.00389684813754,357.601713062</t>
  </si>
  <si>
    <t>0.00419770773639,358.672376874</t>
  </si>
  <si>
    <t>0.00452722063037,357.601713062</t>
  </si>
  <si>
    <t>0.00488538681948,356.531049251</t>
  </si>
  <si>
    <t>0.00498567335244,357.601713062</t>
  </si>
  <si>
    <t>strain</t>
  </si>
  <si>
    <t>fy=415</t>
  </si>
  <si>
    <t>fy=500</t>
  </si>
  <si>
    <t>Characteristic</t>
  </si>
  <si>
    <t>Design</t>
  </si>
  <si>
    <t>Design stress</t>
  </si>
  <si>
    <t>fck=</t>
  </si>
  <si>
    <t>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</si>
</sst>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</a:t>
            </a:r>
            <a:r>
              <a:rPr lang="en-US" baseline="0"/>
              <a:t> loss coefficient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Sheet1!$B$1:$B$51</c:f>
              <c:numCache>
                <c:formatCode>General</c:formatCode>
                <c:ptCount val="51"/>
                <c:pt idx="0">
                  <c:v>0</c:v>
                </c:pt>
                <c:pt idx="1">
                  <c:v>1.8E-3</c:v>
                </c:pt>
                <c:pt idx="2">
                  <c:v>3.5999999999999999E-3</c:v>
                </c:pt>
                <c:pt idx="3">
                  <c:v>5.4000000000000003E-3</c:v>
                </c:pt>
                <c:pt idx="4">
                  <c:v>7.1999999999999998E-3</c:v>
                </c:pt>
                <c:pt idx="5">
                  <c:v>8.9999999999999993E-3</c:v>
                </c:pt>
                <c:pt idx="6">
                  <c:v>1.0800000000000001E-2</c:v>
                </c:pt>
                <c:pt idx="7">
                  <c:v>1.26E-2</c:v>
                </c:pt>
                <c:pt idx="8">
                  <c:v>1.44E-2</c:v>
                </c:pt>
                <c:pt idx="9">
                  <c:v>1.6199999999999999E-2</c:v>
                </c:pt>
                <c:pt idx="10">
                  <c:v>1.7999999999999999E-2</c:v>
                </c:pt>
                <c:pt idx="11">
                  <c:v>1.9999999999999997E-2</c:v>
                </c:pt>
                <c:pt idx="12">
                  <c:v>2.1999999999999999E-2</c:v>
                </c:pt>
                <c:pt idx="13">
                  <c:v>2.4E-2</c:v>
                </c:pt>
                <c:pt idx="14">
                  <c:v>2.5999999999999999E-2</c:v>
                </c:pt>
                <c:pt idx="15">
                  <c:v>2.7999999999999997E-2</c:v>
                </c:pt>
                <c:pt idx="16">
                  <c:v>0.03</c:v>
                </c:pt>
                <c:pt idx="17">
                  <c:v>3.2000000000000001E-2</c:v>
                </c:pt>
                <c:pt idx="18">
                  <c:v>3.4000000000000002E-2</c:v>
                </c:pt>
                <c:pt idx="19">
                  <c:v>3.6000000000000004E-2</c:v>
                </c:pt>
                <c:pt idx="20">
                  <c:v>3.7999999999999999E-2</c:v>
                </c:pt>
                <c:pt idx="21">
                  <c:v>4.0750000000000001E-2</c:v>
                </c:pt>
                <c:pt idx="22">
                  <c:v>4.3499999999999997E-2</c:v>
                </c:pt>
                <c:pt idx="23">
                  <c:v>4.6249999999999999E-2</c:v>
                </c:pt>
                <c:pt idx="24">
                  <c:v>4.9000000000000002E-2</c:v>
                </c:pt>
                <c:pt idx="25">
                  <c:v>5.1749999999999997E-2</c:v>
                </c:pt>
                <c:pt idx="26">
                  <c:v>5.45E-2</c:v>
                </c:pt>
                <c:pt idx="27">
                  <c:v>5.7249999999999995E-2</c:v>
                </c:pt>
                <c:pt idx="28">
                  <c:v>0.06</c:v>
                </c:pt>
                <c:pt idx="29">
                  <c:v>6.4000000000000001E-2</c:v>
                </c:pt>
                <c:pt idx="30">
                  <c:v>6.8000000000000005E-2</c:v>
                </c:pt>
                <c:pt idx="31">
                  <c:v>7.1999999999999995E-2</c:v>
                </c:pt>
                <c:pt idx="32">
                  <c:v>7.5999999999999998E-2</c:v>
                </c:pt>
                <c:pt idx="33">
                  <c:v>0.08</c:v>
                </c:pt>
                <c:pt idx="34">
                  <c:v>8.3999999999999991E-2</c:v>
                </c:pt>
                <c:pt idx="35">
                  <c:v>8.7999999999999995E-2</c:v>
                </c:pt>
                <c:pt idx="36">
                  <c:v>9.325E-2</c:v>
                </c:pt>
                <c:pt idx="37">
                  <c:v>9.849999999999999E-2</c:v>
                </c:pt>
                <c:pt idx="38">
                  <c:v>0.10375</c:v>
                </c:pt>
                <c:pt idx="39">
                  <c:v>0.109</c:v>
                </c:pt>
                <c:pt idx="40">
                  <c:v>0.11424999999999999</c:v>
                </c:pt>
                <c:pt idx="41">
                  <c:v>0.1195</c:v>
                </c:pt>
                <c:pt idx="42">
                  <c:v>0.12475</c:v>
                </c:pt>
                <c:pt idx="43">
                  <c:v>0.13</c:v>
                </c:pt>
                <c:pt idx="44">
                  <c:v>0.13414300000000001</c:v>
                </c:pt>
                <c:pt idx="45">
                  <c:v>0.13828599999999999</c:v>
                </c:pt>
                <c:pt idx="46">
                  <c:v>0.142429</c:v>
                </c:pt>
                <c:pt idx="47">
                  <c:v>0.14657200000000001</c:v>
                </c:pt>
                <c:pt idx="48">
                  <c:v>0.15071500000000002</c:v>
                </c:pt>
                <c:pt idx="49">
                  <c:v>0.154858</c:v>
                </c:pt>
                <c:pt idx="50">
                  <c:v>0.159001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0-4D9A-B0D0-35C84001C3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2.0090559830866894E-3</c:v>
                </c:pt>
                <c:pt idx="2">
                  <c:v>3.9130576554342409E-3</c:v>
                </c:pt>
                <c:pt idx="3">
                  <c:v>5.7418624786066425E-3</c:v>
                </c:pt>
                <c:pt idx="4">
                  <c:v>7.5199880433187618E-3</c:v>
                </c:pt>
                <c:pt idx="5">
                  <c:v>9.2673458601199299E-3</c:v>
                </c:pt>
                <c:pt idx="6">
                  <c:v>1.0999929656699877E-2</c:v>
                </c:pt>
                <c:pt idx="7">
                  <c:v>1.2730458181818182E-2</c:v>
                </c:pt>
                <c:pt idx="8">
                  <c:v>1.446897251585624E-2</c:v>
                </c:pt>
                <c:pt idx="9">
                  <c:v>1.6223387887992404E-2</c:v>
                </c:pt>
                <c:pt idx="10">
                  <c:v>1.7999999999999999E-2</c:v>
                </c:pt>
                <c:pt idx="11">
                  <c:v>1.980394585666825E-2</c:v>
                </c:pt>
                <c:pt idx="12">
                  <c:v>2.1639619102846206E-2</c:v>
                </c:pt>
                <c:pt idx="13">
                  <c:v>2.3511039867109632E-2</c:v>
                </c:pt>
                <c:pt idx="14">
                  <c:v>2.5422179112050736E-2</c:v>
                </c:pt>
                <c:pt idx="15">
                  <c:v>2.7377237491190969E-2</c:v>
                </c:pt>
                <c:pt idx="16">
                  <c:v>2.9380878712516718E-2</c:v>
                </c:pt>
                <c:pt idx="17">
                  <c:v>3.1438417408637877E-2</c:v>
                </c:pt>
                <c:pt idx="18">
                  <c:v>3.3555961513569474E-2</c:v>
                </c:pt>
                <c:pt idx="19">
                  <c:v>3.5740509146136232E-2</c:v>
                </c:pt>
                <c:pt idx="20">
                  <c:v>3.7999999999999999E-2</c:v>
                </c:pt>
                <c:pt idx="21">
                  <c:v>4.0343321240310065E-2</c:v>
                </c:pt>
                <c:pt idx="22">
                  <c:v>4.2780267906976747E-2</c:v>
                </c:pt>
                <c:pt idx="23">
                  <c:v>4.5321457824567458E-2</c:v>
                </c:pt>
                <c:pt idx="24">
                  <c:v>4.7978201018826133E-2</c:v>
                </c:pt>
                <c:pt idx="25">
                  <c:v>5.0762323639815338E-2</c:v>
                </c:pt>
                <c:pt idx="26">
                  <c:v>5.3685946391681401E-2</c:v>
                </c:pt>
                <c:pt idx="27">
                  <c:v>5.6761217469042592E-2</c:v>
                </c:pt>
                <c:pt idx="28">
                  <c:v>0.06</c:v>
                </c:pt>
                <c:pt idx="29">
                  <c:v>6.3413513995771692E-2</c:v>
                </c:pt>
                <c:pt idx="30">
                  <c:v>6.7011932806949434E-2</c:v>
                </c:pt>
                <c:pt idx="31">
                  <c:v>7.0803934086378709E-2</c:v>
                </c:pt>
                <c:pt idx="32">
                  <c:v>7.4796205258661597E-2</c:v>
                </c:pt>
                <c:pt idx="33">
                  <c:v>7.8992903496282241E-2</c:v>
                </c:pt>
                <c:pt idx="34">
                  <c:v>8.3395070202355787E-2</c:v>
                </c:pt>
                <c:pt idx="35">
                  <c:v>8.7999999999999995E-2</c:v>
                </c:pt>
                <c:pt idx="36">
                  <c:v>9.2800564228329815E-2</c:v>
                </c:pt>
                <c:pt idx="37">
                  <c:v>9.7784488945074827E-2</c:v>
                </c:pt>
                <c:pt idx="38">
                  <c:v>0.10293358743582001</c:v>
                </c:pt>
                <c:pt idx="39">
                  <c:v>0.10822294722986871</c:v>
                </c:pt>
                <c:pt idx="40">
                  <c:v>0.11362007162272941</c:v>
                </c:pt>
                <c:pt idx="41">
                  <c:v>0.11908397570522503</c:v>
                </c:pt>
                <c:pt idx="42">
                  <c:v>0.1245642368992248</c:v>
                </c:pt>
                <c:pt idx="43">
                  <c:v>0.13</c:v>
                </c:pt>
                <c:pt idx="44">
                  <c:v>0.13531893672520173</c:v>
                </c:pt>
                <c:pt idx="45">
                  <c:v>0.14043615977046203</c:v>
                </c:pt>
                <c:pt idx="46">
                  <c:v>0.14525309137161843</c:v>
                </c:pt>
                <c:pt idx="47">
                  <c:v>0.14965628637356004</c:v>
                </c:pt>
                <c:pt idx="48">
                  <c:v>0.15351620980569819</c:v>
                </c:pt>
                <c:pt idx="49">
                  <c:v>0.15668596896405923</c:v>
                </c:pt>
                <c:pt idx="50">
                  <c:v>0.159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0-4D9A-B0D0-35C84001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043296"/>
        <c:axId val="1385042048"/>
      </c:scatterChart>
      <c:valAx>
        <c:axId val="13850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42048"/>
        <c:crosses val="autoZero"/>
        <c:crossBetween val="midCat"/>
      </c:valAx>
      <c:valAx>
        <c:axId val="13850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~ Strain for Steel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'stress~strain'!$B$1:$B$2</c:f>
              <c:strCache>
                <c:ptCount val="2"/>
                <c:pt idx="0">
                  <c:v>Characteristic</c:v>
                </c:pt>
                <c:pt idx="1">
                  <c:v>fy=415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'stress~strain'!$A$3:$A$13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</c:numCache>
            </c:numRef>
          </c:xVal>
          <c:yVal>
            <c:numRef>
              <c:f>'stress~strain'!$B$3:$B$13</c:f>
              <c:numCache>
                <c:formatCode>General</c:formatCode>
                <c:ptCount val="11"/>
                <c:pt idx="0">
                  <c:v>0</c:v>
                </c:pt>
                <c:pt idx="1">
                  <c:v>99.152451451500013</c:v>
                </c:pt>
                <c:pt idx="2">
                  <c:v>198.30490290300003</c:v>
                </c:pt>
                <c:pt idx="3">
                  <c:v>297.45735435450001</c:v>
                </c:pt>
                <c:pt idx="4">
                  <c:v>359.8100901313</c:v>
                </c:pt>
                <c:pt idx="5">
                  <c:v>385.76153124663205</c:v>
                </c:pt>
                <c:pt idx="6">
                  <c:v>401.66532239353802</c:v>
                </c:pt>
                <c:pt idx="7">
                  <c:v>408.97244262334397</c:v>
                </c:pt>
                <c:pt idx="8">
                  <c:v>412.93322423906801</c:v>
                </c:pt>
                <c:pt idx="9">
                  <c:v>414.522130490184</c:v>
                </c:pt>
                <c:pt idx="10">
                  <c:v>414.99958326968402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1-4049-98DC-43747FA09297}"/>
            </c:ext>
          </c:extLst>
        </c:ser>
        <c:ser>
          <c:idx val="1"/>
          <c:order val="1"/>
          <c:tx>
            <c:strRef>
              <c:f>'stress~strain'!$C$1:$C$2</c:f>
              <c:strCache>
                <c:ptCount val="2"/>
                <c:pt idx="0">
                  <c:v>Characteristic</c:v>
                </c:pt>
                <c:pt idx="1">
                  <c:v>fy=500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'stress~strain'!$A$3:$A$13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</c:numCache>
            </c:numRef>
          </c:xVal>
          <c:yVal>
            <c:numRef>
              <c:f>'stress~strain'!$C$3:$C$13</c:f>
              <c:numCache>
                <c:formatCode>General</c:formatCode>
                <c:ptCount val="11"/>
                <c:pt idx="0">
                  <c:v>0</c:v>
                </c:pt>
                <c:pt idx="1">
                  <c:v>101.194261191</c:v>
                </c:pt>
                <c:pt idx="2">
                  <c:v>202.38852238199999</c:v>
                </c:pt>
                <c:pt idx="3">
                  <c:v>303.58278357299997</c:v>
                </c:pt>
                <c:pt idx="4">
                  <c:v>402.95382030943506</c:v>
                </c:pt>
                <c:pt idx="5">
                  <c:v>446.145380965068</c:v>
                </c:pt>
                <c:pt idx="6">
                  <c:v>469.94184553632505</c:v>
                </c:pt>
                <c:pt idx="7">
                  <c:v>490.13348604330599</c:v>
                </c:pt>
                <c:pt idx="8">
                  <c:v>495.61348266643796</c:v>
                </c:pt>
                <c:pt idx="9">
                  <c:v>500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41-4049-98DC-43747FA09297}"/>
            </c:ext>
          </c:extLst>
        </c:ser>
        <c:ser>
          <c:idx val="2"/>
          <c:order val="2"/>
          <c:tx>
            <c:strRef>
              <c:f>'stress~strain'!$D$1:$D$2</c:f>
              <c:strCache>
                <c:ptCount val="2"/>
                <c:pt idx="0">
                  <c:v>Design</c:v>
                </c:pt>
                <c:pt idx="1">
                  <c:v>fy=415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'stress~strain'!$A$3:$A$13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</c:numCache>
            </c:numRef>
          </c:xVal>
          <c:yVal>
            <c:numRef>
              <c:f>'stress~strain'!$D$3:$D$13</c:f>
              <c:numCache>
                <c:formatCode>General</c:formatCode>
                <c:ptCount val="11"/>
                <c:pt idx="0">
                  <c:v>0</c:v>
                </c:pt>
                <c:pt idx="1">
                  <c:v>100.80686033600401</c:v>
                </c:pt>
                <c:pt idx="2">
                  <c:v>198.342836913794</c:v>
                </c:pt>
                <c:pt idx="3">
                  <c:v>293.837645421248</c:v>
                </c:pt>
                <c:pt idx="4">
                  <c:v>327.15730537529004</c:v>
                </c:pt>
                <c:pt idx="5">
                  <c:v>343.22244372973097</c:v>
                </c:pt>
                <c:pt idx="6">
                  <c:v>351.87748999662</c:v>
                </c:pt>
                <c:pt idx="7">
                  <c:v>356.34970222731903</c:v>
                </c:pt>
                <c:pt idx="8">
                  <c:v>357.96825371356101</c:v>
                </c:pt>
                <c:pt idx="9">
                  <c:v>357.69110851089999</c:v>
                </c:pt>
                <c:pt idx="10">
                  <c:v>357.60171500000001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41-4049-98DC-43747FA09297}"/>
            </c:ext>
          </c:extLst>
        </c:ser>
        <c:ser>
          <c:idx val="3"/>
          <c:order val="3"/>
          <c:tx>
            <c:strRef>
              <c:f>'stress~strain'!$E$1:$E$2</c:f>
              <c:strCache>
                <c:ptCount val="2"/>
                <c:pt idx="0">
                  <c:v>Design</c:v>
                </c:pt>
                <c:pt idx="1">
                  <c:v>fy=500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'stress~strain'!$A$3:$A$13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</c:numCache>
            </c:numRef>
          </c:xVal>
          <c:yVal>
            <c:numRef>
              <c:f>'stress~strain'!$E$3:$E$13</c:f>
              <c:numCache>
                <c:formatCode>General</c:formatCode>
                <c:ptCount val="11"/>
                <c:pt idx="0">
                  <c:v>0</c:v>
                </c:pt>
                <c:pt idx="1">
                  <c:v>99.774853611500006</c:v>
                </c:pt>
                <c:pt idx="2">
                  <c:v>199.54970722300001</c:v>
                </c:pt>
                <c:pt idx="3">
                  <c:v>299.32456083450001</c:v>
                </c:pt>
                <c:pt idx="4">
                  <c:v>374.65396000339501</c:v>
                </c:pt>
                <c:pt idx="5">
                  <c:v>401.047208341496</c:v>
                </c:pt>
                <c:pt idx="6">
                  <c:v>419.51608882608701</c:v>
                </c:pt>
                <c:pt idx="7">
                  <c:v>427.00221774316003</c:v>
                </c:pt>
                <c:pt idx="8">
                  <c:v>431.92018534805601</c:v>
                </c:pt>
                <c:pt idx="9">
                  <c:v>433.89788883726197</c:v>
                </c:pt>
                <c:pt idx="10">
                  <c:v>434.530739944262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41-4049-98DC-43747FA09297}"/>
            </c:ext>
          </c:extLst>
        </c:ser>
        <c:ser>
          <c:idx val="4"/>
          <c:order val="4"/>
          <c:tx>
            <c:strRef>
              <c:f>'stress~strain'!$F$1:$G$1</c:f>
              <c:strCache>
                <c:ptCount val="1"/>
                <c:pt idx="0">
                  <c:v>Concrete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'stress~strain'!$F$3:$F$10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</c:numCache>
            </c:numRef>
          </c:xVal>
          <c:yVal>
            <c:numRef>
              <c:f>'stress~strain'!$G$3:$G$10</c:f>
              <c:numCache>
                <c:formatCode>General</c:formatCode>
                <c:ptCount val="8"/>
                <c:pt idx="0">
                  <c:v>0</c:v>
                </c:pt>
                <c:pt idx="1">
                  <c:v>5.8225167472356034</c:v>
                </c:pt>
                <c:pt idx="2">
                  <c:v>10.003366651716</c:v>
                </c:pt>
                <c:pt idx="3">
                  <c:v>12.419272046520295</c:v>
                </c:pt>
                <c:pt idx="4">
                  <c:v>13.38</c:v>
                </c:pt>
                <c:pt idx="5">
                  <c:v>13.38</c:v>
                </c:pt>
                <c:pt idx="6">
                  <c:v>13.38</c:v>
                </c:pt>
                <c:pt idx="7">
                  <c:v>13.38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41-4049-98DC-43747FA0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35744"/>
        <c:axId val="1362342400"/>
      </c:scatterChart>
      <c:valAx>
        <c:axId val="13623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42400"/>
        <c:crosses val="autoZero"/>
        <c:crossBetween val="midCat"/>
      </c:valAx>
      <c:valAx>
        <c:axId val="13623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3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Concrete Design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'stress~strain'!$F$3:$F$10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</c:numCache>
            </c:numRef>
          </c:xVal>
          <c:yVal>
            <c:numRef>
              <c:f>'stress~strain'!$G$3:$G$10</c:f>
              <c:numCache>
                <c:formatCode>General</c:formatCode>
                <c:ptCount val="8"/>
                <c:pt idx="0">
                  <c:v>0</c:v>
                </c:pt>
                <c:pt idx="1">
                  <c:v>5.8225167472356034</c:v>
                </c:pt>
                <c:pt idx="2">
                  <c:v>10.003366651716</c:v>
                </c:pt>
                <c:pt idx="3">
                  <c:v>12.419272046520295</c:v>
                </c:pt>
                <c:pt idx="4">
                  <c:v>13.38</c:v>
                </c:pt>
                <c:pt idx="5">
                  <c:v>13.38</c:v>
                </c:pt>
                <c:pt idx="6">
                  <c:v>13.38</c:v>
                </c:pt>
                <c:pt idx="7">
                  <c:v>13.38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E-4FB5-B706-F702D4A1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32832"/>
        <c:axId val="1362328672"/>
      </c:scatterChart>
      <c:valAx>
        <c:axId val="13623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28672"/>
        <c:crosses val="autoZero"/>
        <c:crossBetween val="midCat"/>
      </c:valAx>
      <c:valAx>
        <c:axId val="13623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210230</xdr:colOff>
      <xdr:row>10</xdr:row>
      <xdr:rowOff>107497</xdr:rowOff>
    </xdr:from>
    <xdr:to>
      <xdr:col>14</xdr:col>
      <xdr:colOff>234044</xdr:colOff>
      <xdr:row>38</xdr:row>
      <xdr:rowOff>21772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0</xdr:row>
      <xdr:rowOff>19050</xdr:rowOff>
    </xdr:from>
    <xdr:to>
      <xdr:col>18</xdr:col>
      <xdr:colOff>552449</xdr:colOff>
      <xdr:row>24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13</xdr:row>
      <xdr:rowOff>180975</xdr:rowOff>
    </xdr:from>
    <xdr:to>
      <xdr:col>8</xdr:col>
      <xdr:colOff>161925</xdr:colOff>
      <xdr:row>28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zoomScale="70" zoomScaleNormal="70" workbookViewId="0">
      <selection activeCell="P21" sqref="P21"/>
    </sheetView>
  </sheetViews>
  <sheetFormatPr defaultRowHeight="15" x14ac:dyDescent="0.25"/>
  <cols>
    <col min="3" max="3" width="14.85546875" bestFit="1" customWidth="1"/>
    <col min="6" max="7" width="18.7109375" style="1" customWidth="1"/>
    <col min="8" max="8" width="18.7109375" style="2" customWidth="1"/>
  </cols>
  <sheetData>
    <row r="1" spans="1:20" x14ac:dyDescent="0.25">
      <c r="A1">
        <v>0</v>
      </c>
      <c r="B1">
        <f>IF(A1&lt;0,"N/A",IF(A1&lt;10,0+0.0018*(A1-0),IF(A1&lt;20,0.018+0.002*(A1-10),IF(A1&lt;28,0.038+0.00275*(A1-20),IF(A1&lt;35,0.06+0.004*(A1-28),IF(A1&lt;43,0.088+0.00525*(A1-35),IF(A1&lt;=50,0.13+0.004143*(A1-43),"N/A")))))))</f>
        <v>0</v>
      </c>
      <c r="C1" s="3">
        <f>+(A1-10)/(-10)*(A1-20)/(-20)*(A1-28)/(-28)*(A1-35)/(-35)*(A1-43)/(-43)*(A1-50)/(-50)*0+(A1-0)/(10)*(A1-20)/(-10)*(A1-28)/(-18)*(A1-35)/(-25)*(A1-43)/(-33)*(A1-50)/(-40)*0.018+(A1-0)/(20)*(A1-10)/(10)*(A1-28)/(-8)*(A1-35)/(-15)*(A1-43)/(-23)*(A1-50)/(-30)*0.038+(A1-0)/(28)*(A1-10)/(18)*(A1-20)/(8)*(A1-35)/(-7)*(A1-43)/(-15)*(A1-50)/(-22)*0.06+(A1-0)/(35)*(A1-10)/(25)*(A1-20)/(15)*(A1-28)/(7)*(A1-43)/(-8)*(A1-50)/(-15)*0.088+(A1-0)/(43)*(A1-10)/(33)*(A1-20)/(23)*(A1-28)/(15)*(A1-35)/(8)*(A1-50)/(-7)*0.13+(A1-0)/(50)*(A1-10)/(40)*(A1-20)/(30)*(A1-28)/(22)*(A1-35)/(15)*(A1-43)/(7)*0.159</f>
        <v>0</v>
      </c>
      <c r="F1" s="1" t="s">
        <v>0</v>
      </c>
      <c r="G1" s="1" t="s">
        <v>1</v>
      </c>
      <c r="H1" s="2" t="s">
        <v>2</v>
      </c>
    </row>
    <row r="2" spans="1:20" x14ac:dyDescent="0.25">
      <c r="A2">
        <v>1</v>
      </c>
      <c r="B2" s="3">
        <f>IF(A2&lt;0,"N/A",IF(A2&lt;10,0+0.0018*(A2-0),IF(A2&lt;20,0.018+0.002*(A2-10),IF(A2&lt;28,0.038+0.00275*(A2-20),IF(A2&lt;35,0.06+0.004*(A2-28),IF(A2&lt;43,0.088+0.00525*(A2-35),IF(A2&lt;=50,0.13+0.004143*(A2-43),"N/A")))))))</f>
        <v>1.8E-3</v>
      </c>
      <c r="C2" s="3">
        <f t="shared" ref="C2:C51" si="0">+(A2-10)/(-10)*(A2-20)/(-20)*(A2-28)/(-28)*(A2-35)/(-35)*(A2-43)/(-43)*(A2-50)/(-50)*0+(A2-0)/(10)*(A2-20)/(-10)*(A2-28)/(-18)*(A2-35)/(-25)*(A2-43)/(-33)*(A2-50)/(-40)*0.018+(A2-0)/(20)*(A2-10)/(10)*(A2-28)/(-8)*(A2-35)/(-15)*(A2-43)/(-23)*(A2-50)/(-30)*0.038+(A2-0)/(28)*(A2-10)/(18)*(A2-20)/(8)*(A2-35)/(-7)*(A2-43)/(-15)*(A2-50)/(-22)*0.06+(A2-0)/(35)*(A2-10)/(25)*(A2-20)/(15)*(A2-28)/(7)*(A2-43)/(-8)*(A2-50)/(-15)*0.088+(A2-0)/(43)*(A2-10)/(33)*(A2-20)/(23)*(A2-28)/(15)*(A2-35)/(8)*(A2-50)/(-7)*0.13+(A2-0)/(50)*(A2-10)/(40)*(A2-20)/(30)*(A2-28)/(22)*(A2-35)/(15)*(A2-43)/(7)*0.159</f>
        <v>2.0090559830866894E-3</v>
      </c>
      <c r="E2">
        <v>1</v>
      </c>
      <c r="F2" s="3">
        <v>0</v>
      </c>
      <c r="G2" s="3">
        <v>0</v>
      </c>
      <c r="H2" s="2" t="str">
        <f>IF(AND(F2="",G2=""),"",F2&amp;","&amp;G2)</f>
        <v>0,0</v>
      </c>
      <c r="J2" t="s">
        <v>3</v>
      </c>
    </row>
    <row r="3" spans="1:20" x14ac:dyDescent="0.25">
      <c r="A3" s="3">
        <v>2</v>
      </c>
      <c r="B3" s="3">
        <f t="shared" ref="B3:B51" si="1">IF(A3&lt;0,"N/A",IF(A3&lt;10,0+0.0018*(A3-0),IF(A3&lt;20,0.018+0.002*(A3-10),IF(A3&lt;28,0.038+0.00275*(A3-20),IF(A3&lt;35,0.06+0.004*(A3-28),IF(A3&lt;43,0.088+0.00525*(A3-35),IF(A3&lt;=50,0.13+0.004143*(A3-43),"N/A")))))))</f>
        <v>3.5999999999999999E-3</v>
      </c>
      <c r="C3" s="3">
        <f t="shared" si="0"/>
        <v>3.9130576554342409E-3</v>
      </c>
      <c r="E3">
        <v>2</v>
      </c>
      <c r="F3" s="3">
        <v>10</v>
      </c>
      <c r="G3" s="3">
        <v>1.7999999999999999E-2</v>
      </c>
      <c r="H3" s="2" t="str">
        <f t="shared" ref="H3:H66" si="2">IF(AND(F3="",G3=""),"",F3&amp;","&amp;G3)</f>
        <v>10,0.018</v>
      </c>
    </row>
    <row r="4" spans="1:20" x14ac:dyDescent="0.25">
      <c r="A4" s="3">
        <v>3</v>
      </c>
      <c r="B4" s="3">
        <f t="shared" si="1"/>
        <v>5.4000000000000003E-3</v>
      </c>
      <c r="C4" s="3">
        <f t="shared" si="0"/>
        <v>5.7418624786066425E-3</v>
      </c>
      <c r="E4">
        <v>3</v>
      </c>
      <c r="F4" s="3">
        <v>20</v>
      </c>
      <c r="G4" s="3">
        <v>3.7999999999999999E-2</v>
      </c>
      <c r="H4" s="2" t="str">
        <f t="shared" si="2"/>
        <v>20,0.038</v>
      </c>
    </row>
    <row r="5" spans="1:20" x14ac:dyDescent="0.25">
      <c r="A5" s="3">
        <v>4</v>
      </c>
      <c r="B5" s="3">
        <f t="shared" si="1"/>
        <v>7.1999999999999998E-3</v>
      </c>
      <c r="C5" s="3">
        <f t="shared" si="0"/>
        <v>7.5199880433187618E-3</v>
      </c>
      <c r="E5">
        <v>4</v>
      </c>
      <c r="F5" s="3">
        <v>28</v>
      </c>
      <c r="G5" s="3">
        <v>0.06</v>
      </c>
      <c r="H5" s="2" t="str">
        <f t="shared" si="2"/>
        <v>28,0.06</v>
      </c>
    </row>
    <row r="6" spans="1:20" x14ac:dyDescent="0.25">
      <c r="A6" s="3">
        <v>5</v>
      </c>
      <c r="B6" s="3">
        <f t="shared" si="1"/>
        <v>8.9999999999999993E-3</v>
      </c>
      <c r="C6" s="3">
        <f t="shared" si="0"/>
        <v>9.2673458601199299E-3</v>
      </c>
      <c r="E6">
        <v>5</v>
      </c>
      <c r="F6" s="3">
        <v>35</v>
      </c>
      <c r="G6" s="3">
        <v>8.7999999999999995E-2</v>
      </c>
      <c r="H6" s="2" t="str">
        <f t="shared" si="2"/>
        <v>35,0.088</v>
      </c>
    </row>
    <row r="7" spans="1:20" x14ac:dyDescent="0.25">
      <c r="A7" s="3">
        <v>6</v>
      </c>
      <c r="B7" s="3">
        <f t="shared" si="1"/>
        <v>1.0800000000000001E-2</v>
      </c>
      <c r="C7" s="3">
        <f t="shared" si="0"/>
        <v>1.0999929656699877E-2</v>
      </c>
      <c r="E7">
        <v>6</v>
      </c>
      <c r="F7" s="3">
        <v>43</v>
      </c>
      <c r="G7" s="3">
        <v>0.13</v>
      </c>
      <c r="H7" s="2" t="str">
        <f t="shared" si="2"/>
        <v>43,0.13</v>
      </c>
    </row>
    <row r="8" spans="1:20" x14ac:dyDescent="0.25">
      <c r="A8" s="3">
        <v>7</v>
      </c>
      <c r="B8" s="3">
        <f t="shared" si="1"/>
        <v>1.26E-2</v>
      </c>
      <c r="C8" s="3">
        <f t="shared" si="0"/>
        <v>1.2730458181818182E-2</v>
      </c>
      <c r="E8">
        <v>7</v>
      </c>
      <c r="F8" s="3">
        <v>50</v>
      </c>
      <c r="G8" s="3">
        <v>0.159</v>
      </c>
      <c r="H8" s="2" t="str">
        <f t="shared" si="2"/>
        <v>50,0.159</v>
      </c>
    </row>
    <row r="9" spans="1:20" x14ac:dyDescent="0.25">
      <c r="A9" s="3">
        <v>8</v>
      </c>
      <c r="B9" s="3">
        <f t="shared" si="1"/>
        <v>1.44E-2</v>
      </c>
      <c r="C9" s="3">
        <f t="shared" si="0"/>
        <v>1.446897251585624E-2</v>
      </c>
      <c r="F9" s="4">
        <v>15</v>
      </c>
      <c r="G9" s="4">
        <f>IF(F9&lt;0,"N/A",IF(F9&lt;10,0+0.0018*(F9-0),IF(F9&lt;20,0.018+0.002*(F9-10),IF(F9&lt;28,0.038+0.00275*(F9-20),IF(F9&lt;35,0.06+0.004*(F9-28),IF(F9&lt;43,0.088+0.00525*(F9-35),IF(F9&lt;50,0.13+0.004143*(F9-43),
IF(F9&lt;=0,0.159+0.00318*(F9-50),"N/A"))))))))</f>
        <v>2.7999999999999997E-2</v>
      </c>
      <c r="H9" s="2" t="str">
        <f t="shared" si="2"/>
        <v>15,0.028</v>
      </c>
    </row>
    <row r="10" spans="1:20" x14ac:dyDescent="0.25">
      <c r="A10" s="3">
        <v>9</v>
      </c>
      <c r="B10" s="3">
        <f t="shared" si="1"/>
        <v>1.6199999999999999E-2</v>
      </c>
      <c r="C10" s="3">
        <f t="shared" si="0"/>
        <v>1.6223387887992404E-2</v>
      </c>
      <c r="H10" s="2" t="str">
        <f t="shared" si="2"/>
        <v/>
      </c>
    </row>
    <row r="11" spans="1:20" x14ac:dyDescent="0.25">
      <c r="A11" s="3">
        <v>10</v>
      </c>
      <c r="B11" s="3">
        <f t="shared" si="1"/>
        <v>1.7999999999999999E-2</v>
      </c>
      <c r="C11" s="3">
        <f t="shared" si="0"/>
        <v>1.7999999999999999E-2</v>
      </c>
      <c r="H11" s="2" t="str">
        <f t="shared" si="2"/>
        <v/>
      </c>
    </row>
    <row r="12" spans="1:20" x14ac:dyDescent="0.25">
      <c r="A12" s="3">
        <v>11</v>
      </c>
      <c r="B12" s="3">
        <f t="shared" si="1"/>
        <v>1.9999999999999997E-2</v>
      </c>
      <c r="C12" s="3">
        <f t="shared" si="0"/>
        <v>1.980394585666825E-2</v>
      </c>
      <c r="H12" s="2" t="str">
        <f t="shared" si="2"/>
        <v/>
      </c>
    </row>
    <row r="13" spans="1:20" x14ac:dyDescent="0.25">
      <c r="A13" s="3">
        <v>12</v>
      </c>
      <c r="B13" s="3">
        <f t="shared" si="1"/>
        <v>2.1999999999999999E-2</v>
      </c>
      <c r="C13" s="3">
        <f t="shared" si="0"/>
        <v>2.1639619102846206E-2</v>
      </c>
      <c r="H13" s="2" t="str">
        <f t="shared" si="2"/>
        <v/>
      </c>
      <c r="S13">
        <v>1</v>
      </c>
      <c r="T13" t="s">
        <v>4</v>
      </c>
    </row>
    <row r="14" spans="1:20" x14ac:dyDescent="0.25">
      <c r="A14" s="3">
        <v>13</v>
      </c>
      <c r="B14" s="3">
        <f t="shared" si="1"/>
        <v>2.4E-2</v>
      </c>
      <c r="C14" s="3">
        <f t="shared" si="0"/>
        <v>2.3511039867109632E-2</v>
      </c>
      <c r="H14" s="2" t="str">
        <f t="shared" si="2"/>
        <v/>
      </c>
      <c r="S14">
        <v>2</v>
      </c>
      <c r="T14" t="s">
        <v>5</v>
      </c>
    </row>
    <row r="15" spans="1:20" x14ac:dyDescent="0.25">
      <c r="A15" s="3">
        <v>14</v>
      </c>
      <c r="B15" s="3">
        <f t="shared" si="1"/>
        <v>2.5999999999999999E-2</v>
      </c>
      <c r="C15" s="3">
        <f t="shared" si="0"/>
        <v>2.5422179112050736E-2</v>
      </c>
      <c r="H15" s="2" t="str">
        <f t="shared" si="2"/>
        <v/>
      </c>
      <c r="S15" s="3">
        <v>3</v>
      </c>
      <c r="T15" t="s">
        <v>6</v>
      </c>
    </row>
    <row r="16" spans="1:20" x14ac:dyDescent="0.25">
      <c r="A16" s="3">
        <v>15</v>
      </c>
      <c r="B16" s="3">
        <f t="shared" si="1"/>
        <v>2.7999999999999997E-2</v>
      </c>
      <c r="C16" s="3">
        <f t="shared" si="0"/>
        <v>2.7377237491190969E-2</v>
      </c>
      <c r="H16" s="2" t="str">
        <f t="shared" si="2"/>
        <v/>
      </c>
      <c r="S16" s="3">
        <v>4</v>
      </c>
      <c r="T16" t="s">
        <v>7</v>
      </c>
    </row>
    <row r="17" spans="1:20" x14ac:dyDescent="0.25">
      <c r="A17" s="3">
        <v>16</v>
      </c>
      <c r="B17" s="3">
        <f t="shared" si="1"/>
        <v>0.03</v>
      </c>
      <c r="C17" s="3">
        <f t="shared" si="0"/>
        <v>2.9380878712516718E-2</v>
      </c>
      <c r="H17" s="2" t="str">
        <f t="shared" si="2"/>
        <v/>
      </c>
      <c r="S17" s="3">
        <v>5</v>
      </c>
      <c r="T17" t="s">
        <v>8</v>
      </c>
    </row>
    <row r="18" spans="1:20" x14ac:dyDescent="0.25">
      <c r="A18" s="3">
        <v>17</v>
      </c>
      <c r="B18" s="3">
        <f t="shared" si="1"/>
        <v>3.2000000000000001E-2</v>
      </c>
      <c r="C18" s="3">
        <f t="shared" si="0"/>
        <v>3.1438417408637877E-2</v>
      </c>
      <c r="H18" s="2" t="str">
        <f t="shared" si="2"/>
        <v/>
      </c>
      <c r="S18" s="3">
        <v>6</v>
      </c>
      <c r="T18" t="s">
        <v>9</v>
      </c>
    </row>
    <row r="19" spans="1:20" x14ac:dyDescent="0.25">
      <c r="A19" s="3">
        <v>18</v>
      </c>
      <c r="B19" s="3">
        <f t="shared" si="1"/>
        <v>3.4000000000000002E-2</v>
      </c>
      <c r="C19" s="3">
        <f t="shared" si="0"/>
        <v>3.3555961513569474E-2</v>
      </c>
      <c r="H19" s="2" t="str">
        <f t="shared" si="2"/>
        <v/>
      </c>
      <c r="S19" s="3">
        <v>7</v>
      </c>
      <c r="T19" t="s">
        <v>10</v>
      </c>
    </row>
    <row r="20" spans="1:20" x14ac:dyDescent="0.25">
      <c r="A20" s="3">
        <v>19</v>
      </c>
      <c r="B20" s="3">
        <f t="shared" si="1"/>
        <v>3.6000000000000004E-2</v>
      </c>
      <c r="C20" s="3">
        <f t="shared" si="0"/>
        <v>3.5740509146136232E-2</v>
      </c>
      <c r="H20" s="2" t="str">
        <f t="shared" si="2"/>
        <v/>
      </c>
      <c r="S20" s="3">
        <v>8</v>
      </c>
      <c r="T20" t="s">
        <v>11</v>
      </c>
    </row>
    <row r="21" spans="1:20" x14ac:dyDescent="0.25">
      <c r="A21" s="3">
        <v>20</v>
      </c>
      <c r="B21" s="3">
        <f t="shared" si="1"/>
        <v>3.7999999999999999E-2</v>
      </c>
      <c r="C21" s="3">
        <f t="shared" si="0"/>
        <v>3.7999999999999999E-2</v>
      </c>
      <c r="H21" s="2" t="str">
        <f t="shared" si="2"/>
        <v/>
      </c>
      <c r="S21" s="3">
        <v>9</v>
      </c>
      <c r="T21" t="s">
        <v>12</v>
      </c>
    </row>
    <row r="22" spans="1:20" x14ac:dyDescent="0.25">
      <c r="A22" s="3">
        <v>21</v>
      </c>
      <c r="B22" s="3">
        <f t="shared" si="1"/>
        <v>4.0750000000000001E-2</v>
      </c>
      <c r="C22" s="3">
        <f t="shared" si="0"/>
        <v>4.0343321240310065E-2</v>
      </c>
      <c r="H22" s="2" t="str">
        <f t="shared" si="2"/>
        <v/>
      </c>
      <c r="S22" s="3">
        <v>10</v>
      </c>
      <c r="T22" t="s">
        <v>13</v>
      </c>
    </row>
    <row r="23" spans="1:20" x14ac:dyDescent="0.25">
      <c r="A23" s="3">
        <v>22</v>
      </c>
      <c r="B23" s="3">
        <f t="shared" si="1"/>
        <v>4.3499999999999997E-2</v>
      </c>
      <c r="C23" s="3">
        <f t="shared" si="0"/>
        <v>4.2780267906976747E-2</v>
      </c>
      <c r="H23" s="2" t="str">
        <f t="shared" si="2"/>
        <v/>
      </c>
      <c r="S23" s="3">
        <v>11</v>
      </c>
      <c r="T23" t="s">
        <v>14</v>
      </c>
    </row>
    <row r="24" spans="1:20" x14ac:dyDescent="0.25">
      <c r="A24" s="3">
        <v>23</v>
      </c>
      <c r="B24" s="3">
        <f t="shared" si="1"/>
        <v>4.6249999999999999E-2</v>
      </c>
      <c r="C24" s="3">
        <f t="shared" si="0"/>
        <v>4.5321457824567458E-2</v>
      </c>
      <c r="H24" s="2" t="str">
        <f t="shared" si="2"/>
        <v/>
      </c>
      <c r="S24" s="3">
        <v>12</v>
      </c>
      <c r="T24" t="s">
        <v>15</v>
      </c>
    </row>
    <row r="25" spans="1:20" x14ac:dyDescent="0.25">
      <c r="A25" s="3">
        <v>24</v>
      </c>
      <c r="B25" s="3">
        <f t="shared" si="1"/>
        <v>4.9000000000000002E-2</v>
      </c>
      <c r="C25" s="3">
        <f t="shared" si="0"/>
        <v>4.7978201018826133E-2</v>
      </c>
      <c r="H25" s="2" t="str">
        <f t="shared" si="2"/>
        <v/>
      </c>
      <c r="S25" s="3">
        <v>13</v>
      </c>
      <c r="T25" t="s">
        <v>16</v>
      </c>
    </row>
    <row r="26" spans="1:20" x14ac:dyDescent="0.25">
      <c r="A26" s="3">
        <v>25</v>
      </c>
      <c r="B26" s="3">
        <f t="shared" si="1"/>
        <v>5.1749999999999997E-2</v>
      </c>
      <c r="C26" s="3">
        <f t="shared" si="0"/>
        <v>5.0762323639815338E-2</v>
      </c>
      <c r="H26" s="2" t="str">
        <f t="shared" si="2"/>
        <v/>
      </c>
      <c r="S26" s="3">
        <v>14</v>
      </c>
      <c r="T26" t="s">
        <v>17</v>
      </c>
    </row>
    <row r="27" spans="1:20" x14ac:dyDescent="0.25">
      <c r="A27" s="3">
        <v>26</v>
      </c>
      <c r="B27" s="3">
        <f t="shared" si="1"/>
        <v>5.45E-2</v>
      </c>
      <c r="C27" s="3">
        <f t="shared" si="0"/>
        <v>5.3685946391681401E-2</v>
      </c>
      <c r="H27" s="2" t="str">
        <f t="shared" si="2"/>
        <v/>
      </c>
      <c r="S27" s="3">
        <v>15</v>
      </c>
      <c r="T27" t="s">
        <v>18</v>
      </c>
    </row>
    <row r="28" spans="1:20" x14ac:dyDescent="0.25">
      <c r="A28" s="3">
        <v>27</v>
      </c>
      <c r="B28" s="3">
        <f t="shared" si="1"/>
        <v>5.7249999999999995E-2</v>
      </c>
      <c r="C28" s="3">
        <f t="shared" si="0"/>
        <v>5.6761217469042592E-2</v>
      </c>
      <c r="H28" s="2" t="str">
        <f t="shared" si="2"/>
        <v/>
      </c>
      <c r="S28" s="3">
        <v>16</v>
      </c>
      <c r="T28" t="s">
        <v>19</v>
      </c>
    </row>
    <row r="29" spans="1:20" x14ac:dyDescent="0.25">
      <c r="A29" s="3">
        <v>28</v>
      </c>
      <c r="B29" s="3">
        <f t="shared" si="1"/>
        <v>0.06</v>
      </c>
      <c r="C29" s="3">
        <f t="shared" si="0"/>
        <v>0.06</v>
      </c>
      <c r="H29" s="2" t="str">
        <f t="shared" si="2"/>
        <v/>
      </c>
      <c r="S29" s="3">
        <v>17</v>
      </c>
      <c r="T29" t="s">
        <v>20</v>
      </c>
    </row>
    <row r="30" spans="1:20" x14ac:dyDescent="0.25">
      <c r="A30" s="3">
        <v>29</v>
      </c>
      <c r="B30" s="3">
        <f t="shared" si="1"/>
        <v>6.4000000000000001E-2</v>
      </c>
      <c r="C30" s="3">
        <f t="shared" si="0"/>
        <v>6.3413513995771692E-2</v>
      </c>
      <c r="H30" s="2" t="str">
        <f t="shared" si="2"/>
        <v/>
      </c>
      <c r="S30" s="3">
        <v>18</v>
      </c>
      <c r="T30" t="s">
        <v>21</v>
      </c>
    </row>
    <row r="31" spans="1:20" x14ac:dyDescent="0.25">
      <c r="A31" s="3">
        <v>30</v>
      </c>
      <c r="B31" s="3">
        <f t="shared" si="1"/>
        <v>6.8000000000000005E-2</v>
      </c>
      <c r="C31" s="3">
        <f t="shared" si="0"/>
        <v>6.7011932806949434E-2</v>
      </c>
      <c r="H31" s="2" t="str">
        <f t="shared" si="2"/>
        <v/>
      </c>
      <c r="S31" s="3">
        <v>19</v>
      </c>
      <c r="T31" t="s">
        <v>22</v>
      </c>
    </row>
    <row r="32" spans="1:20" x14ac:dyDescent="0.25">
      <c r="A32" s="3">
        <v>31</v>
      </c>
      <c r="B32" s="3">
        <f t="shared" si="1"/>
        <v>7.1999999999999995E-2</v>
      </c>
      <c r="C32" s="3">
        <f t="shared" si="0"/>
        <v>7.0803934086378709E-2</v>
      </c>
      <c r="H32" s="2" t="str">
        <f t="shared" si="2"/>
        <v/>
      </c>
      <c r="S32" s="3">
        <v>20</v>
      </c>
      <c r="T32" t="s">
        <v>23</v>
      </c>
    </row>
    <row r="33" spans="1:20" x14ac:dyDescent="0.25">
      <c r="A33" s="3">
        <v>32</v>
      </c>
      <c r="B33" s="3">
        <f t="shared" si="1"/>
        <v>7.5999999999999998E-2</v>
      </c>
      <c r="C33" s="3">
        <f t="shared" si="0"/>
        <v>7.4796205258661597E-2</v>
      </c>
      <c r="H33" s="2" t="str">
        <f t="shared" si="2"/>
        <v/>
      </c>
      <c r="S33" s="3">
        <v>21</v>
      </c>
      <c r="T33" t="s">
        <v>24</v>
      </c>
    </row>
    <row r="34" spans="1:20" x14ac:dyDescent="0.25">
      <c r="A34" s="3">
        <v>33</v>
      </c>
      <c r="B34" s="3">
        <f t="shared" si="1"/>
        <v>0.08</v>
      </c>
      <c r="C34" s="3">
        <f t="shared" si="0"/>
        <v>7.8992903496282241E-2</v>
      </c>
      <c r="H34" s="2" t="str">
        <f t="shared" si="2"/>
        <v/>
      </c>
      <c r="S34" s="3">
        <v>22</v>
      </c>
      <c r="T34" t="s">
        <v>25</v>
      </c>
    </row>
    <row r="35" spans="1:20" x14ac:dyDescent="0.25">
      <c r="A35" s="3">
        <v>34</v>
      </c>
      <c r="B35" s="3">
        <f t="shared" si="1"/>
        <v>8.3999999999999991E-2</v>
      </c>
      <c r="C35" s="3">
        <f t="shared" si="0"/>
        <v>8.3395070202355787E-2</v>
      </c>
      <c r="H35" s="2" t="str">
        <f t="shared" si="2"/>
        <v/>
      </c>
      <c r="S35" s="3">
        <v>23</v>
      </c>
      <c r="T35" t="s">
        <v>26</v>
      </c>
    </row>
    <row r="36" spans="1:20" x14ac:dyDescent="0.25">
      <c r="A36" s="3">
        <v>35</v>
      </c>
      <c r="B36" s="3">
        <f t="shared" si="1"/>
        <v>8.7999999999999995E-2</v>
      </c>
      <c r="C36" s="3">
        <f t="shared" si="0"/>
        <v>8.7999999999999995E-2</v>
      </c>
      <c r="H36" s="2" t="str">
        <f t="shared" si="2"/>
        <v/>
      </c>
      <c r="S36" s="3">
        <v>24</v>
      </c>
      <c r="T36" t="s">
        <v>27</v>
      </c>
    </row>
    <row r="37" spans="1:20" x14ac:dyDescent="0.25">
      <c r="A37" s="3">
        <v>36</v>
      </c>
      <c r="B37" s="3">
        <f t="shared" si="1"/>
        <v>9.325E-2</v>
      </c>
      <c r="C37" s="3">
        <f t="shared" si="0"/>
        <v>9.2800564228329815E-2</v>
      </c>
      <c r="H37" s="2" t="str">
        <f t="shared" si="2"/>
        <v/>
      </c>
    </row>
    <row r="38" spans="1:20" x14ac:dyDescent="0.25">
      <c r="A38" s="3">
        <v>37</v>
      </c>
      <c r="B38" s="3">
        <f t="shared" si="1"/>
        <v>9.849999999999999E-2</v>
      </c>
      <c r="C38" s="3">
        <f t="shared" si="0"/>
        <v>9.7784488945074827E-2</v>
      </c>
      <c r="H38" s="2" t="str">
        <f t="shared" si="2"/>
        <v/>
      </c>
    </row>
    <row r="39" spans="1:20" x14ac:dyDescent="0.25">
      <c r="A39" s="3">
        <v>38</v>
      </c>
      <c r="B39" s="3">
        <f t="shared" si="1"/>
        <v>0.10375</v>
      </c>
      <c r="C39" s="3">
        <f t="shared" si="0"/>
        <v>0.10293358743582001</v>
      </c>
      <c r="H39" s="2" t="str">
        <f t="shared" si="2"/>
        <v/>
      </c>
    </row>
    <row r="40" spans="1:20" x14ac:dyDescent="0.25">
      <c r="A40" s="3">
        <v>39</v>
      </c>
      <c r="B40" s="3">
        <f t="shared" si="1"/>
        <v>0.109</v>
      </c>
      <c r="C40" s="3">
        <f t="shared" si="0"/>
        <v>0.10822294722986871</v>
      </c>
      <c r="H40" s="2" t="str">
        <f t="shared" si="2"/>
        <v/>
      </c>
    </row>
    <row r="41" spans="1:20" x14ac:dyDescent="0.25">
      <c r="A41" s="3">
        <v>40</v>
      </c>
      <c r="B41" s="3">
        <f t="shared" si="1"/>
        <v>0.11424999999999999</v>
      </c>
      <c r="C41" s="3">
        <f t="shared" si="0"/>
        <v>0.11362007162272941</v>
      </c>
      <c r="H41" s="2" t="str">
        <f t="shared" si="2"/>
        <v/>
      </c>
    </row>
    <row r="42" spans="1:20" x14ac:dyDescent="0.25">
      <c r="A42" s="3">
        <v>41</v>
      </c>
      <c r="B42" s="3">
        <f t="shared" si="1"/>
        <v>0.1195</v>
      </c>
      <c r="C42" s="3">
        <f t="shared" si="0"/>
        <v>0.11908397570522503</v>
      </c>
      <c r="H42" s="2" t="str">
        <f t="shared" si="2"/>
        <v/>
      </c>
    </row>
    <row r="43" spans="1:20" x14ac:dyDescent="0.25">
      <c r="A43" s="3">
        <v>42</v>
      </c>
      <c r="B43" s="3">
        <f t="shared" si="1"/>
        <v>0.12475</v>
      </c>
      <c r="C43" s="3">
        <f t="shared" si="0"/>
        <v>0.1245642368992248</v>
      </c>
      <c r="H43" s="2" t="str">
        <f t="shared" si="2"/>
        <v/>
      </c>
    </row>
    <row r="44" spans="1:20" x14ac:dyDescent="0.25">
      <c r="A44" s="3">
        <v>43</v>
      </c>
      <c r="B44" s="3">
        <f t="shared" si="1"/>
        <v>0.13</v>
      </c>
      <c r="C44" s="3">
        <f t="shared" si="0"/>
        <v>0.13</v>
      </c>
      <c r="H44" s="2" t="str">
        <f t="shared" si="2"/>
        <v/>
      </c>
    </row>
    <row r="45" spans="1:20" x14ac:dyDescent="0.25">
      <c r="A45" s="3">
        <v>44</v>
      </c>
      <c r="B45" s="3">
        <f t="shared" si="1"/>
        <v>0.13414300000000001</v>
      </c>
      <c r="C45" s="3">
        <f t="shared" si="0"/>
        <v>0.13531893672520173</v>
      </c>
      <c r="H45" s="2" t="str">
        <f t="shared" si="2"/>
        <v/>
      </c>
    </row>
    <row r="46" spans="1:20" x14ac:dyDescent="0.25">
      <c r="A46" s="3">
        <v>45</v>
      </c>
      <c r="B46" s="3">
        <f t="shared" si="1"/>
        <v>0.13828599999999999</v>
      </c>
      <c r="C46" s="3">
        <f t="shared" si="0"/>
        <v>0.14043615977046203</v>
      </c>
      <c r="H46" s="2" t="str">
        <f t="shared" si="2"/>
        <v/>
      </c>
    </row>
    <row r="47" spans="1:20" x14ac:dyDescent="0.25">
      <c r="A47" s="3">
        <v>46</v>
      </c>
      <c r="B47" s="3">
        <f t="shared" si="1"/>
        <v>0.142429</v>
      </c>
      <c r="C47" s="3">
        <f t="shared" si="0"/>
        <v>0.14525309137161843</v>
      </c>
      <c r="H47" s="2" t="str">
        <f t="shared" si="2"/>
        <v/>
      </c>
    </row>
    <row r="48" spans="1:20" x14ac:dyDescent="0.25">
      <c r="A48" s="3">
        <v>47</v>
      </c>
      <c r="B48" s="3">
        <f t="shared" si="1"/>
        <v>0.14657200000000001</v>
      </c>
      <c r="C48" s="3">
        <f t="shared" si="0"/>
        <v>0.14965628637356004</v>
      </c>
      <c r="H48" s="2" t="str">
        <f t="shared" si="2"/>
        <v/>
      </c>
    </row>
    <row r="49" spans="1:8" x14ac:dyDescent="0.25">
      <c r="A49" s="3">
        <v>48</v>
      </c>
      <c r="B49" s="3">
        <f t="shared" si="1"/>
        <v>0.15071500000000002</v>
      </c>
      <c r="C49" s="3">
        <f t="shared" si="0"/>
        <v>0.15351620980569819</v>
      </c>
      <c r="H49" s="2" t="str">
        <f t="shared" si="2"/>
        <v/>
      </c>
    </row>
    <row r="50" spans="1:8" x14ac:dyDescent="0.25">
      <c r="A50" s="3">
        <v>49</v>
      </c>
      <c r="B50" s="3">
        <f t="shared" si="1"/>
        <v>0.154858</v>
      </c>
      <c r="C50" s="3">
        <f t="shared" si="0"/>
        <v>0.15668596896405923</v>
      </c>
      <c r="H50" s="2" t="str">
        <f t="shared" si="2"/>
        <v/>
      </c>
    </row>
    <row r="51" spans="1:8" x14ac:dyDescent="0.25">
      <c r="A51" s="3">
        <v>50</v>
      </c>
      <c r="B51" s="3">
        <f t="shared" si="1"/>
        <v>0.159001</v>
      </c>
      <c r="C51" s="3">
        <f t="shared" si="0"/>
        <v>0.159</v>
      </c>
      <c r="H51" s="2" t="str">
        <f t="shared" si="2"/>
        <v/>
      </c>
    </row>
    <row r="52" spans="1:8" x14ac:dyDescent="0.25">
      <c r="H52" s="2" t="str">
        <f t="shared" si="2"/>
        <v/>
      </c>
    </row>
    <row r="53" spans="1:8" x14ac:dyDescent="0.25">
      <c r="H53" s="2" t="str">
        <f t="shared" si="2"/>
        <v/>
      </c>
    </row>
    <row r="54" spans="1:8" x14ac:dyDescent="0.25">
      <c r="H54" s="2" t="str">
        <f t="shared" si="2"/>
        <v/>
      </c>
    </row>
    <row r="55" spans="1:8" x14ac:dyDescent="0.25">
      <c r="H55" s="2" t="str">
        <f t="shared" si="2"/>
        <v/>
      </c>
    </row>
    <row r="56" spans="1:8" x14ac:dyDescent="0.25">
      <c r="H56" s="2" t="str">
        <f t="shared" si="2"/>
        <v/>
      </c>
    </row>
    <row r="57" spans="1:8" x14ac:dyDescent="0.25">
      <c r="H57" s="2" t="str">
        <f t="shared" si="2"/>
        <v/>
      </c>
    </row>
    <row r="58" spans="1:8" x14ac:dyDescent="0.25">
      <c r="H58" s="2" t="str">
        <f t="shared" si="2"/>
        <v/>
      </c>
    </row>
    <row r="59" spans="1:8" x14ac:dyDescent="0.25">
      <c r="H59" s="2" t="str">
        <f t="shared" si="2"/>
        <v/>
      </c>
    </row>
    <row r="60" spans="1:8" x14ac:dyDescent="0.25">
      <c r="H60" s="2" t="str">
        <f t="shared" si="2"/>
        <v/>
      </c>
    </row>
    <row r="61" spans="1:8" x14ac:dyDescent="0.25">
      <c r="H61" s="2" t="str">
        <f t="shared" si="2"/>
        <v/>
      </c>
    </row>
    <row r="62" spans="1:8" x14ac:dyDescent="0.25">
      <c r="H62" s="2" t="str">
        <f t="shared" si="2"/>
        <v/>
      </c>
    </row>
    <row r="63" spans="1:8" x14ac:dyDescent="0.25">
      <c r="H63" s="2" t="str">
        <f t="shared" si="2"/>
        <v/>
      </c>
    </row>
    <row r="64" spans="1:8" x14ac:dyDescent="0.25">
      <c r="H64" s="2" t="str">
        <f t="shared" si="2"/>
        <v/>
      </c>
    </row>
    <row r="65" spans="8:8" x14ac:dyDescent="0.25">
      <c r="H65" s="2" t="str">
        <f t="shared" si="2"/>
        <v/>
      </c>
    </row>
    <row r="66" spans="8:8" x14ac:dyDescent="0.25">
      <c r="H66" s="2" t="str">
        <f t="shared" si="2"/>
        <v/>
      </c>
    </row>
    <row r="67" spans="8:8" x14ac:dyDescent="0.25">
      <c r="H67" s="2" t="str">
        <f t="shared" ref="H67:H100" si="3">IF(AND(F67="",G67=""),"",F67&amp;","&amp;G67)</f>
        <v/>
      </c>
    </row>
    <row r="68" spans="8:8" x14ac:dyDescent="0.25">
      <c r="H68" s="2" t="str">
        <f t="shared" si="3"/>
        <v/>
      </c>
    </row>
    <row r="69" spans="8:8" x14ac:dyDescent="0.25">
      <c r="H69" s="2" t="str">
        <f t="shared" si="3"/>
        <v/>
      </c>
    </row>
    <row r="70" spans="8:8" x14ac:dyDescent="0.25">
      <c r="H70" s="2" t="str">
        <f t="shared" si="3"/>
        <v/>
      </c>
    </row>
    <row r="71" spans="8:8" x14ac:dyDescent="0.25">
      <c r="H71" s="2" t="str">
        <f t="shared" si="3"/>
        <v/>
      </c>
    </row>
    <row r="72" spans="8:8" x14ac:dyDescent="0.25">
      <c r="H72" s="2" t="str">
        <f t="shared" si="3"/>
        <v/>
      </c>
    </row>
    <row r="73" spans="8:8" x14ac:dyDescent="0.25">
      <c r="H73" s="2" t="str">
        <f t="shared" si="3"/>
        <v/>
      </c>
    </row>
    <row r="74" spans="8:8" x14ac:dyDescent="0.25">
      <c r="H74" s="2" t="str">
        <f t="shared" si="3"/>
        <v/>
      </c>
    </row>
    <row r="75" spans="8:8" x14ac:dyDescent="0.25">
      <c r="H75" s="2" t="str">
        <f t="shared" si="3"/>
        <v/>
      </c>
    </row>
    <row r="76" spans="8:8" x14ac:dyDescent="0.25">
      <c r="H76" s="2" t="str">
        <f t="shared" si="3"/>
        <v/>
      </c>
    </row>
    <row r="77" spans="8:8" x14ac:dyDescent="0.25">
      <c r="H77" s="2" t="str">
        <f t="shared" si="3"/>
        <v/>
      </c>
    </row>
    <row r="78" spans="8:8" x14ac:dyDescent="0.25">
      <c r="H78" s="2" t="str">
        <f t="shared" si="3"/>
        <v/>
      </c>
    </row>
    <row r="79" spans="8:8" x14ac:dyDescent="0.25">
      <c r="H79" s="2" t="str">
        <f t="shared" si="3"/>
        <v/>
      </c>
    </row>
    <row r="80" spans="8:8" x14ac:dyDescent="0.25">
      <c r="H80" s="2" t="str">
        <f t="shared" si="3"/>
        <v/>
      </c>
    </row>
    <row r="81" spans="8:8" x14ac:dyDescent="0.25">
      <c r="H81" s="2" t="str">
        <f t="shared" si="3"/>
        <v/>
      </c>
    </row>
    <row r="82" spans="8:8" x14ac:dyDescent="0.25">
      <c r="H82" s="2" t="str">
        <f t="shared" si="3"/>
        <v/>
      </c>
    </row>
    <row r="83" spans="8:8" x14ac:dyDescent="0.25">
      <c r="H83" s="2" t="str">
        <f t="shared" si="3"/>
        <v/>
      </c>
    </row>
    <row r="84" spans="8:8" x14ac:dyDescent="0.25">
      <c r="H84" s="2" t="str">
        <f t="shared" si="3"/>
        <v/>
      </c>
    </row>
    <row r="85" spans="8:8" x14ac:dyDescent="0.25">
      <c r="H85" s="2" t="str">
        <f t="shared" si="3"/>
        <v/>
      </c>
    </row>
    <row r="86" spans="8:8" x14ac:dyDescent="0.25">
      <c r="H86" s="2" t="str">
        <f t="shared" si="3"/>
        <v/>
      </c>
    </row>
    <row r="87" spans="8:8" x14ac:dyDescent="0.25">
      <c r="H87" s="2" t="str">
        <f t="shared" si="3"/>
        <v/>
      </c>
    </row>
    <row r="88" spans="8:8" x14ac:dyDescent="0.25">
      <c r="H88" s="2" t="str">
        <f t="shared" si="3"/>
        <v/>
      </c>
    </row>
    <row r="89" spans="8:8" x14ac:dyDescent="0.25">
      <c r="H89" s="2" t="str">
        <f t="shared" si="3"/>
        <v/>
      </c>
    </row>
    <row r="90" spans="8:8" x14ac:dyDescent="0.25">
      <c r="H90" s="2" t="str">
        <f t="shared" si="3"/>
        <v/>
      </c>
    </row>
    <row r="91" spans="8:8" x14ac:dyDescent="0.25">
      <c r="H91" s="2" t="str">
        <f t="shared" si="3"/>
        <v/>
      </c>
    </row>
    <row r="92" spans="8:8" x14ac:dyDescent="0.25">
      <c r="H92" s="2" t="str">
        <f t="shared" si="3"/>
        <v/>
      </c>
    </row>
    <row r="93" spans="8:8" x14ac:dyDescent="0.25">
      <c r="H93" s="2" t="str">
        <f t="shared" si="3"/>
        <v/>
      </c>
    </row>
    <row r="94" spans="8:8" x14ac:dyDescent="0.25">
      <c r="H94" s="2" t="str">
        <f t="shared" si="3"/>
        <v/>
      </c>
    </row>
    <row r="95" spans="8:8" x14ac:dyDescent="0.25">
      <c r="H95" s="2" t="str">
        <f t="shared" si="3"/>
        <v/>
      </c>
    </row>
    <row r="96" spans="8:8" x14ac:dyDescent="0.25">
      <c r="H96" s="2" t="str">
        <f t="shared" si="3"/>
        <v/>
      </c>
    </row>
    <row r="97" spans="8:8" x14ac:dyDescent="0.25">
      <c r="H97" s="2" t="str">
        <f t="shared" si="3"/>
        <v/>
      </c>
    </row>
    <row r="98" spans="8:8" x14ac:dyDescent="0.25">
      <c r="H98" s="2" t="str">
        <f t="shared" si="3"/>
        <v/>
      </c>
    </row>
    <row r="99" spans="8:8" x14ac:dyDescent="0.25">
      <c r="H99" s="2" t="str">
        <f t="shared" si="3"/>
        <v/>
      </c>
    </row>
    <row r="100" spans="8:8" x14ac:dyDescent="0.25">
      <c r="H100" s="2" t="str">
        <f t="shared" si="3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I7" sqref="I7"/>
    </sheetView>
  </sheetViews>
  <sheetFormatPr defaultRowHeight="15" x14ac:dyDescent="0.25"/>
  <cols>
    <col min="2" max="3" width="9.140625" style="3"/>
    <col min="7" max="7" width="14.42578125" customWidth="1"/>
    <col min="8" max="8" width="12" bestFit="1" customWidth="1"/>
  </cols>
  <sheetData>
    <row r="1" spans="1:19" s="3" customFormat="1" x14ac:dyDescent="0.25">
      <c r="A1" s="7" t="s">
        <v>28</v>
      </c>
      <c r="B1" s="7" t="s">
        <v>31</v>
      </c>
      <c r="C1" s="7"/>
      <c r="D1" s="7" t="s">
        <v>32</v>
      </c>
      <c r="E1" s="7"/>
      <c r="F1" s="7" t="s">
        <v>35</v>
      </c>
      <c r="G1" s="7"/>
      <c r="H1" s="1" t="s">
        <v>34</v>
      </c>
    </row>
    <row r="2" spans="1:19" s="3" customFormat="1" x14ac:dyDescent="0.25">
      <c r="A2" s="7"/>
      <c r="B2" s="5" t="s">
        <v>29</v>
      </c>
      <c r="C2" s="5" t="s">
        <v>30</v>
      </c>
      <c r="D2" s="5" t="s">
        <v>29</v>
      </c>
      <c r="E2" s="5" t="s">
        <v>30</v>
      </c>
      <c r="F2" s="6" t="s">
        <v>28</v>
      </c>
      <c r="G2" s="6" t="s">
        <v>33</v>
      </c>
      <c r="H2" s="1">
        <v>30</v>
      </c>
    </row>
    <row r="3" spans="1:19" x14ac:dyDescent="0.25">
      <c r="A3">
        <v>0</v>
      </c>
      <c r="B3" s="3">
        <f>IF(A3&lt;0,"N/A",IF(A3&lt;0.00171,0+198304.902903*(A3-0),IF(A3&lt;0.002055,339.055786+71566.56597*(A3-0.00171),IF(A3&lt;0.002328,363.733917+55025.943414*(A3-0.002055),IF(A3&lt;0.002802,378.755371+40733.489806*(A3-0.002328),IF(A3&lt;0.003333,398.068665+18164.936331*(A3-0.002802),IF(A3&lt;0.003908,407.725311+7467.854032*(A3-0.003333),IF(A3&lt;0.004124,412.017181+9956.991729*(A3-0.003908),IF(A3&lt;=0.005,414.163086+954.905559*(A3-0.004124),"N/A")))))))))</f>
        <v>0</v>
      </c>
      <c r="C3" s="3">
        <f>IF(A3&lt;0,"N/A",IF(A3&lt;0.001983,0+202388.522382*(A3-0),IF(A3&lt;0.002213,401.287567+98014.900555*(A3-0.001983),IF(A3&lt;0.002557,423.819733+77789.714164*(A3-0.002213),IF(A3&lt;0.003247,450.643768+43562.251775*(A3-0.002557),IF(A3&lt;0.003506,480.686707+37339.047602*(A3-0.003247),IF(A3&lt;0.00421,490.343353+10668.278677*(A3-0.003506),IF(A3&lt;0.004483,497.854065+7860.890265*(A3-0.00421),IF(A3&lt;=0.005043,500+0*(A3-0.004483),"N/A")))))))))</f>
        <v>0</v>
      </c>
      <c r="D3">
        <f>IF(A3&lt;0,"N/A",IF(A3&lt;0.000014,0+74732.33195*(A3-0),IF(A3&lt;0.000115,1.070664+224196.993472*(A3-0.000014),IF(A3&lt;0.000344,23.554604+196172.372408*(A3-0.000115),IF(A3&lt;0.00053,68.522484+206951.130359*(A3-0.000344),IF(A3&lt;0.000759,107.066383+182160.031565*(A3-0.00053),IF(A3&lt;0.000989,148.822266+205513.858595*(A3-0.000759),IF(A3&lt;0.001203,195.931473+219214.901254*(A3-0.000989),IF(A3&lt;0.001404,243.04068+186830.796102*(A3-0.001203),IF(A3&lt;0.001504,280.513916+138788.848138*(A3-0.001404),IF(A3&lt;0.001691,294.432556+80480.92555*(A3-0.001504),IF(A3&lt;0.001891,309.421844+64056.284045*(A3-0.001691),IF(A3&lt;0.002106,322.269806+44839.44381*(A3-0.001891),IF(A3&lt;0.002321,331.905792+34875.015626*(A3-0.002106),IF(A3&lt;0.002521,339.400421+21352.082289*(A3-0.002321),IF(A3&lt;0.002794,343.683075+27533.016045*(A3-0.002521),IF(A3&lt;0.003109,351.177734+3396.87377*(A3-0.002794),IF(A3&lt;0.003381,352.248383+11799.896051*(A3-0.003109),IF(A3&lt;0.003668,355.460388+7473.228801*(A3-0.003381),IF(A3&lt;0.003897,357.601715+0*(A3-0.003668),IF(A3&lt;0.004198,357.601715+3558.628287*(A3-0.003897),IF(A3&lt;0.004527,358.672363+-3249.18705*(A3-0.004198),IF(A3&lt;0.004885,357.601715+-2989.335095*(A3-0.004527),IF(A3&lt;0.004986,356.531036+10676.180903*(A3-0.004885),IF(A3&lt;=2.29628747479648E+33,357.601715+0*(A3-0.004986),"N/A")))))))))))))))))))))))))</f>
        <v>0</v>
      </c>
      <c r="E3">
        <f>IF(A3&lt;0,"N/A",IF(A3&lt;0.001753,0+199549.707223*(A3-0),IF(A3&lt;0.001997,349.7854+101035.1339*(A3-0.001753),IF(A3&lt;0.002284,374.463531+63476.334465*(A3-0.001997),IF(A3&lt;0.002701,392.703857+38626.626581*(A3-0.002284),IF(A3&lt;0.00306,408.798279+35845.517813*(A3-0.002701),IF(A3&lt;0.003592,421.673828+12109.976689*(A3-0.00306),IF(A3&lt;0.004167,428.111603+9334.760657*(A3-0.003592),IF(A3&lt;=0.005014,433.47641+1265.702214*(A3-0.004167),"N/A")))))))))</f>
        <v>0</v>
      </c>
      <c r="F3">
        <v>0</v>
      </c>
      <c r="G3" s="4">
        <f>IF(F3&lt;0.002,(+(F3-0.000181)/(-0.000181)*(F3-0.000496)/(-0.000496)*(F3-0.000923)/(-0.000923)*(F3-0.001303)/(-0.001303)*(F3-0.001711)/(-0.001711)*(F3-0.001942)/(-0.001942)*(F3-0.002026)/(-0.002026)*0+(F3-0)/(0.000181)*(F3-0.000496)/(-0.000315)*(F3-0.000923)/(-0.000742)*(F3-0.001303)/(-0.001122)*(F3-0.001711)/(-0.00153)*(F3-0.001942)/(-0.001762)*(F3-0.002026)/(-0.001845)*0.077743+(F3-0)/(0.000496)*(F3-0.000181)/(0.000315)*(F3-0.000923)/(-0.000426)*(F3-0.001303)/(-0.000807)*(F3-0.001711)/(-0.001215)*(F3-0.001942)/(-0.001446)*(F3-0.002026)/(-0.00153)*0.192312+(F3-0)/(0.000923)*(F3-0.000181)/(0.000742)*(F3-0.000496)/(0.000426)*(F3-0.001303)/(-0.00038)*(F3-0.001711)/(-0.000788)*(F3-0.001942)/(-0.00102)*(F3-0.002026)/(-0.001103)*0.315064+(F3-0)/(0.001303)*(F3-0.000181)/(0.001122)*(F3-0.000496)/(0.000807)*(F3-0.000923)/(0.00038)*(F3-0.001711)/(-0.000408)*(F3-0.001942)/(-0.00064)*(F3-0.002026)/(-0.000723)*0.390352+(F3-0)/(0.001711)*(F3-0.000181)/(0.00153)*(F3-0.000496)/(0.001215)*(F3-0.000923)/(0.000788)*(F3-0.001303)/(0.000408)*(F3-0.001942)/(-0.000232)*(F3-0.002026)/(-0.000315)*0.432906+(F3-0)/(0.001942)*(F3-0.000181)/(0.001762)*(F3-0.000496)/(0.001446)*(F3-0.000923)/(0.00102)*(F3-0.001303)/(0.00064)*(F3-0.001711)/(0.000232)*(F3-0.002026)/(-0.000083)*0.44109+(F3-0)/(0.002026)*(F3-0.000181)/(0.001845)*(F3-0.000496)/(0.00153)*(F3-0.000923)/(0.001103)*(F3-0.001303)/(0.000723)*(F3-0.001711)/(0.000315)*(F3-0.001942)/(0.000083)*0.44109)*H$2,IF(F3&gt;0.0035,"Fail",0.446*H$2))</f>
        <v>0</v>
      </c>
    </row>
    <row r="4" spans="1:19" x14ac:dyDescent="0.25">
      <c r="A4">
        <v>5.0000000000000001E-4</v>
      </c>
      <c r="B4" s="3">
        <f t="shared" ref="B4:B13" si="0">IF(A4&lt;0,"N/A",IF(A4&lt;0.00171,0+198304.902903*(A4-0),IF(A4&lt;0.002055,339.055786+71566.56597*(A4-0.00171),IF(A4&lt;0.002328,363.733917+55025.943414*(A4-0.002055),IF(A4&lt;0.002802,378.755371+40733.489806*(A4-0.002328),IF(A4&lt;0.003333,398.068665+18164.936331*(A4-0.002802),IF(A4&lt;0.003908,407.725311+7467.854032*(A4-0.003333),IF(A4&lt;0.004124,412.017181+9956.991729*(A4-0.003908),IF(A4&lt;=0.005,414.163086+954.905559*(A4-0.004124),"N/A")))))))))</f>
        <v>99.152451451500013</v>
      </c>
      <c r="C4" s="3">
        <f t="shared" ref="C4:C13" si="1">IF(A4&lt;0,"N/A",IF(A4&lt;0.001983,0+202388.522382*(A4-0),IF(A4&lt;0.002213,401.287567+98014.900555*(A4-0.001983),IF(A4&lt;0.002557,423.819733+77789.714164*(A4-0.002213),IF(A4&lt;0.003247,450.643768+43562.251775*(A4-0.002557),IF(A4&lt;0.003506,480.686707+37339.047602*(A4-0.003247),IF(A4&lt;0.00421,490.343353+10668.278677*(A4-0.003506),IF(A4&lt;0.004483,497.854065+7860.890265*(A4-0.00421),IF(A4&lt;=0.005043,500+0*(A4-0.004483),"N/A")))))))))</f>
        <v>101.194261191</v>
      </c>
      <c r="D4" s="3">
        <f>IF(A4&lt;0,"N/A",IF(A4&lt;0.000014,0+74732.33195*(A4-0),IF(A4&lt;0.000115,1.070664+224196.993472*(A4-0.000014),IF(A4&lt;0.000344,23.554604+196172.372408*(A4-0.000115),IF(A4&lt;0.00053,68.522484+206951.130359*(A4-0.000344),IF(A4&lt;0.000759,107.066383+182160.031565*(A4-0.00053),IF(A4&lt;0.000989,148.822266+205513.858595*(A4-0.000759),IF(A4&lt;0.001203,195.931473+219214.901254*(A4-0.000989),IF(A4&lt;0.001404,243.04068+186830.796102*(A4-0.001203),IF(A4&lt;0.001504,280.513916+138788.848138*(A4-0.001404),IF(A4&lt;0.001691,294.432556+80480.92555*(A4-0.001504),IF(A4&lt;0.001891,309.421844+64056.284045*(A4-0.001691),IF(A4&lt;0.002106,322.269806+44839.44381*(A4-0.001891),IF(A4&lt;0.002321,331.905792+34875.015626*(A4-0.002106),IF(A4&lt;0.002521,339.400421+21352.082289*(A4-0.002321),IF(A4&lt;0.002794,343.683075+27533.016045*(A4-0.002521),IF(A4&lt;0.003109,351.177734+3396.87377*(A4-0.002794),IF(A4&lt;0.003381,352.248383+11799.896051*(A4-0.003109),IF(A4&lt;0.003668,355.460388+7473.228801*(A4-0.003381),IF(A4&lt;0.003897,357.601715+0*(A4-0.003668),IF(A4&lt;0.004198,357.601715+3558.628287*(A4-0.003897),IF(A4&lt;0.004527,358.672363+-3249.18705*(A4-0.004198),IF(A4&lt;0.004885,357.601715+-2989.335095*(A4-0.004527),IF(A4&lt;0.004986,356.531036+10676.180903*(A4-0.004885),IF(A4&lt;=2.29628747479648E+33,357.601715+0*(A4-0.004986),"N/A")))))))))))))))))))))))))</f>
        <v>100.80686033600401</v>
      </c>
      <c r="E4" s="3">
        <f t="shared" ref="E4:E13" si="2">IF(A4&lt;0,"N/A",IF(A4&lt;0.001753,0+199549.707223*(A4-0),IF(A4&lt;0.001997,349.7854+101035.1339*(A4-0.001753),IF(A4&lt;0.002284,374.463531+63476.334465*(A4-0.001997),IF(A4&lt;0.002701,392.703857+38626.626581*(A4-0.002284),IF(A4&lt;0.00306,408.798279+35845.517813*(A4-0.002701),IF(A4&lt;0.003592,421.673828+12109.976689*(A4-0.00306),IF(A4&lt;0.004167,428.111603+9334.760657*(A4-0.003592),IF(A4&lt;=0.005014,433.47641+1265.702214*(A4-0.004167),"N/A")))))))))</f>
        <v>99.774853611500006</v>
      </c>
      <c r="F4">
        <v>5.0000000000000001E-4</v>
      </c>
      <c r="G4" s="4">
        <f t="shared" ref="G4:G13" si="3">IF(F4&lt;0.002,(+(F4-0.000181)/(-0.000181)*(F4-0.000496)/(-0.000496)*(F4-0.000923)/(-0.000923)*(F4-0.001303)/(-0.001303)*(F4-0.001711)/(-0.001711)*(F4-0.001942)/(-0.001942)*(F4-0.002026)/(-0.002026)*0+(F4-0)/(0.000181)*(F4-0.000496)/(-0.000315)*(F4-0.000923)/(-0.000742)*(F4-0.001303)/(-0.001122)*(F4-0.001711)/(-0.00153)*(F4-0.001942)/(-0.001762)*(F4-0.002026)/(-0.001845)*0.077743+(F4-0)/(0.000496)*(F4-0.000181)/(0.000315)*(F4-0.000923)/(-0.000426)*(F4-0.001303)/(-0.000807)*(F4-0.001711)/(-0.001215)*(F4-0.001942)/(-0.001446)*(F4-0.002026)/(-0.00153)*0.192312+(F4-0)/(0.000923)*(F4-0.000181)/(0.000742)*(F4-0.000496)/(0.000426)*(F4-0.001303)/(-0.00038)*(F4-0.001711)/(-0.000788)*(F4-0.001942)/(-0.00102)*(F4-0.002026)/(-0.001103)*0.315064+(F4-0)/(0.001303)*(F4-0.000181)/(0.001122)*(F4-0.000496)/(0.000807)*(F4-0.000923)/(0.00038)*(F4-0.001711)/(-0.000408)*(F4-0.001942)/(-0.00064)*(F4-0.002026)/(-0.000723)*0.390352+(F4-0)/(0.001711)*(F4-0.000181)/(0.00153)*(F4-0.000496)/(0.001215)*(F4-0.000923)/(0.000788)*(F4-0.001303)/(0.000408)*(F4-0.001942)/(-0.000232)*(F4-0.002026)/(-0.000315)*0.432906+(F4-0)/(0.001942)*(F4-0.000181)/(0.001762)*(F4-0.000496)/(0.001446)*(F4-0.000923)/(0.00102)*(F4-0.001303)/(0.00064)*(F4-0.001711)/(0.000232)*(F4-0.002026)/(-0.000083)*0.44109+(F4-0)/(0.002026)*(F4-0.000181)/(0.001845)*(F4-0.000496)/(0.00153)*(F4-0.000923)/(0.001103)*(F4-0.001303)/(0.000723)*(F4-0.001711)/(0.000315)*(F4-0.001942)/(0.000083)*0.44109)*H$2,IF(F4&gt;0.0035,"Fail",0.446*H$2))</f>
        <v>5.8225167472356034</v>
      </c>
      <c r="H4" s="3"/>
      <c r="I4" s="3"/>
      <c r="J4" s="3"/>
    </row>
    <row r="5" spans="1:19" x14ac:dyDescent="0.25">
      <c r="A5" s="3">
        <v>1E-3</v>
      </c>
      <c r="B5" s="3">
        <f t="shared" si="0"/>
        <v>198.30490290300003</v>
      </c>
      <c r="C5" s="3">
        <f t="shared" si="1"/>
        <v>202.38852238199999</v>
      </c>
      <c r="D5" s="3">
        <f t="shared" ref="D5:D13" si="4">IF(A5&lt;0,"N/A",IF(A5&lt;0.000014,0+74732.33195*(A5-0),IF(A5&lt;0.000115,1.070664+224196.993472*(A5-0.000014),IF(A5&lt;0.000344,23.554604+196172.372408*(A5-0.000115),IF(A5&lt;0.00053,68.522484+206951.130359*(A5-0.000344),IF(A5&lt;0.000759,107.066383+182160.031565*(A5-0.00053),IF(A5&lt;0.000989,148.822266+205513.858595*(A5-0.000759),IF(A5&lt;0.001203,195.931473+219214.901254*(A5-0.000989),IF(A5&lt;0.001404,243.04068+186830.796102*(A5-0.001203),IF(A5&lt;0.001504,280.513916+138788.848138*(A5-0.001404),IF(A5&lt;0.001691,294.432556+80480.92555*(A5-0.001504),IF(A5&lt;0.001891,309.421844+64056.284045*(A5-0.001691),IF(A5&lt;0.002106,322.269806+44839.44381*(A5-0.001891),IF(A5&lt;0.002321,331.905792+34875.015626*(A5-0.002106),IF(A5&lt;0.002521,339.400421+21352.082289*(A5-0.002321),IF(A5&lt;0.002794,343.683075+27533.016045*(A5-0.002521),IF(A5&lt;0.003109,351.177734+3396.87377*(A5-0.002794),IF(A5&lt;0.003381,352.248383+11799.896051*(A5-0.003109),IF(A5&lt;0.003668,355.460388+7473.228801*(A5-0.003381),IF(A5&lt;0.003897,357.601715+0*(A5-0.003668),IF(A5&lt;0.004198,357.601715+3558.628287*(A5-0.003897),IF(A5&lt;0.004527,358.672363+-3249.18705*(A5-0.004198),IF(A5&lt;0.004885,357.601715+-2989.335095*(A5-0.004527),IF(A5&lt;0.004986,356.531036+10676.180903*(A5-0.004885),IF(A5&lt;=2.29628747479648E+33,357.601715+0*(A5-0.004986),"N/A")))))))))))))))))))))))))</f>
        <v>198.342836913794</v>
      </c>
      <c r="E5" s="3">
        <f t="shared" si="2"/>
        <v>199.54970722300001</v>
      </c>
      <c r="F5">
        <v>1E-3</v>
      </c>
      <c r="G5" s="4">
        <f t="shared" si="3"/>
        <v>10.003366651716</v>
      </c>
      <c r="H5" s="3"/>
      <c r="I5" s="3"/>
      <c r="J5" s="3"/>
    </row>
    <row r="6" spans="1:19" x14ac:dyDescent="0.25">
      <c r="A6" s="3">
        <v>1.5E-3</v>
      </c>
      <c r="B6" s="3">
        <f t="shared" si="0"/>
        <v>297.45735435450001</v>
      </c>
      <c r="C6" s="3">
        <f t="shared" si="1"/>
        <v>303.58278357299997</v>
      </c>
      <c r="D6" s="3">
        <f>IF(A6&lt;0,"N/A",IF(A6&lt;0.000014,0+74732.33195*(A6-0),IF(A6&lt;0.000115,1.070664+224196.993472*(A6-0.000014),IF(A6&lt;0.000344,23.554604+196172.372408*(A6-0.000115),IF(A6&lt;0.00053,68.522484+206951.130359*(A6-0.000344),IF(A6&lt;0.000759,107.066383+182160.031565*(A6-0.00053),IF(A6&lt;0.000989,148.822266+205513.858595*(A6-0.000759),IF(A6&lt;0.001203,195.931473+219214.901254*(A6-0.000989),IF(A6&lt;0.001404,243.04068+186830.796102*(A6-0.001203),IF(A6&lt;0.001504,280.513916+138788.848138*(A6-0.001404),IF(A6&lt;0.001691,294.432556+80480.92555*(A6-0.001504),IF(A6&lt;0.001891,309.421844+64056.284045*(A6-0.001691),IF(A6&lt;0.002106,322.269806+44839.44381*(A6-0.001891),IF(A6&lt;0.002321,331.905792+34875.015626*(A6-0.002106),IF(A6&lt;0.002521,339.400421+21352.082289*(A6-0.002321),IF(A6&lt;0.002794,343.683075+27533.016045*(A6-0.002521),IF(A6&lt;0.003109,351.177734+3396.87377*(A6-0.002794),IF(A6&lt;0.003381,352.248383+11799.896051*(A6-0.003109),IF(A6&lt;0.003668,355.460388+7473.228801*(A6-0.003381),IF(A6&lt;0.003897,357.601715+0*(A6-0.003668),IF(A6&lt;0.004198,357.601715+3558.628287*(A6-0.003897),IF(A6&lt;0.004527,358.672363+-3249.18705*(A6-0.004198),IF(A6&lt;0.004885,357.601715+-2989.335095*(A6-0.004527),IF(A6&lt;0.004986,356.531036+10676.180903*(A6-0.004885),IF(A6&lt;=2.29628747479648E+33,357.601715+0*(A6-0.004986),"N/A")))))))))))))))))))))))))</f>
        <v>293.837645421248</v>
      </c>
      <c r="E6" s="3">
        <f t="shared" si="2"/>
        <v>299.32456083450001</v>
      </c>
      <c r="F6">
        <v>1.5E-3</v>
      </c>
      <c r="G6" s="4">
        <f t="shared" si="3"/>
        <v>12.419272046520295</v>
      </c>
      <c r="H6" s="3"/>
      <c r="I6" s="3"/>
      <c r="J6" s="3"/>
      <c r="R6">
        <v>2.2000000000000002</v>
      </c>
      <c r="S6">
        <f>R6/1.414</f>
        <v>1.5558698727015561</v>
      </c>
    </row>
    <row r="7" spans="1:19" x14ac:dyDescent="0.25">
      <c r="A7" s="3">
        <v>2E-3</v>
      </c>
      <c r="B7" s="3">
        <f t="shared" si="0"/>
        <v>359.8100901313</v>
      </c>
      <c r="C7" s="3">
        <f t="shared" si="1"/>
        <v>402.95382030943506</v>
      </c>
      <c r="D7" s="3">
        <f t="shared" si="4"/>
        <v>327.15730537529004</v>
      </c>
      <c r="E7" s="3">
        <f t="shared" si="2"/>
        <v>374.65396000339501</v>
      </c>
      <c r="F7">
        <v>2E-3</v>
      </c>
      <c r="G7" s="4">
        <f t="shared" si="3"/>
        <v>13.38</v>
      </c>
      <c r="H7" s="3"/>
      <c r="I7" s="3"/>
      <c r="J7" s="3"/>
    </row>
    <row r="8" spans="1:19" x14ac:dyDescent="0.25">
      <c r="A8" s="3">
        <v>2.5000000000000001E-3</v>
      </c>
      <c r="B8" s="3">
        <f t="shared" si="0"/>
        <v>385.76153124663205</v>
      </c>
      <c r="C8" s="3">
        <f t="shared" si="1"/>
        <v>446.145380965068</v>
      </c>
      <c r="D8" s="3">
        <f t="shared" si="4"/>
        <v>343.22244372973097</v>
      </c>
      <c r="E8" s="3">
        <f t="shared" si="2"/>
        <v>401.047208341496</v>
      </c>
      <c r="F8">
        <v>2.5000000000000001E-3</v>
      </c>
      <c r="G8" s="4">
        <f t="shared" si="3"/>
        <v>13.38</v>
      </c>
      <c r="H8" s="3"/>
      <c r="I8" s="3"/>
      <c r="J8" s="3"/>
    </row>
    <row r="9" spans="1:19" x14ac:dyDescent="0.25">
      <c r="A9" s="3">
        <v>3.0000000000000001E-3</v>
      </c>
      <c r="B9" s="3">
        <f t="shared" si="0"/>
        <v>401.66532239353802</v>
      </c>
      <c r="C9" s="3">
        <f t="shared" si="1"/>
        <v>469.94184553632505</v>
      </c>
      <c r="D9" s="3">
        <f t="shared" si="4"/>
        <v>351.87748999662</v>
      </c>
      <c r="E9" s="3">
        <f t="shared" si="2"/>
        <v>419.51608882608701</v>
      </c>
      <c r="F9">
        <v>3.0000000000000001E-3</v>
      </c>
      <c r="G9" s="4">
        <f t="shared" si="3"/>
        <v>13.38</v>
      </c>
      <c r="H9" s="3"/>
      <c r="I9" s="3"/>
      <c r="J9" s="3"/>
    </row>
    <row r="10" spans="1:19" x14ac:dyDescent="0.25">
      <c r="A10" s="3">
        <v>3.5000000000000001E-3</v>
      </c>
      <c r="B10" s="3">
        <f t="shared" si="0"/>
        <v>408.97244262334397</v>
      </c>
      <c r="C10" s="3">
        <f t="shared" si="1"/>
        <v>490.13348604330599</v>
      </c>
      <c r="D10" s="3">
        <f t="shared" si="4"/>
        <v>356.34970222731903</v>
      </c>
      <c r="E10" s="3">
        <f t="shared" si="2"/>
        <v>427.00221774316003</v>
      </c>
      <c r="F10">
        <v>3.5000000000000001E-3</v>
      </c>
      <c r="G10" s="4">
        <f t="shared" si="3"/>
        <v>13.38</v>
      </c>
      <c r="H10" s="3"/>
      <c r="I10" s="3"/>
      <c r="J10" s="3"/>
    </row>
    <row r="11" spans="1:19" x14ac:dyDescent="0.25">
      <c r="A11" s="3">
        <v>4.0000000000000001E-3</v>
      </c>
      <c r="B11" s="3">
        <f t="shared" si="0"/>
        <v>412.93322423906801</v>
      </c>
      <c r="C11" s="3">
        <f t="shared" si="1"/>
        <v>495.61348266643796</v>
      </c>
      <c r="D11" s="3">
        <f t="shared" si="4"/>
        <v>357.96825371356101</v>
      </c>
      <c r="E11" s="3">
        <f t="shared" si="2"/>
        <v>431.92018534805601</v>
      </c>
      <c r="F11">
        <v>4.0000000000000001E-3</v>
      </c>
      <c r="G11" s="1" t="str">
        <f t="shared" si="3"/>
        <v>Fail</v>
      </c>
      <c r="H11" s="3"/>
      <c r="I11" s="3"/>
      <c r="J11" s="3"/>
    </row>
    <row r="12" spans="1:19" x14ac:dyDescent="0.25">
      <c r="A12" s="3">
        <v>4.4999999999999997E-3</v>
      </c>
      <c r="B12" s="3">
        <f t="shared" si="0"/>
        <v>414.522130490184</v>
      </c>
      <c r="C12" s="3">
        <f t="shared" si="1"/>
        <v>500</v>
      </c>
      <c r="D12" s="3">
        <f t="shared" si="4"/>
        <v>357.69110851089999</v>
      </c>
      <c r="E12" s="3">
        <f t="shared" si="2"/>
        <v>433.89788883726197</v>
      </c>
      <c r="F12">
        <v>4.4999999999999997E-3</v>
      </c>
      <c r="G12" s="1" t="str">
        <f t="shared" si="3"/>
        <v>Fail</v>
      </c>
      <c r="H12" s="3"/>
      <c r="I12" s="3"/>
      <c r="J12" s="3"/>
    </row>
    <row r="13" spans="1:19" x14ac:dyDescent="0.25">
      <c r="A13" s="3">
        <v>5.0000000000000001E-3</v>
      </c>
      <c r="B13" s="3">
        <f t="shared" si="0"/>
        <v>414.99958326968402</v>
      </c>
      <c r="C13" s="3">
        <f t="shared" si="1"/>
        <v>500</v>
      </c>
      <c r="D13" s="3">
        <f t="shared" si="4"/>
        <v>357.60171500000001</v>
      </c>
      <c r="E13" s="3">
        <f t="shared" si="2"/>
        <v>434.530739944262</v>
      </c>
      <c r="F13">
        <v>5.0000000000000001E-3</v>
      </c>
      <c r="G13" s="1" t="str">
        <f t="shared" si="3"/>
        <v>Fail</v>
      </c>
      <c r="H13" s="3"/>
      <c r="I13" s="3"/>
      <c r="J13" s="3"/>
    </row>
  </sheetData>
  <mergeCells count="4">
    <mergeCell ref="B1:C1"/>
    <mergeCell ref="D1:E1"/>
    <mergeCell ref="A1:A2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stress~strain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 At</dc:creator>
  <cp:lastModifiedBy>Garv At</cp:lastModifiedBy>
  <dcterms:created xsi:type="dcterms:W3CDTF">2018-08-14T04:06:16Z</dcterms:created>
  <dcterms:modified xsi:type="dcterms:W3CDTF">2018-08-20T16:53:39Z</dcterms:modified>
</cp:coreProperties>
</file>