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filterPrivacy="1" autoCompressPictures="0"/>
  <bookViews>
    <workbookView xWindow="3780" yWindow="500" windowWidth="26440" windowHeight="17740" tabRatio="500"/>
  </bookViews>
  <sheets>
    <sheet name="Supply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7" i="2" l="1"/>
  <c r="T47" i="2"/>
  <c r="U48" i="2"/>
  <c r="T48" i="2"/>
  <c r="U49" i="2"/>
  <c r="T49" i="2"/>
  <c r="U50" i="2"/>
  <c r="T50" i="2"/>
  <c r="U51" i="2"/>
  <c r="T51" i="2"/>
  <c r="U52" i="2"/>
  <c r="T52" i="2"/>
  <c r="U53" i="2"/>
  <c r="T53" i="2"/>
  <c r="U54" i="2"/>
  <c r="T54" i="2"/>
  <c r="U55" i="2"/>
  <c r="T55" i="2"/>
  <c r="U56" i="2"/>
  <c r="T56" i="2"/>
  <c r="U57" i="2"/>
  <c r="T57" i="2"/>
  <c r="U58" i="2"/>
  <c r="T58" i="2"/>
  <c r="U59" i="2"/>
  <c r="T59" i="2"/>
  <c r="U60" i="2"/>
  <c r="T60" i="2"/>
  <c r="U61" i="2"/>
  <c r="T61" i="2"/>
  <c r="U62" i="2"/>
  <c r="T62" i="2"/>
  <c r="U63" i="2"/>
  <c r="T63" i="2"/>
  <c r="U64" i="2"/>
  <c r="T64" i="2"/>
  <c r="U65" i="2"/>
  <c r="T65" i="2"/>
  <c r="U66" i="2"/>
  <c r="T66" i="2"/>
  <c r="U67" i="2"/>
  <c r="T67" i="2"/>
  <c r="U68" i="2"/>
  <c r="T68" i="2"/>
  <c r="U69" i="2"/>
  <c r="T69" i="2"/>
  <c r="U70" i="2"/>
  <c r="T70" i="2"/>
  <c r="U71" i="2"/>
  <c r="T71" i="2"/>
  <c r="U72" i="2"/>
  <c r="T72" i="2"/>
  <c r="U73" i="2"/>
  <c r="T73" i="2"/>
  <c r="U74" i="2"/>
  <c r="T74" i="2"/>
  <c r="U75" i="2"/>
  <c r="T75" i="2"/>
  <c r="U76" i="2"/>
  <c r="T76" i="2"/>
  <c r="U77" i="2"/>
  <c r="T77" i="2"/>
  <c r="U78" i="2"/>
  <c r="T78" i="2"/>
  <c r="U79" i="2"/>
  <c r="T79" i="2"/>
  <c r="U80" i="2"/>
  <c r="T80" i="2"/>
  <c r="U81" i="2"/>
  <c r="T81" i="2"/>
  <c r="U82" i="2"/>
  <c r="T82" i="2"/>
  <c r="U83" i="2"/>
  <c r="T83" i="2"/>
  <c r="U84" i="2"/>
  <c r="T84" i="2"/>
  <c r="U85" i="2"/>
  <c r="T85" i="2"/>
  <c r="U86" i="2"/>
  <c r="T86" i="2"/>
  <c r="U87" i="2"/>
  <c r="T87" i="2"/>
  <c r="U88" i="2"/>
  <c r="T88" i="2"/>
  <c r="U89" i="2"/>
  <c r="T89" i="2"/>
  <c r="U90" i="2"/>
  <c r="T90" i="2"/>
  <c r="U91" i="2"/>
  <c r="T91" i="2"/>
  <c r="U92" i="2"/>
  <c r="T92" i="2"/>
  <c r="U93" i="2"/>
  <c r="T93" i="2"/>
  <c r="U94" i="2"/>
  <c r="T94" i="2"/>
  <c r="U95" i="2"/>
  <c r="T95" i="2"/>
  <c r="U96" i="2"/>
  <c r="T96" i="2"/>
  <c r="U97" i="2"/>
  <c r="T97" i="2"/>
  <c r="U98" i="2"/>
  <c r="T98" i="2"/>
  <c r="U99" i="2"/>
  <c r="T99" i="2"/>
  <c r="U100" i="2"/>
  <c r="T100" i="2"/>
  <c r="U101" i="2"/>
  <c r="T101" i="2"/>
  <c r="U102" i="2"/>
  <c r="T102" i="2"/>
  <c r="U103" i="2"/>
  <c r="T103" i="2"/>
  <c r="U104" i="2"/>
  <c r="T104" i="2"/>
  <c r="U105" i="2"/>
  <c r="T105" i="2"/>
  <c r="U106" i="2"/>
  <c r="T106" i="2"/>
  <c r="U107" i="2"/>
  <c r="T107" i="2"/>
  <c r="U108" i="2"/>
  <c r="T108" i="2"/>
  <c r="U109" i="2"/>
  <c r="T109" i="2"/>
  <c r="U110" i="2"/>
  <c r="T110" i="2"/>
  <c r="U111" i="2"/>
  <c r="T111" i="2"/>
  <c r="U112" i="2"/>
  <c r="T112" i="2"/>
  <c r="U113" i="2"/>
  <c r="T113" i="2"/>
  <c r="U114" i="2"/>
  <c r="T114" i="2"/>
  <c r="U115" i="2"/>
  <c r="T115" i="2"/>
  <c r="U116" i="2"/>
  <c r="T116" i="2"/>
  <c r="U117" i="2"/>
  <c r="T117" i="2"/>
  <c r="U118" i="2"/>
  <c r="T118" i="2"/>
  <c r="U119" i="2"/>
  <c r="T119" i="2"/>
  <c r="U120" i="2"/>
  <c r="T120" i="2"/>
  <c r="U121" i="2"/>
  <c r="T121" i="2"/>
  <c r="U122" i="2"/>
  <c r="T122" i="2"/>
  <c r="U123" i="2"/>
  <c r="T123" i="2"/>
  <c r="U124" i="2"/>
  <c r="T124" i="2"/>
  <c r="U125" i="2"/>
  <c r="T125" i="2"/>
  <c r="U126" i="2"/>
  <c r="T126" i="2"/>
  <c r="U127" i="2"/>
  <c r="T127" i="2"/>
  <c r="U128" i="2"/>
  <c r="T128" i="2"/>
  <c r="U129" i="2"/>
  <c r="T129" i="2"/>
  <c r="U130" i="2"/>
  <c r="T130" i="2"/>
  <c r="U131" i="2"/>
  <c r="T131" i="2"/>
  <c r="U132" i="2"/>
  <c r="T132" i="2"/>
  <c r="U133" i="2"/>
  <c r="T133" i="2"/>
  <c r="U134" i="2"/>
  <c r="T134" i="2"/>
  <c r="U135" i="2"/>
  <c r="T135" i="2"/>
  <c r="U136" i="2"/>
  <c r="T136" i="2"/>
  <c r="U137" i="2"/>
  <c r="T137" i="2"/>
  <c r="U138" i="2"/>
  <c r="T138" i="2"/>
  <c r="U139" i="2"/>
  <c r="T139" i="2"/>
  <c r="U140" i="2"/>
  <c r="T140" i="2"/>
  <c r="U141" i="2"/>
  <c r="T141" i="2"/>
  <c r="U142" i="2"/>
  <c r="T142" i="2"/>
  <c r="U143" i="2"/>
  <c r="T143" i="2"/>
  <c r="U144" i="2"/>
  <c r="T144" i="2"/>
  <c r="U145" i="2"/>
  <c r="T145" i="2"/>
  <c r="U146" i="2"/>
  <c r="T146" i="2"/>
  <c r="U147" i="2"/>
  <c r="T147" i="2"/>
  <c r="U148" i="2"/>
  <c r="T148" i="2"/>
  <c r="U149" i="2"/>
  <c r="T149" i="2"/>
  <c r="U150" i="2"/>
  <c r="T150" i="2"/>
  <c r="U151" i="2"/>
  <c r="T151" i="2"/>
  <c r="U152" i="2"/>
  <c r="T152" i="2"/>
  <c r="U153" i="2"/>
  <c r="T153" i="2"/>
  <c r="U154" i="2"/>
  <c r="T154" i="2"/>
  <c r="U155" i="2"/>
  <c r="T155" i="2"/>
  <c r="U156" i="2"/>
  <c r="T156" i="2"/>
  <c r="W156" i="2"/>
  <c r="V156" i="2"/>
  <c r="X156" i="2"/>
  <c r="W155" i="2"/>
  <c r="V155" i="2"/>
  <c r="X155" i="2"/>
  <c r="W154" i="2"/>
  <c r="V154" i="2"/>
  <c r="X154" i="2"/>
  <c r="W153" i="2"/>
  <c r="V153" i="2"/>
  <c r="X153" i="2"/>
  <c r="W152" i="2"/>
  <c r="V152" i="2"/>
  <c r="X152" i="2"/>
  <c r="W151" i="2"/>
  <c r="V151" i="2"/>
  <c r="X151" i="2"/>
  <c r="W150" i="2"/>
  <c r="V150" i="2"/>
  <c r="X150" i="2"/>
  <c r="W149" i="2"/>
  <c r="V149" i="2"/>
  <c r="X149" i="2"/>
  <c r="W148" i="2"/>
  <c r="V148" i="2"/>
  <c r="X148" i="2"/>
  <c r="W147" i="2"/>
  <c r="V147" i="2"/>
  <c r="X147" i="2"/>
  <c r="W146" i="2"/>
  <c r="V146" i="2"/>
  <c r="X146" i="2"/>
  <c r="W145" i="2"/>
  <c r="V145" i="2"/>
  <c r="X145" i="2"/>
  <c r="W144" i="2"/>
  <c r="V144" i="2"/>
  <c r="X144" i="2"/>
  <c r="W143" i="2"/>
  <c r="V143" i="2"/>
  <c r="X143" i="2"/>
  <c r="W142" i="2"/>
  <c r="V142" i="2"/>
  <c r="X142" i="2"/>
  <c r="W141" i="2"/>
  <c r="V141" i="2"/>
  <c r="X141" i="2"/>
  <c r="W140" i="2"/>
  <c r="V140" i="2"/>
  <c r="X140" i="2"/>
  <c r="W139" i="2"/>
  <c r="V139" i="2"/>
  <c r="X139" i="2"/>
  <c r="W138" i="2"/>
  <c r="V138" i="2"/>
  <c r="X138" i="2"/>
  <c r="W137" i="2"/>
  <c r="V137" i="2"/>
  <c r="X137" i="2"/>
  <c r="W136" i="2"/>
  <c r="V136" i="2"/>
  <c r="X136" i="2"/>
  <c r="W135" i="2"/>
  <c r="V135" i="2"/>
  <c r="X135" i="2"/>
  <c r="W134" i="2"/>
  <c r="V134" i="2"/>
  <c r="X134" i="2"/>
  <c r="W133" i="2"/>
  <c r="V133" i="2"/>
  <c r="X133" i="2"/>
  <c r="W132" i="2"/>
  <c r="V132" i="2"/>
  <c r="X132" i="2"/>
  <c r="W131" i="2"/>
  <c r="V131" i="2"/>
  <c r="X131" i="2"/>
  <c r="W130" i="2"/>
  <c r="V130" i="2"/>
  <c r="X130" i="2"/>
  <c r="W129" i="2"/>
  <c r="V129" i="2"/>
  <c r="X129" i="2"/>
  <c r="W128" i="2"/>
  <c r="V128" i="2"/>
  <c r="X128" i="2"/>
  <c r="W127" i="2"/>
  <c r="V127" i="2"/>
  <c r="X127" i="2"/>
  <c r="W126" i="2"/>
  <c r="V126" i="2"/>
  <c r="X126" i="2"/>
  <c r="W125" i="2"/>
  <c r="V125" i="2"/>
  <c r="X125" i="2"/>
  <c r="W124" i="2"/>
  <c r="V124" i="2"/>
  <c r="X124" i="2"/>
  <c r="W123" i="2"/>
  <c r="V123" i="2"/>
  <c r="X123" i="2"/>
  <c r="W122" i="2"/>
  <c r="V122" i="2"/>
  <c r="X122" i="2"/>
  <c r="W121" i="2"/>
  <c r="V121" i="2"/>
  <c r="X121" i="2"/>
  <c r="W120" i="2"/>
  <c r="V120" i="2"/>
  <c r="X120" i="2"/>
  <c r="W119" i="2"/>
  <c r="V119" i="2"/>
  <c r="X119" i="2"/>
  <c r="W118" i="2"/>
  <c r="V118" i="2"/>
  <c r="X118" i="2"/>
  <c r="W117" i="2"/>
  <c r="V117" i="2"/>
  <c r="X117" i="2"/>
  <c r="W116" i="2"/>
  <c r="V116" i="2"/>
  <c r="X116" i="2"/>
  <c r="W115" i="2"/>
  <c r="V115" i="2"/>
  <c r="X115" i="2"/>
  <c r="W114" i="2"/>
  <c r="V114" i="2"/>
  <c r="X114" i="2"/>
  <c r="W113" i="2"/>
  <c r="V113" i="2"/>
  <c r="X113" i="2"/>
  <c r="W112" i="2"/>
  <c r="V112" i="2"/>
  <c r="X112" i="2"/>
  <c r="W111" i="2"/>
  <c r="V111" i="2"/>
  <c r="X111" i="2"/>
  <c r="W110" i="2"/>
  <c r="V110" i="2"/>
  <c r="X110" i="2"/>
  <c r="W109" i="2"/>
  <c r="V109" i="2"/>
  <c r="X109" i="2"/>
  <c r="W108" i="2"/>
  <c r="V108" i="2"/>
  <c r="X108" i="2"/>
  <c r="W107" i="2"/>
  <c r="V107" i="2"/>
  <c r="X107" i="2"/>
  <c r="W106" i="2"/>
  <c r="V106" i="2"/>
  <c r="X106" i="2"/>
  <c r="W105" i="2"/>
  <c r="V105" i="2"/>
  <c r="X105" i="2"/>
  <c r="W104" i="2"/>
  <c r="V104" i="2"/>
  <c r="X104" i="2"/>
  <c r="W103" i="2"/>
  <c r="V103" i="2"/>
  <c r="X103" i="2"/>
  <c r="W102" i="2"/>
  <c r="V102" i="2"/>
  <c r="X102" i="2"/>
  <c r="W101" i="2"/>
  <c r="V101" i="2"/>
  <c r="X101" i="2"/>
  <c r="W100" i="2"/>
  <c r="V100" i="2"/>
  <c r="X100" i="2"/>
  <c r="W99" i="2"/>
  <c r="V99" i="2"/>
  <c r="X99" i="2"/>
  <c r="W98" i="2"/>
  <c r="V98" i="2"/>
  <c r="X98" i="2"/>
  <c r="W97" i="2"/>
  <c r="V97" i="2"/>
  <c r="X97" i="2"/>
  <c r="W96" i="2"/>
  <c r="V96" i="2"/>
  <c r="X96" i="2"/>
  <c r="W95" i="2"/>
  <c r="V95" i="2"/>
  <c r="X95" i="2"/>
  <c r="W94" i="2"/>
  <c r="V94" i="2"/>
  <c r="X94" i="2"/>
  <c r="W93" i="2"/>
  <c r="V93" i="2"/>
  <c r="X93" i="2"/>
  <c r="W92" i="2"/>
  <c r="V92" i="2"/>
  <c r="X92" i="2"/>
  <c r="W91" i="2"/>
  <c r="V91" i="2"/>
  <c r="X91" i="2"/>
  <c r="W90" i="2"/>
  <c r="V90" i="2"/>
  <c r="X90" i="2"/>
  <c r="W89" i="2"/>
  <c r="V89" i="2"/>
  <c r="X89" i="2"/>
  <c r="W88" i="2"/>
  <c r="V88" i="2"/>
  <c r="X88" i="2"/>
  <c r="W87" i="2"/>
  <c r="V87" i="2"/>
  <c r="X87" i="2"/>
  <c r="W86" i="2"/>
  <c r="V86" i="2"/>
  <c r="X86" i="2"/>
  <c r="W85" i="2"/>
  <c r="V85" i="2"/>
  <c r="X85" i="2"/>
  <c r="W84" i="2"/>
  <c r="V84" i="2"/>
  <c r="X84" i="2"/>
  <c r="W83" i="2"/>
  <c r="V83" i="2"/>
  <c r="X83" i="2"/>
  <c r="W82" i="2"/>
  <c r="V82" i="2"/>
  <c r="X82" i="2"/>
  <c r="W81" i="2"/>
  <c r="V81" i="2"/>
  <c r="X81" i="2"/>
  <c r="W80" i="2"/>
  <c r="V80" i="2"/>
  <c r="X80" i="2"/>
  <c r="W79" i="2"/>
  <c r="V79" i="2"/>
  <c r="X79" i="2"/>
  <c r="W78" i="2"/>
  <c r="V78" i="2"/>
  <c r="X78" i="2"/>
  <c r="W77" i="2"/>
  <c r="V77" i="2"/>
  <c r="X77" i="2"/>
  <c r="W76" i="2"/>
  <c r="V76" i="2"/>
  <c r="X76" i="2"/>
  <c r="W75" i="2"/>
  <c r="V75" i="2"/>
  <c r="X75" i="2"/>
  <c r="W74" i="2"/>
  <c r="V74" i="2"/>
  <c r="X74" i="2"/>
  <c r="W73" i="2"/>
  <c r="V73" i="2"/>
  <c r="X73" i="2"/>
  <c r="W72" i="2"/>
  <c r="V72" i="2"/>
  <c r="X72" i="2"/>
  <c r="W71" i="2"/>
  <c r="V71" i="2"/>
  <c r="X71" i="2"/>
  <c r="W70" i="2"/>
  <c r="V70" i="2"/>
  <c r="X70" i="2"/>
  <c r="W69" i="2"/>
  <c r="V69" i="2"/>
  <c r="X69" i="2"/>
  <c r="W68" i="2"/>
  <c r="V68" i="2"/>
  <c r="X68" i="2"/>
  <c r="W67" i="2"/>
  <c r="V67" i="2"/>
  <c r="X67" i="2"/>
  <c r="W66" i="2"/>
  <c r="V66" i="2"/>
  <c r="X66" i="2"/>
  <c r="W65" i="2"/>
  <c r="V65" i="2"/>
  <c r="X65" i="2"/>
  <c r="W64" i="2"/>
  <c r="V64" i="2"/>
  <c r="X64" i="2"/>
  <c r="W63" i="2"/>
  <c r="V63" i="2"/>
  <c r="X63" i="2"/>
  <c r="W62" i="2"/>
  <c r="V62" i="2"/>
  <c r="X62" i="2"/>
  <c r="W61" i="2"/>
  <c r="V61" i="2"/>
  <c r="X61" i="2"/>
  <c r="W60" i="2"/>
  <c r="V60" i="2"/>
  <c r="X60" i="2"/>
  <c r="W59" i="2"/>
  <c r="V59" i="2"/>
  <c r="X59" i="2"/>
  <c r="W58" i="2"/>
  <c r="V58" i="2"/>
  <c r="X58" i="2"/>
  <c r="W57" i="2"/>
  <c r="V57" i="2"/>
  <c r="X57" i="2"/>
  <c r="W56" i="2"/>
  <c r="V56" i="2"/>
  <c r="X56" i="2"/>
  <c r="W55" i="2"/>
  <c r="V55" i="2"/>
  <c r="X55" i="2"/>
  <c r="W54" i="2"/>
  <c r="V54" i="2"/>
  <c r="X54" i="2"/>
  <c r="W53" i="2"/>
  <c r="V53" i="2"/>
  <c r="X53" i="2"/>
  <c r="W52" i="2"/>
  <c r="V52" i="2"/>
  <c r="X52" i="2"/>
  <c r="W51" i="2"/>
  <c r="V51" i="2"/>
  <c r="X51" i="2"/>
  <c r="W50" i="2"/>
  <c r="V50" i="2"/>
  <c r="X50" i="2"/>
  <c r="W49" i="2"/>
  <c r="V49" i="2"/>
  <c r="X49" i="2"/>
  <c r="W48" i="2"/>
  <c r="V48" i="2"/>
  <c r="X48" i="2"/>
  <c r="W47" i="2"/>
  <c r="V47" i="2"/>
  <c r="X47" i="2"/>
  <c r="P47" i="2"/>
  <c r="O47" i="2"/>
  <c r="P48" i="2"/>
  <c r="O48" i="2"/>
  <c r="P49" i="2"/>
  <c r="O49" i="2"/>
  <c r="P50" i="2"/>
  <c r="O50" i="2"/>
  <c r="P51" i="2"/>
  <c r="O51" i="2"/>
  <c r="P52" i="2"/>
  <c r="O52" i="2"/>
  <c r="P53" i="2"/>
  <c r="O53" i="2"/>
  <c r="P54" i="2"/>
  <c r="O54" i="2"/>
  <c r="P55" i="2"/>
  <c r="O55" i="2"/>
  <c r="P56" i="2"/>
  <c r="O56" i="2"/>
  <c r="P57" i="2"/>
  <c r="O57" i="2"/>
  <c r="P58" i="2"/>
  <c r="O58" i="2"/>
  <c r="P59" i="2"/>
  <c r="O59" i="2"/>
  <c r="P60" i="2"/>
  <c r="O60" i="2"/>
  <c r="P61" i="2"/>
  <c r="O61" i="2"/>
  <c r="P62" i="2"/>
  <c r="O62" i="2"/>
  <c r="P63" i="2"/>
  <c r="O63" i="2"/>
  <c r="P64" i="2"/>
  <c r="O64" i="2"/>
  <c r="P65" i="2"/>
  <c r="O65" i="2"/>
  <c r="P66" i="2"/>
  <c r="O66" i="2"/>
  <c r="P67" i="2"/>
  <c r="O67" i="2"/>
  <c r="P68" i="2"/>
  <c r="O68" i="2"/>
  <c r="P69" i="2"/>
  <c r="O69" i="2"/>
  <c r="P70" i="2"/>
  <c r="O70" i="2"/>
  <c r="P71" i="2"/>
  <c r="O71" i="2"/>
  <c r="P72" i="2"/>
  <c r="O72" i="2"/>
  <c r="P73" i="2"/>
  <c r="O73" i="2"/>
  <c r="P74" i="2"/>
  <c r="O74" i="2"/>
  <c r="P75" i="2"/>
  <c r="O75" i="2"/>
  <c r="P76" i="2"/>
  <c r="O76" i="2"/>
  <c r="P77" i="2"/>
  <c r="O77" i="2"/>
  <c r="P78" i="2"/>
  <c r="O78" i="2"/>
  <c r="P79" i="2"/>
  <c r="O79" i="2"/>
  <c r="P80" i="2"/>
  <c r="O80" i="2"/>
  <c r="P81" i="2"/>
  <c r="O81" i="2"/>
  <c r="P82" i="2"/>
  <c r="O82" i="2"/>
  <c r="P83" i="2"/>
  <c r="O83" i="2"/>
  <c r="P84" i="2"/>
  <c r="O84" i="2"/>
  <c r="P85" i="2"/>
  <c r="O85" i="2"/>
  <c r="P86" i="2"/>
  <c r="O86" i="2"/>
  <c r="P87" i="2"/>
  <c r="O87" i="2"/>
  <c r="P88" i="2"/>
  <c r="O88" i="2"/>
  <c r="P89" i="2"/>
  <c r="O89" i="2"/>
  <c r="P90" i="2"/>
  <c r="O90" i="2"/>
  <c r="P91" i="2"/>
  <c r="O91" i="2"/>
  <c r="P92" i="2"/>
  <c r="O92" i="2"/>
  <c r="P93" i="2"/>
  <c r="O93" i="2"/>
  <c r="P94" i="2"/>
  <c r="O94" i="2"/>
  <c r="P95" i="2"/>
  <c r="O95" i="2"/>
  <c r="P96" i="2"/>
  <c r="O96" i="2"/>
  <c r="P97" i="2"/>
  <c r="O97" i="2"/>
  <c r="P98" i="2"/>
  <c r="O98" i="2"/>
  <c r="P99" i="2"/>
  <c r="O99" i="2"/>
  <c r="P100" i="2"/>
  <c r="O100" i="2"/>
  <c r="P101" i="2"/>
  <c r="O101" i="2"/>
  <c r="P102" i="2"/>
  <c r="O102" i="2"/>
  <c r="P103" i="2"/>
  <c r="O103" i="2"/>
  <c r="P104" i="2"/>
  <c r="O104" i="2"/>
  <c r="P105" i="2"/>
  <c r="O105" i="2"/>
  <c r="P106" i="2"/>
  <c r="O106" i="2"/>
  <c r="P107" i="2"/>
  <c r="O107" i="2"/>
  <c r="P108" i="2"/>
  <c r="O108" i="2"/>
  <c r="P109" i="2"/>
  <c r="O109" i="2"/>
  <c r="P110" i="2"/>
  <c r="O110" i="2"/>
  <c r="P111" i="2"/>
  <c r="O111" i="2"/>
  <c r="P112" i="2"/>
  <c r="O112" i="2"/>
  <c r="P113" i="2"/>
  <c r="O113" i="2"/>
  <c r="P114" i="2"/>
  <c r="O114" i="2"/>
  <c r="P115" i="2"/>
  <c r="O115" i="2"/>
  <c r="P116" i="2"/>
  <c r="O116" i="2"/>
  <c r="P117" i="2"/>
  <c r="O117" i="2"/>
  <c r="P118" i="2"/>
  <c r="O118" i="2"/>
  <c r="P119" i="2"/>
  <c r="O119" i="2"/>
  <c r="P120" i="2"/>
  <c r="O120" i="2"/>
  <c r="P121" i="2"/>
  <c r="O121" i="2"/>
  <c r="P122" i="2"/>
  <c r="O122" i="2"/>
  <c r="P123" i="2"/>
  <c r="O123" i="2"/>
  <c r="P124" i="2"/>
  <c r="O124" i="2"/>
  <c r="P125" i="2"/>
  <c r="O125" i="2"/>
  <c r="P126" i="2"/>
  <c r="O126" i="2"/>
  <c r="P127" i="2"/>
  <c r="O127" i="2"/>
  <c r="P128" i="2"/>
  <c r="O128" i="2"/>
  <c r="P129" i="2"/>
  <c r="O129" i="2"/>
  <c r="P130" i="2"/>
  <c r="O130" i="2"/>
  <c r="P131" i="2"/>
  <c r="O131" i="2"/>
  <c r="P132" i="2"/>
  <c r="O132" i="2"/>
  <c r="P133" i="2"/>
  <c r="O133" i="2"/>
  <c r="P134" i="2"/>
  <c r="O134" i="2"/>
  <c r="P135" i="2"/>
  <c r="O135" i="2"/>
  <c r="P136" i="2"/>
  <c r="O136" i="2"/>
  <c r="P137" i="2"/>
  <c r="O137" i="2"/>
  <c r="P138" i="2"/>
  <c r="O138" i="2"/>
  <c r="P139" i="2"/>
  <c r="O139" i="2"/>
  <c r="P140" i="2"/>
  <c r="O140" i="2"/>
  <c r="P141" i="2"/>
  <c r="O141" i="2"/>
  <c r="P142" i="2"/>
  <c r="O142" i="2"/>
  <c r="P143" i="2"/>
  <c r="O143" i="2"/>
  <c r="P144" i="2"/>
  <c r="O144" i="2"/>
  <c r="P145" i="2"/>
  <c r="O145" i="2"/>
  <c r="P146" i="2"/>
  <c r="O146" i="2"/>
  <c r="P147" i="2"/>
  <c r="O147" i="2"/>
  <c r="P148" i="2"/>
  <c r="O148" i="2"/>
  <c r="P149" i="2"/>
  <c r="O149" i="2"/>
  <c r="P150" i="2"/>
  <c r="O150" i="2"/>
  <c r="P151" i="2"/>
  <c r="O151" i="2"/>
  <c r="P152" i="2"/>
  <c r="O152" i="2"/>
  <c r="P153" i="2"/>
  <c r="O153" i="2"/>
  <c r="P154" i="2"/>
  <c r="O154" i="2"/>
  <c r="P155" i="2"/>
  <c r="O155" i="2"/>
  <c r="P156" i="2"/>
  <c r="O156" i="2"/>
  <c r="R156" i="2"/>
  <c r="Q156" i="2"/>
  <c r="S156" i="2"/>
  <c r="R155" i="2"/>
  <c r="Q155" i="2"/>
  <c r="S155" i="2"/>
  <c r="R154" i="2"/>
  <c r="Q154" i="2"/>
  <c r="S154" i="2"/>
  <c r="R153" i="2"/>
  <c r="Q153" i="2"/>
  <c r="S153" i="2"/>
  <c r="R152" i="2"/>
  <c r="Q152" i="2"/>
  <c r="S152" i="2"/>
  <c r="R151" i="2"/>
  <c r="Q151" i="2"/>
  <c r="S151" i="2"/>
  <c r="R150" i="2"/>
  <c r="Q150" i="2"/>
  <c r="S150" i="2"/>
  <c r="R149" i="2"/>
  <c r="Q149" i="2"/>
  <c r="S149" i="2"/>
  <c r="R148" i="2"/>
  <c r="Q148" i="2"/>
  <c r="S148" i="2"/>
  <c r="R147" i="2"/>
  <c r="Q147" i="2"/>
  <c r="S147" i="2"/>
  <c r="R146" i="2"/>
  <c r="Q146" i="2"/>
  <c r="S146" i="2"/>
  <c r="R145" i="2"/>
  <c r="Q145" i="2"/>
  <c r="S145" i="2"/>
  <c r="R144" i="2"/>
  <c r="Q144" i="2"/>
  <c r="S144" i="2"/>
  <c r="R143" i="2"/>
  <c r="Q143" i="2"/>
  <c r="S143" i="2"/>
  <c r="R142" i="2"/>
  <c r="Q142" i="2"/>
  <c r="S142" i="2"/>
  <c r="R141" i="2"/>
  <c r="Q141" i="2"/>
  <c r="S141" i="2"/>
  <c r="R140" i="2"/>
  <c r="Q140" i="2"/>
  <c r="S140" i="2"/>
  <c r="R139" i="2"/>
  <c r="Q139" i="2"/>
  <c r="S139" i="2"/>
  <c r="R138" i="2"/>
  <c r="Q138" i="2"/>
  <c r="S138" i="2"/>
  <c r="R137" i="2"/>
  <c r="Q137" i="2"/>
  <c r="S137" i="2"/>
  <c r="R136" i="2"/>
  <c r="Q136" i="2"/>
  <c r="S136" i="2"/>
  <c r="R135" i="2"/>
  <c r="Q135" i="2"/>
  <c r="S135" i="2"/>
  <c r="R134" i="2"/>
  <c r="Q134" i="2"/>
  <c r="S134" i="2"/>
  <c r="R133" i="2"/>
  <c r="Q133" i="2"/>
  <c r="S133" i="2"/>
  <c r="R132" i="2"/>
  <c r="Q132" i="2"/>
  <c r="S132" i="2"/>
  <c r="R131" i="2"/>
  <c r="Q131" i="2"/>
  <c r="S131" i="2"/>
  <c r="R130" i="2"/>
  <c r="Q130" i="2"/>
  <c r="S130" i="2"/>
  <c r="R129" i="2"/>
  <c r="Q129" i="2"/>
  <c r="S129" i="2"/>
  <c r="R128" i="2"/>
  <c r="Q128" i="2"/>
  <c r="S128" i="2"/>
  <c r="R127" i="2"/>
  <c r="Q127" i="2"/>
  <c r="S127" i="2"/>
  <c r="R126" i="2"/>
  <c r="Q126" i="2"/>
  <c r="S126" i="2"/>
  <c r="R125" i="2"/>
  <c r="Q125" i="2"/>
  <c r="S125" i="2"/>
  <c r="R124" i="2"/>
  <c r="Q124" i="2"/>
  <c r="S124" i="2"/>
  <c r="R123" i="2"/>
  <c r="Q123" i="2"/>
  <c r="S123" i="2"/>
  <c r="R122" i="2"/>
  <c r="Q122" i="2"/>
  <c r="S122" i="2"/>
  <c r="R121" i="2"/>
  <c r="Q121" i="2"/>
  <c r="S121" i="2"/>
  <c r="R120" i="2"/>
  <c r="Q120" i="2"/>
  <c r="S120" i="2"/>
  <c r="R119" i="2"/>
  <c r="Q119" i="2"/>
  <c r="S119" i="2"/>
  <c r="R118" i="2"/>
  <c r="Q118" i="2"/>
  <c r="S118" i="2"/>
  <c r="R117" i="2"/>
  <c r="Q117" i="2"/>
  <c r="S117" i="2"/>
  <c r="R116" i="2"/>
  <c r="Q116" i="2"/>
  <c r="S116" i="2"/>
  <c r="R115" i="2"/>
  <c r="Q115" i="2"/>
  <c r="S115" i="2"/>
  <c r="R114" i="2"/>
  <c r="Q114" i="2"/>
  <c r="S114" i="2"/>
  <c r="R113" i="2"/>
  <c r="Q113" i="2"/>
  <c r="S113" i="2"/>
  <c r="R112" i="2"/>
  <c r="Q112" i="2"/>
  <c r="S112" i="2"/>
  <c r="R111" i="2"/>
  <c r="Q111" i="2"/>
  <c r="S111" i="2"/>
  <c r="R110" i="2"/>
  <c r="Q110" i="2"/>
  <c r="S110" i="2"/>
  <c r="R109" i="2"/>
  <c r="Q109" i="2"/>
  <c r="S109" i="2"/>
  <c r="R108" i="2"/>
  <c r="Q108" i="2"/>
  <c r="S108" i="2"/>
  <c r="R107" i="2"/>
  <c r="Q107" i="2"/>
  <c r="S107" i="2"/>
  <c r="R106" i="2"/>
  <c r="Q106" i="2"/>
  <c r="S106" i="2"/>
  <c r="R105" i="2"/>
  <c r="Q105" i="2"/>
  <c r="S105" i="2"/>
  <c r="R104" i="2"/>
  <c r="Q104" i="2"/>
  <c r="S104" i="2"/>
  <c r="R103" i="2"/>
  <c r="Q103" i="2"/>
  <c r="S103" i="2"/>
  <c r="R102" i="2"/>
  <c r="Q102" i="2"/>
  <c r="S102" i="2"/>
  <c r="R101" i="2"/>
  <c r="Q101" i="2"/>
  <c r="S101" i="2"/>
  <c r="R100" i="2"/>
  <c r="Q100" i="2"/>
  <c r="S100" i="2"/>
  <c r="R99" i="2"/>
  <c r="Q99" i="2"/>
  <c r="S99" i="2"/>
  <c r="R98" i="2"/>
  <c r="Q98" i="2"/>
  <c r="S98" i="2"/>
  <c r="R97" i="2"/>
  <c r="Q97" i="2"/>
  <c r="S97" i="2"/>
  <c r="R96" i="2"/>
  <c r="Q96" i="2"/>
  <c r="S96" i="2"/>
  <c r="R95" i="2"/>
  <c r="Q95" i="2"/>
  <c r="S95" i="2"/>
  <c r="R94" i="2"/>
  <c r="Q94" i="2"/>
  <c r="S94" i="2"/>
  <c r="R93" i="2"/>
  <c r="Q93" i="2"/>
  <c r="S93" i="2"/>
  <c r="R92" i="2"/>
  <c r="Q92" i="2"/>
  <c r="S92" i="2"/>
  <c r="R91" i="2"/>
  <c r="Q91" i="2"/>
  <c r="S91" i="2"/>
  <c r="R90" i="2"/>
  <c r="Q90" i="2"/>
  <c r="S90" i="2"/>
  <c r="R89" i="2"/>
  <c r="Q89" i="2"/>
  <c r="S89" i="2"/>
  <c r="R88" i="2"/>
  <c r="Q88" i="2"/>
  <c r="S88" i="2"/>
  <c r="R87" i="2"/>
  <c r="Q87" i="2"/>
  <c r="S87" i="2"/>
  <c r="R86" i="2"/>
  <c r="Q86" i="2"/>
  <c r="S86" i="2"/>
  <c r="R85" i="2"/>
  <c r="Q85" i="2"/>
  <c r="S85" i="2"/>
  <c r="R84" i="2"/>
  <c r="Q84" i="2"/>
  <c r="S84" i="2"/>
  <c r="R83" i="2"/>
  <c r="Q83" i="2"/>
  <c r="S83" i="2"/>
  <c r="R82" i="2"/>
  <c r="Q82" i="2"/>
  <c r="S82" i="2"/>
  <c r="R81" i="2"/>
  <c r="Q81" i="2"/>
  <c r="S81" i="2"/>
  <c r="R80" i="2"/>
  <c r="Q80" i="2"/>
  <c r="S80" i="2"/>
  <c r="R79" i="2"/>
  <c r="Q79" i="2"/>
  <c r="S79" i="2"/>
  <c r="R78" i="2"/>
  <c r="Q78" i="2"/>
  <c r="S78" i="2"/>
  <c r="R77" i="2"/>
  <c r="Q77" i="2"/>
  <c r="S77" i="2"/>
  <c r="R76" i="2"/>
  <c r="Q76" i="2"/>
  <c r="S76" i="2"/>
  <c r="R75" i="2"/>
  <c r="Q75" i="2"/>
  <c r="S75" i="2"/>
  <c r="R74" i="2"/>
  <c r="Q74" i="2"/>
  <c r="S74" i="2"/>
  <c r="R73" i="2"/>
  <c r="Q73" i="2"/>
  <c r="S73" i="2"/>
  <c r="R72" i="2"/>
  <c r="Q72" i="2"/>
  <c r="S72" i="2"/>
  <c r="R71" i="2"/>
  <c r="Q71" i="2"/>
  <c r="S71" i="2"/>
  <c r="R70" i="2"/>
  <c r="Q70" i="2"/>
  <c r="S70" i="2"/>
  <c r="R69" i="2"/>
  <c r="Q69" i="2"/>
  <c r="S69" i="2"/>
  <c r="R68" i="2"/>
  <c r="Q68" i="2"/>
  <c r="S68" i="2"/>
  <c r="R67" i="2"/>
  <c r="Q67" i="2"/>
  <c r="S67" i="2"/>
  <c r="R66" i="2"/>
  <c r="Q66" i="2"/>
  <c r="S66" i="2"/>
  <c r="R65" i="2"/>
  <c r="Q65" i="2"/>
  <c r="S65" i="2"/>
  <c r="R64" i="2"/>
  <c r="Q64" i="2"/>
  <c r="S64" i="2"/>
  <c r="R63" i="2"/>
  <c r="Q63" i="2"/>
  <c r="S63" i="2"/>
  <c r="R62" i="2"/>
  <c r="Q62" i="2"/>
  <c r="S62" i="2"/>
  <c r="R61" i="2"/>
  <c r="Q61" i="2"/>
  <c r="S61" i="2"/>
  <c r="R60" i="2"/>
  <c r="Q60" i="2"/>
  <c r="S60" i="2"/>
  <c r="R59" i="2"/>
  <c r="Q59" i="2"/>
  <c r="S59" i="2"/>
  <c r="R58" i="2"/>
  <c r="Q58" i="2"/>
  <c r="S58" i="2"/>
  <c r="R57" i="2"/>
  <c r="Q57" i="2"/>
  <c r="S57" i="2"/>
  <c r="R56" i="2"/>
  <c r="Q56" i="2"/>
  <c r="S56" i="2"/>
  <c r="R55" i="2"/>
  <c r="Q55" i="2"/>
  <c r="S55" i="2"/>
  <c r="R54" i="2"/>
  <c r="Q54" i="2"/>
  <c r="S54" i="2"/>
  <c r="R53" i="2"/>
  <c r="Q53" i="2"/>
  <c r="S53" i="2"/>
  <c r="R52" i="2"/>
  <c r="Q52" i="2"/>
  <c r="S52" i="2"/>
  <c r="R51" i="2"/>
  <c r="Q51" i="2"/>
  <c r="S51" i="2"/>
  <c r="R50" i="2"/>
  <c r="Q50" i="2"/>
  <c r="S50" i="2"/>
  <c r="R49" i="2"/>
  <c r="Q49" i="2"/>
  <c r="S49" i="2"/>
  <c r="R48" i="2"/>
  <c r="Q48" i="2"/>
  <c r="S48" i="2"/>
  <c r="R47" i="2"/>
  <c r="Q47" i="2"/>
  <c r="S4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47" i="2"/>
  <c r="H42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T46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O46" i="2"/>
  <c r="I46" i="2"/>
  <c r="J47" i="2"/>
  <c r="I47" i="2"/>
  <c r="J48" i="2"/>
  <c r="I48" i="2"/>
  <c r="J49" i="2"/>
  <c r="I49" i="2"/>
  <c r="J50" i="2"/>
  <c r="I50" i="2"/>
  <c r="J51" i="2"/>
  <c r="I51" i="2"/>
  <c r="J52" i="2"/>
  <c r="I52" i="2"/>
  <c r="J53" i="2"/>
  <c r="I53" i="2"/>
  <c r="J54" i="2"/>
  <c r="I54" i="2"/>
  <c r="J55" i="2"/>
  <c r="I55" i="2"/>
  <c r="J56" i="2"/>
  <c r="I56" i="2"/>
  <c r="J57" i="2"/>
  <c r="I57" i="2"/>
  <c r="J58" i="2"/>
  <c r="I58" i="2"/>
  <c r="J59" i="2"/>
  <c r="I59" i="2"/>
  <c r="J60" i="2"/>
  <c r="I60" i="2"/>
  <c r="J61" i="2"/>
  <c r="I61" i="2"/>
  <c r="J62" i="2"/>
  <c r="I62" i="2"/>
  <c r="J63" i="2"/>
  <c r="I63" i="2"/>
  <c r="J64" i="2"/>
  <c r="I64" i="2"/>
  <c r="J65" i="2"/>
  <c r="I65" i="2"/>
  <c r="J66" i="2"/>
  <c r="I66" i="2"/>
  <c r="J67" i="2"/>
  <c r="I67" i="2"/>
  <c r="J68" i="2"/>
  <c r="I68" i="2"/>
  <c r="J69" i="2"/>
  <c r="I69" i="2"/>
  <c r="J70" i="2"/>
  <c r="I70" i="2"/>
  <c r="J71" i="2"/>
  <c r="I71" i="2"/>
  <c r="J72" i="2"/>
  <c r="I72" i="2"/>
  <c r="J73" i="2"/>
  <c r="I73" i="2"/>
  <c r="J74" i="2"/>
  <c r="I74" i="2"/>
  <c r="J75" i="2"/>
  <c r="I75" i="2"/>
  <c r="J76" i="2"/>
  <c r="I76" i="2"/>
  <c r="J77" i="2"/>
  <c r="I77" i="2"/>
  <c r="J78" i="2"/>
  <c r="I78" i="2"/>
  <c r="J79" i="2"/>
  <c r="I79" i="2"/>
  <c r="J80" i="2"/>
  <c r="I80" i="2"/>
  <c r="J81" i="2"/>
  <c r="I81" i="2"/>
  <c r="J82" i="2"/>
  <c r="I82" i="2"/>
  <c r="J83" i="2"/>
  <c r="I83" i="2"/>
  <c r="J84" i="2"/>
  <c r="I84" i="2"/>
  <c r="J85" i="2"/>
  <c r="I85" i="2"/>
  <c r="J86" i="2"/>
  <c r="I86" i="2"/>
  <c r="J87" i="2"/>
  <c r="I87" i="2"/>
  <c r="J88" i="2"/>
  <c r="I88" i="2"/>
  <c r="J89" i="2"/>
  <c r="I89" i="2"/>
  <c r="J90" i="2"/>
  <c r="I90" i="2"/>
  <c r="J91" i="2"/>
  <c r="I91" i="2"/>
  <c r="J92" i="2"/>
  <c r="I92" i="2"/>
  <c r="J93" i="2"/>
  <c r="I93" i="2"/>
  <c r="J94" i="2"/>
  <c r="I94" i="2"/>
  <c r="J95" i="2"/>
  <c r="I95" i="2"/>
  <c r="J96" i="2"/>
  <c r="I96" i="2"/>
  <c r="J97" i="2"/>
  <c r="I97" i="2"/>
  <c r="J98" i="2"/>
  <c r="I98" i="2"/>
  <c r="J99" i="2"/>
  <c r="I99" i="2"/>
  <c r="J100" i="2"/>
  <c r="I100" i="2"/>
  <c r="J101" i="2"/>
  <c r="I101" i="2"/>
  <c r="J102" i="2"/>
  <c r="I102" i="2"/>
  <c r="J103" i="2"/>
  <c r="I103" i="2"/>
  <c r="J104" i="2"/>
  <c r="I104" i="2"/>
  <c r="J105" i="2"/>
  <c r="I105" i="2"/>
  <c r="J106" i="2"/>
  <c r="I106" i="2"/>
  <c r="J107" i="2"/>
  <c r="I107" i="2"/>
  <c r="J108" i="2"/>
  <c r="I108" i="2"/>
  <c r="J109" i="2"/>
  <c r="I109" i="2"/>
  <c r="J110" i="2"/>
  <c r="I110" i="2"/>
  <c r="J111" i="2"/>
  <c r="I111" i="2"/>
  <c r="J112" i="2"/>
  <c r="I112" i="2"/>
  <c r="J113" i="2"/>
  <c r="I113" i="2"/>
  <c r="J114" i="2"/>
  <c r="I114" i="2"/>
  <c r="J115" i="2"/>
  <c r="I115" i="2"/>
  <c r="J116" i="2"/>
  <c r="I116" i="2"/>
  <c r="J117" i="2"/>
  <c r="I117" i="2"/>
  <c r="J118" i="2"/>
  <c r="I118" i="2"/>
  <c r="J119" i="2"/>
  <c r="I119" i="2"/>
  <c r="J120" i="2"/>
  <c r="I120" i="2"/>
  <c r="J121" i="2"/>
  <c r="I121" i="2"/>
  <c r="J122" i="2"/>
  <c r="I122" i="2"/>
  <c r="J123" i="2"/>
  <c r="I123" i="2"/>
  <c r="J124" i="2"/>
  <c r="I124" i="2"/>
  <c r="J125" i="2"/>
  <c r="I125" i="2"/>
  <c r="J126" i="2"/>
  <c r="I126" i="2"/>
  <c r="J127" i="2"/>
  <c r="I127" i="2"/>
  <c r="J128" i="2"/>
  <c r="I128" i="2"/>
  <c r="J129" i="2"/>
  <c r="I129" i="2"/>
  <c r="J130" i="2"/>
  <c r="I130" i="2"/>
  <c r="J131" i="2"/>
  <c r="I131" i="2"/>
  <c r="J132" i="2"/>
  <c r="I132" i="2"/>
  <c r="J133" i="2"/>
  <c r="I133" i="2"/>
  <c r="J134" i="2"/>
  <c r="I134" i="2"/>
  <c r="J135" i="2"/>
  <c r="I135" i="2"/>
  <c r="J136" i="2"/>
  <c r="I136" i="2"/>
  <c r="J137" i="2"/>
  <c r="I137" i="2"/>
  <c r="J138" i="2"/>
  <c r="I138" i="2"/>
  <c r="J139" i="2"/>
  <c r="I139" i="2"/>
  <c r="J140" i="2"/>
  <c r="I140" i="2"/>
  <c r="J141" i="2"/>
  <c r="I141" i="2"/>
  <c r="J142" i="2"/>
  <c r="I142" i="2"/>
  <c r="J143" i="2"/>
  <c r="I143" i="2"/>
  <c r="J144" i="2"/>
  <c r="I144" i="2"/>
  <c r="J145" i="2"/>
  <c r="I145" i="2"/>
  <c r="J146" i="2"/>
  <c r="I146" i="2"/>
  <c r="J147" i="2"/>
  <c r="I147" i="2"/>
  <c r="J148" i="2"/>
  <c r="I148" i="2"/>
  <c r="J149" i="2"/>
  <c r="I149" i="2"/>
  <c r="J150" i="2"/>
  <c r="I150" i="2"/>
  <c r="J151" i="2"/>
  <c r="I151" i="2"/>
  <c r="J152" i="2"/>
  <c r="I152" i="2"/>
  <c r="J153" i="2"/>
  <c r="I153" i="2"/>
  <c r="J154" i="2"/>
  <c r="I154" i="2"/>
  <c r="J155" i="2"/>
  <c r="I155" i="2"/>
  <c r="J156" i="2"/>
  <c r="I156" i="2"/>
  <c r="L156" i="2"/>
  <c r="K156" i="2"/>
  <c r="C47" i="2"/>
  <c r="E47" i="2"/>
  <c r="D47" i="2"/>
  <c r="C48" i="2"/>
  <c r="E48" i="2"/>
  <c r="D48" i="2"/>
  <c r="C49" i="2"/>
  <c r="E49" i="2"/>
  <c r="D49" i="2"/>
  <c r="C50" i="2"/>
  <c r="E50" i="2"/>
  <c r="D50" i="2"/>
  <c r="C51" i="2"/>
  <c r="E51" i="2"/>
  <c r="D51" i="2"/>
  <c r="C52" i="2"/>
  <c r="E52" i="2"/>
  <c r="D52" i="2"/>
  <c r="C53" i="2"/>
  <c r="E53" i="2"/>
  <c r="D53" i="2"/>
  <c r="C54" i="2"/>
  <c r="E54" i="2"/>
  <c r="D54" i="2"/>
  <c r="C55" i="2"/>
  <c r="E55" i="2"/>
  <c r="D55" i="2"/>
  <c r="C56" i="2"/>
  <c r="E56" i="2"/>
  <c r="D56" i="2"/>
  <c r="C57" i="2"/>
  <c r="E57" i="2"/>
  <c r="D57" i="2"/>
  <c r="C58" i="2"/>
  <c r="E58" i="2"/>
  <c r="D58" i="2"/>
  <c r="C59" i="2"/>
  <c r="E59" i="2"/>
  <c r="D59" i="2"/>
  <c r="C60" i="2"/>
  <c r="E60" i="2"/>
  <c r="D60" i="2"/>
  <c r="C61" i="2"/>
  <c r="E61" i="2"/>
  <c r="D61" i="2"/>
  <c r="C62" i="2"/>
  <c r="E62" i="2"/>
  <c r="D62" i="2"/>
  <c r="C63" i="2"/>
  <c r="E63" i="2"/>
  <c r="D63" i="2"/>
  <c r="C64" i="2"/>
  <c r="E64" i="2"/>
  <c r="D64" i="2"/>
  <c r="C65" i="2"/>
  <c r="E65" i="2"/>
  <c r="D65" i="2"/>
  <c r="C66" i="2"/>
  <c r="E66" i="2"/>
  <c r="D66" i="2"/>
  <c r="C67" i="2"/>
  <c r="E67" i="2"/>
  <c r="D67" i="2"/>
  <c r="C68" i="2"/>
  <c r="E68" i="2"/>
  <c r="D68" i="2"/>
  <c r="C69" i="2"/>
  <c r="E69" i="2"/>
  <c r="D69" i="2"/>
  <c r="C70" i="2"/>
  <c r="E70" i="2"/>
  <c r="D70" i="2"/>
  <c r="C71" i="2"/>
  <c r="E71" i="2"/>
  <c r="D71" i="2"/>
  <c r="C72" i="2"/>
  <c r="E72" i="2"/>
  <c r="D72" i="2"/>
  <c r="C73" i="2"/>
  <c r="E73" i="2"/>
  <c r="D73" i="2"/>
  <c r="C74" i="2"/>
  <c r="E74" i="2"/>
  <c r="D74" i="2"/>
  <c r="C75" i="2"/>
  <c r="E75" i="2"/>
  <c r="D75" i="2"/>
  <c r="C76" i="2"/>
  <c r="E76" i="2"/>
  <c r="D76" i="2"/>
  <c r="C77" i="2"/>
  <c r="E77" i="2"/>
  <c r="D77" i="2"/>
  <c r="C78" i="2"/>
  <c r="E78" i="2"/>
  <c r="D78" i="2"/>
  <c r="C79" i="2"/>
  <c r="E79" i="2"/>
  <c r="D79" i="2"/>
  <c r="C80" i="2"/>
  <c r="E80" i="2"/>
  <c r="D80" i="2"/>
  <c r="C81" i="2"/>
  <c r="E81" i="2"/>
  <c r="D81" i="2"/>
  <c r="C82" i="2"/>
  <c r="E82" i="2"/>
  <c r="D82" i="2"/>
  <c r="C83" i="2"/>
  <c r="E83" i="2"/>
  <c r="D83" i="2"/>
  <c r="C84" i="2"/>
  <c r="E84" i="2"/>
  <c r="D84" i="2"/>
  <c r="C85" i="2"/>
  <c r="E85" i="2"/>
  <c r="D85" i="2"/>
  <c r="C86" i="2"/>
  <c r="E86" i="2"/>
  <c r="D86" i="2"/>
  <c r="C87" i="2"/>
  <c r="E87" i="2"/>
  <c r="D87" i="2"/>
  <c r="C88" i="2"/>
  <c r="E88" i="2"/>
  <c r="D88" i="2"/>
  <c r="C89" i="2"/>
  <c r="E89" i="2"/>
  <c r="D89" i="2"/>
  <c r="C90" i="2"/>
  <c r="E90" i="2"/>
  <c r="D90" i="2"/>
  <c r="C91" i="2"/>
  <c r="E91" i="2"/>
  <c r="D91" i="2"/>
  <c r="C92" i="2"/>
  <c r="E92" i="2"/>
  <c r="D92" i="2"/>
  <c r="C93" i="2"/>
  <c r="E93" i="2"/>
  <c r="D93" i="2"/>
  <c r="C94" i="2"/>
  <c r="E94" i="2"/>
  <c r="D94" i="2"/>
  <c r="C95" i="2"/>
  <c r="E95" i="2"/>
  <c r="D95" i="2"/>
  <c r="C96" i="2"/>
  <c r="E96" i="2"/>
  <c r="D96" i="2"/>
  <c r="C97" i="2"/>
  <c r="E97" i="2"/>
  <c r="D97" i="2"/>
  <c r="C98" i="2"/>
  <c r="E98" i="2"/>
  <c r="D98" i="2"/>
  <c r="C99" i="2"/>
  <c r="E99" i="2"/>
  <c r="D99" i="2"/>
  <c r="C100" i="2"/>
  <c r="E100" i="2"/>
  <c r="D100" i="2"/>
  <c r="C101" i="2"/>
  <c r="E101" i="2"/>
  <c r="D101" i="2"/>
  <c r="C102" i="2"/>
  <c r="E102" i="2"/>
  <c r="D102" i="2"/>
  <c r="C103" i="2"/>
  <c r="E103" i="2"/>
  <c r="D103" i="2"/>
  <c r="C104" i="2"/>
  <c r="E104" i="2"/>
  <c r="D104" i="2"/>
  <c r="C105" i="2"/>
  <c r="E105" i="2"/>
  <c r="D105" i="2"/>
  <c r="C106" i="2"/>
  <c r="E106" i="2"/>
  <c r="D106" i="2"/>
  <c r="C107" i="2"/>
  <c r="E107" i="2"/>
  <c r="D107" i="2"/>
  <c r="C108" i="2"/>
  <c r="E108" i="2"/>
  <c r="D108" i="2"/>
  <c r="C109" i="2"/>
  <c r="E109" i="2"/>
  <c r="D109" i="2"/>
  <c r="C110" i="2"/>
  <c r="E110" i="2"/>
  <c r="D110" i="2"/>
  <c r="C111" i="2"/>
  <c r="E111" i="2"/>
  <c r="D111" i="2"/>
  <c r="C112" i="2"/>
  <c r="E112" i="2"/>
  <c r="D112" i="2"/>
  <c r="C113" i="2"/>
  <c r="E113" i="2"/>
  <c r="D113" i="2"/>
  <c r="C114" i="2"/>
  <c r="E114" i="2"/>
  <c r="D114" i="2"/>
  <c r="C115" i="2"/>
  <c r="E115" i="2"/>
  <c r="D115" i="2"/>
  <c r="C116" i="2"/>
  <c r="E116" i="2"/>
  <c r="D116" i="2"/>
  <c r="C117" i="2"/>
  <c r="E117" i="2"/>
  <c r="D117" i="2"/>
  <c r="C118" i="2"/>
  <c r="E118" i="2"/>
  <c r="D118" i="2"/>
  <c r="C119" i="2"/>
  <c r="E119" i="2"/>
  <c r="D119" i="2"/>
  <c r="C120" i="2"/>
  <c r="E120" i="2"/>
  <c r="D120" i="2"/>
  <c r="C121" i="2"/>
  <c r="E121" i="2"/>
  <c r="D121" i="2"/>
  <c r="C122" i="2"/>
  <c r="E122" i="2"/>
  <c r="D122" i="2"/>
  <c r="C123" i="2"/>
  <c r="E123" i="2"/>
  <c r="D123" i="2"/>
  <c r="C124" i="2"/>
  <c r="E124" i="2"/>
  <c r="D124" i="2"/>
  <c r="C125" i="2"/>
  <c r="E125" i="2"/>
  <c r="D125" i="2"/>
  <c r="C126" i="2"/>
  <c r="E126" i="2"/>
  <c r="D126" i="2"/>
  <c r="C127" i="2"/>
  <c r="E127" i="2"/>
  <c r="D127" i="2"/>
  <c r="C128" i="2"/>
  <c r="E128" i="2"/>
  <c r="D128" i="2"/>
  <c r="C129" i="2"/>
  <c r="E129" i="2"/>
  <c r="D129" i="2"/>
  <c r="C130" i="2"/>
  <c r="E130" i="2"/>
  <c r="D130" i="2"/>
  <c r="C131" i="2"/>
  <c r="E131" i="2"/>
  <c r="D131" i="2"/>
  <c r="C132" i="2"/>
  <c r="E132" i="2"/>
  <c r="D132" i="2"/>
  <c r="C133" i="2"/>
  <c r="E133" i="2"/>
  <c r="D133" i="2"/>
  <c r="C134" i="2"/>
  <c r="E134" i="2"/>
  <c r="D134" i="2"/>
  <c r="C135" i="2"/>
  <c r="E135" i="2"/>
  <c r="D135" i="2"/>
  <c r="C136" i="2"/>
  <c r="E136" i="2"/>
  <c r="D136" i="2"/>
  <c r="C137" i="2"/>
  <c r="E137" i="2"/>
  <c r="D137" i="2"/>
  <c r="C138" i="2"/>
  <c r="E138" i="2"/>
  <c r="D138" i="2"/>
  <c r="C139" i="2"/>
  <c r="E139" i="2"/>
  <c r="D139" i="2"/>
  <c r="C140" i="2"/>
  <c r="E140" i="2"/>
  <c r="D140" i="2"/>
  <c r="C141" i="2"/>
  <c r="E141" i="2"/>
  <c r="D141" i="2"/>
  <c r="C142" i="2"/>
  <c r="E142" i="2"/>
  <c r="D142" i="2"/>
  <c r="C143" i="2"/>
  <c r="E143" i="2"/>
  <c r="D143" i="2"/>
  <c r="C144" i="2"/>
  <c r="E144" i="2"/>
  <c r="D144" i="2"/>
  <c r="C145" i="2"/>
  <c r="E145" i="2"/>
  <c r="D145" i="2"/>
  <c r="C146" i="2"/>
  <c r="E146" i="2"/>
  <c r="D146" i="2"/>
  <c r="C147" i="2"/>
  <c r="E147" i="2"/>
  <c r="D147" i="2"/>
  <c r="C148" i="2"/>
  <c r="E148" i="2"/>
  <c r="D148" i="2"/>
  <c r="C149" i="2"/>
  <c r="E149" i="2"/>
  <c r="D149" i="2"/>
  <c r="C150" i="2"/>
  <c r="E150" i="2"/>
  <c r="D150" i="2"/>
  <c r="C151" i="2"/>
  <c r="E151" i="2"/>
  <c r="D151" i="2"/>
  <c r="C152" i="2"/>
  <c r="E152" i="2"/>
  <c r="D152" i="2"/>
  <c r="C153" i="2"/>
  <c r="E153" i="2"/>
  <c r="D153" i="2"/>
  <c r="C154" i="2"/>
  <c r="E154" i="2"/>
  <c r="D154" i="2"/>
  <c r="C155" i="2"/>
  <c r="E155" i="2"/>
  <c r="D155" i="2"/>
  <c r="C156" i="2"/>
  <c r="E156" i="2"/>
  <c r="D156" i="2"/>
  <c r="G156" i="2"/>
  <c r="F156" i="2"/>
  <c r="L155" i="2"/>
  <c r="K155" i="2"/>
  <c r="G155" i="2"/>
  <c r="F155" i="2"/>
  <c r="L154" i="2"/>
  <c r="K154" i="2"/>
  <c r="G154" i="2"/>
  <c r="F154" i="2"/>
  <c r="L153" i="2"/>
  <c r="K153" i="2"/>
  <c r="G153" i="2"/>
  <c r="F153" i="2"/>
  <c r="L152" i="2"/>
  <c r="K152" i="2"/>
  <c r="G152" i="2"/>
  <c r="F152" i="2"/>
  <c r="L151" i="2"/>
  <c r="K151" i="2"/>
  <c r="G151" i="2"/>
  <c r="F151" i="2"/>
  <c r="L150" i="2"/>
  <c r="K150" i="2"/>
  <c r="G150" i="2"/>
  <c r="F150" i="2"/>
  <c r="L149" i="2"/>
  <c r="K149" i="2"/>
  <c r="G149" i="2"/>
  <c r="F149" i="2"/>
  <c r="L148" i="2"/>
  <c r="K148" i="2"/>
  <c r="G148" i="2"/>
  <c r="F148" i="2"/>
  <c r="L147" i="2"/>
  <c r="K147" i="2"/>
  <c r="G147" i="2"/>
  <c r="F147" i="2"/>
  <c r="L146" i="2"/>
  <c r="K146" i="2"/>
  <c r="G146" i="2"/>
  <c r="F146" i="2"/>
  <c r="L145" i="2"/>
  <c r="K145" i="2"/>
  <c r="G145" i="2"/>
  <c r="F145" i="2"/>
  <c r="L144" i="2"/>
  <c r="K144" i="2"/>
  <c r="G144" i="2"/>
  <c r="F144" i="2"/>
  <c r="L143" i="2"/>
  <c r="K143" i="2"/>
  <c r="G143" i="2"/>
  <c r="F143" i="2"/>
  <c r="L142" i="2"/>
  <c r="K142" i="2"/>
  <c r="G142" i="2"/>
  <c r="F142" i="2"/>
  <c r="L141" i="2"/>
  <c r="K141" i="2"/>
  <c r="G141" i="2"/>
  <c r="F141" i="2"/>
  <c r="L140" i="2"/>
  <c r="K140" i="2"/>
  <c r="G140" i="2"/>
  <c r="F140" i="2"/>
  <c r="L139" i="2"/>
  <c r="K139" i="2"/>
  <c r="G139" i="2"/>
  <c r="F139" i="2"/>
  <c r="L138" i="2"/>
  <c r="K138" i="2"/>
  <c r="G138" i="2"/>
  <c r="F138" i="2"/>
  <c r="L137" i="2"/>
  <c r="K137" i="2"/>
  <c r="G137" i="2"/>
  <c r="F137" i="2"/>
  <c r="L136" i="2"/>
  <c r="K136" i="2"/>
  <c r="G136" i="2"/>
  <c r="F136" i="2"/>
  <c r="L135" i="2"/>
  <c r="K135" i="2"/>
  <c r="G135" i="2"/>
  <c r="F135" i="2"/>
  <c r="L134" i="2"/>
  <c r="K134" i="2"/>
  <c r="G134" i="2"/>
  <c r="F134" i="2"/>
  <c r="L133" i="2"/>
  <c r="K133" i="2"/>
  <c r="G133" i="2"/>
  <c r="F133" i="2"/>
  <c r="L132" i="2"/>
  <c r="K132" i="2"/>
  <c r="G132" i="2"/>
  <c r="F132" i="2"/>
  <c r="L131" i="2"/>
  <c r="K131" i="2"/>
  <c r="G131" i="2"/>
  <c r="F131" i="2"/>
  <c r="L130" i="2"/>
  <c r="K130" i="2"/>
  <c r="G130" i="2"/>
  <c r="F130" i="2"/>
  <c r="L129" i="2"/>
  <c r="K129" i="2"/>
  <c r="G129" i="2"/>
  <c r="F129" i="2"/>
  <c r="L128" i="2"/>
  <c r="K128" i="2"/>
  <c r="G128" i="2"/>
  <c r="F128" i="2"/>
  <c r="L127" i="2"/>
  <c r="K127" i="2"/>
  <c r="G127" i="2"/>
  <c r="F127" i="2"/>
  <c r="L126" i="2"/>
  <c r="K126" i="2"/>
  <c r="G126" i="2"/>
  <c r="F126" i="2"/>
  <c r="L125" i="2"/>
  <c r="K125" i="2"/>
  <c r="G125" i="2"/>
  <c r="F125" i="2"/>
  <c r="L124" i="2"/>
  <c r="K124" i="2"/>
  <c r="G124" i="2"/>
  <c r="F124" i="2"/>
  <c r="L123" i="2"/>
  <c r="K123" i="2"/>
  <c r="G123" i="2"/>
  <c r="F123" i="2"/>
  <c r="L122" i="2"/>
  <c r="K122" i="2"/>
  <c r="G122" i="2"/>
  <c r="F122" i="2"/>
  <c r="L121" i="2"/>
  <c r="K121" i="2"/>
  <c r="G121" i="2"/>
  <c r="F121" i="2"/>
  <c r="L120" i="2"/>
  <c r="K120" i="2"/>
  <c r="G120" i="2"/>
  <c r="F120" i="2"/>
  <c r="L119" i="2"/>
  <c r="K119" i="2"/>
  <c r="G119" i="2"/>
  <c r="F119" i="2"/>
  <c r="L118" i="2"/>
  <c r="K118" i="2"/>
  <c r="G118" i="2"/>
  <c r="F118" i="2"/>
  <c r="L117" i="2"/>
  <c r="K117" i="2"/>
  <c r="G117" i="2"/>
  <c r="F117" i="2"/>
  <c r="L116" i="2"/>
  <c r="K116" i="2"/>
  <c r="G116" i="2"/>
  <c r="F116" i="2"/>
  <c r="L115" i="2"/>
  <c r="K115" i="2"/>
  <c r="G115" i="2"/>
  <c r="F115" i="2"/>
  <c r="L114" i="2"/>
  <c r="K114" i="2"/>
  <c r="G114" i="2"/>
  <c r="F114" i="2"/>
  <c r="L113" i="2"/>
  <c r="K113" i="2"/>
  <c r="G113" i="2"/>
  <c r="F113" i="2"/>
  <c r="L112" i="2"/>
  <c r="K112" i="2"/>
  <c r="G112" i="2"/>
  <c r="F112" i="2"/>
  <c r="L111" i="2"/>
  <c r="K111" i="2"/>
  <c r="G111" i="2"/>
  <c r="F111" i="2"/>
  <c r="L110" i="2"/>
  <c r="K110" i="2"/>
  <c r="G110" i="2"/>
  <c r="F110" i="2"/>
  <c r="L109" i="2"/>
  <c r="K109" i="2"/>
  <c r="G109" i="2"/>
  <c r="F109" i="2"/>
  <c r="L108" i="2"/>
  <c r="K108" i="2"/>
  <c r="G108" i="2"/>
  <c r="F108" i="2"/>
  <c r="L107" i="2"/>
  <c r="K107" i="2"/>
  <c r="G107" i="2"/>
  <c r="F107" i="2"/>
  <c r="L106" i="2"/>
  <c r="K106" i="2"/>
  <c r="G106" i="2"/>
  <c r="F106" i="2"/>
  <c r="L105" i="2"/>
  <c r="K105" i="2"/>
  <c r="G105" i="2"/>
  <c r="F105" i="2"/>
  <c r="L104" i="2"/>
  <c r="K104" i="2"/>
  <c r="G104" i="2"/>
  <c r="F104" i="2"/>
  <c r="L103" i="2"/>
  <c r="K103" i="2"/>
  <c r="G103" i="2"/>
  <c r="F103" i="2"/>
  <c r="L102" i="2"/>
  <c r="K102" i="2"/>
  <c r="G102" i="2"/>
  <c r="F102" i="2"/>
  <c r="L101" i="2"/>
  <c r="K101" i="2"/>
  <c r="G101" i="2"/>
  <c r="F101" i="2"/>
  <c r="L100" i="2"/>
  <c r="K100" i="2"/>
  <c r="G100" i="2"/>
  <c r="F100" i="2"/>
  <c r="L99" i="2"/>
  <c r="K99" i="2"/>
  <c r="G99" i="2"/>
  <c r="F99" i="2"/>
  <c r="L98" i="2"/>
  <c r="K98" i="2"/>
  <c r="G98" i="2"/>
  <c r="F98" i="2"/>
  <c r="L97" i="2"/>
  <c r="K97" i="2"/>
  <c r="G97" i="2"/>
  <c r="F97" i="2"/>
  <c r="L96" i="2"/>
  <c r="K96" i="2"/>
  <c r="G96" i="2"/>
  <c r="F96" i="2"/>
  <c r="L95" i="2"/>
  <c r="K95" i="2"/>
  <c r="G95" i="2"/>
  <c r="F95" i="2"/>
  <c r="L94" i="2"/>
  <c r="K94" i="2"/>
  <c r="G94" i="2"/>
  <c r="F94" i="2"/>
  <c r="L93" i="2"/>
  <c r="K93" i="2"/>
  <c r="G93" i="2"/>
  <c r="F93" i="2"/>
  <c r="L92" i="2"/>
  <c r="K92" i="2"/>
  <c r="G92" i="2"/>
  <c r="F92" i="2"/>
  <c r="L91" i="2"/>
  <c r="K91" i="2"/>
  <c r="G91" i="2"/>
  <c r="F91" i="2"/>
  <c r="L90" i="2"/>
  <c r="K90" i="2"/>
  <c r="G90" i="2"/>
  <c r="F90" i="2"/>
  <c r="L89" i="2"/>
  <c r="K89" i="2"/>
  <c r="G89" i="2"/>
  <c r="F89" i="2"/>
  <c r="L88" i="2"/>
  <c r="K88" i="2"/>
  <c r="G88" i="2"/>
  <c r="F88" i="2"/>
  <c r="L87" i="2"/>
  <c r="K87" i="2"/>
  <c r="G87" i="2"/>
  <c r="F87" i="2"/>
  <c r="L86" i="2"/>
  <c r="K86" i="2"/>
  <c r="G86" i="2"/>
  <c r="F86" i="2"/>
  <c r="L85" i="2"/>
  <c r="K85" i="2"/>
  <c r="G85" i="2"/>
  <c r="F85" i="2"/>
  <c r="L84" i="2"/>
  <c r="K84" i="2"/>
  <c r="G84" i="2"/>
  <c r="F84" i="2"/>
  <c r="L83" i="2"/>
  <c r="K83" i="2"/>
  <c r="G83" i="2"/>
  <c r="F83" i="2"/>
  <c r="L82" i="2"/>
  <c r="K82" i="2"/>
  <c r="G82" i="2"/>
  <c r="F82" i="2"/>
  <c r="L81" i="2"/>
  <c r="K81" i="2"/>
  <c r="G81" i="2"/>
  <c r="F81" i="2"/>
  <c r="L80" i="2"/>
  <c r="K80" i="2"/>
  <c r="G80" i="2"/>
  <c r="F80" i="2"/>
  <c r="L79" i="2"/>
  <c r="K79" i="2"/>
  <c r="G79" i="2"/>
  <c r="F79" i="2"/>
  <c r="L78" i="2"/>
  <c r="K78" i="2"/>
  <c r="G78" i="2"/>
  <c r="F78" i="2"/>
  <c r="L77" i="2"/>
  <c r="K77" i="2"/>
  <c r="G77" i="2"/>
  <c r="F77" i="2"/>
  <c r="L76" i="2"/>
  <c r="K76" i="2"/>
  <c r="G76" i="2"/>
  <c r="F76" i="2"/>
  <c r="L75" i="2"/>
  <c r="K75" i="2"/>
  <c r="G75" i="2"/>
  <c r="F75" i="2"/>
  <c r="L74" i="2"/>
  <c r="K74" i="2"/>
  <c r="G74" i="2"/>
  <c r="F74" i="2"/>
  <c r="L73" i="2"/>
  <c r="K73" i="2"/>
  <c r="G73" i="2"/>
  <c r="F73" i="2"/>
  <c r="L72" i="2"/>
  <c r="K72" i="2"/>
  <c r="G72" i="2"/>
  <c r="F72" i="2"/>
  <c r="L71" i="2"/>
  <c r="K71" i="2"/>
  <c r="G71" i="2"/>
  <c r="F71" i="2"/>
  <c r="L70" i="2"/>
  <c r="K70" i="2"/>
  <c r="G70" i="2"/>
  <c r="F70" i="2"/>
  <c r="L69" i="2"/>
  <c r="K69" i="2"/>
  <c r="G69" i="2"/>
  <c r="F69" i="2"/>
  <c r="L68" i="2"/>
  <c r="K68" i="2"/>
  <c r="G68" i="2"/>
  <c r="F68" i="2"/>
  <c r="L67" i="2"/>
  <c r="K67" i="2"/>
  <c r="G67" i="2"/>
  <c r="F67" i="2"/>
  <c r="L66" i="2"/>
  <c r="K66" i="2"/>
  <c r="G66" i="2"/>
  <c r="F66" i="2"/>
  <c r="L65" i="2"/>
  <c r="K65" i="2"/>
  <c r="G65" i="2"/>
  <c r="F65" i="2"/>
  <c r="L64" i="2"/>
  <c r="K64" i="2"/>
  <c r="G64" i="2"/>
  <c r="F64" i="2"/>
  <c r="L63" i="2"/>
  <c r="K63" i="2"/>
  <c r="G63" i="2"/>
  <c r="F63" i="2"/>
  <c r="L62" i="2"/>
  <c r="K62" i="2"/>
  <c r="G62" i="2"/>
  <c r="F62" i="2"/>
  <c r="L61" i="2"/>
  <c r="K61" i="2"/>
  <c r="G61" i="2"/>
  <c r="F61" i="2"/>
  <c r="L60" i="2"/>
  <c r="K60" i="2"/>
  <c r="G60" i="2"/>
  <c r="F60" i="2"/>
  <c r="L59" i="2"/>
  <c r="K59" i="2"/>
  <c r="G59" i="2"/>
  <c r="F59" i="2"/>
  <c r="L58" i="2"/>
  <c r="K58" i="2"/>
  <c r="G58" i="2"/>
  <c r="F58" i="2"/>
  <c r="L57" i="2"/>
  <c r="K57" i="2"/>
  <c r="G57" i="2"/>
  <c r="F57" i="2"/>
  <c r="L56" i="2"/>
  <c r="K56" i="2"/>
  <c r="G56" i="2"/>
  <c r="F56" i="2"/>
  <c r="L55" i="2"/>
  <c r="K55" i="2"/>
  <c r="G55" i="2"/>
  <c r="F55" i="2"/>
  <c r="L54" i="2"/>
  <c r="K54" i="2"/>
  <c r="G54" i="2"/>
  <c r="F54" i="2"/>
  <c r="L53" i="2"/>
  <c r="K53" i="2"/>
  <c r="G53" i="2"/>
  <c r="F53" i="2"/>
  <c r="L52" i="2"/>
  <c r="K52" i="2"/>
  <c r="G52" i="2"/>
  <c r="F52" i="2"/>
  <c r="L51" i="2"/>
  <c r="K51" i="2"/>
  <c r="G51" i="2"/>
  <c r="F51" i="2"/>
  <c r="L50" i="2"/>
  <c r="K50" i="2"/>
  <c r="G50" i="2"/>
  <c r="F50" i="2"/>
  <c r="L49" i="2"/>
  <c r="K49" i="2"/>
  <c r="G49" i="2"/>
  <c r="F49" i="2"/>
  <c r="L48" i="2"/>
  <c r="K48" i="2"/>
  <c r="G48" i="2"/>
  <c r="F48" i="2"/>
  <c r="L47" i="2"/>
  <c r="K47" i="2"/>
  <c r="G47" i="2"/>
  <c r="F47" i="2"/>
  <c r="T41" i="2"/>
  <c r="T42" i="2"/>
  <c r="T43" i="2"/>
  <c r="O41" i="2"/>
  <c r="O42" i="2"/>
  <c r="O43" i="2"/>
  <c r="I41" i="2"/>
  <c r="I42" i="2"/>
  <c r="I43" i="2"/>
  <c r="D43" i="2"/>
  <c r="D42" i="2"/>
  <c r="D41" i="2"/>
  <c r="D38" i="2"/>
</calcChain>
</file>

<file path=xl/sharedStrings.xml><?xml version="1.0" encoding="utf-8"?>
<sst xmlns="http://schemas.openxmlformats.org/spreadsheetml/2006/main" count="46" uniqueCount="26">
  <si>
    <t>NIM issuance/reward</t>
  </si>
  <si>
    <t>n/a</t>
  </si>
  <si>
    <t>total stake</t>
  </si>
  <si>
    <t>year</t>
  </si>
  <si>
    <t>blockheight</t>
  </si>
  <si>
    <t>NIM circulation</t>
  </si>
  <si>
    <t>growth/reward
per minute</t>
  </si>
  <si>
    <t>growth
% p.a.</t>
  </si>
  <si>
    <t>reward
% p.a.</t>
  </si>
  <si>
    <t>adj reward
% p.a.</t>
  </si>
  <si>
    <t>100 years from mainnet</t>
  </si>
  <si>
    <t>adj reward % p.a. = % change of share of network supply</t>
  </si>
  <si>
    <t>DEFINITION</t>
  </si>
  <si>
    <t>Hard Bound A
(Nimiq 1.0)</t>
  </si>
  <si>
    <t>Hard Bound B
(Linear)</t>
  </si>
  <si>
    <t>Soft Bound A
(Nimiq 2.0)</t>
  </si>
  <si>
    <t>Soft Bound B
(Nimiq 2.0)</t>
  </si>
  <si>
    <t>PoS fork 4/14/2020*</t>
  </si>
  <si>
    <t>* Purely for demonstrational purposes, the calculations use April 14 2020 as the time for PoS switch</t>
  </si>
  <si>
    <t>Initial NIM per minute</t>
  </si>
  <si>
    <t>Percent reduction in issuance/reward p.a.</t>
  </si>
  <si>
    <t>Percent of NIM circulation staked</t>
  </si>
  <si>
    <t>Initial NIM per day (avg)</t>
  </si>
  <si>
    <t>Initial NIM per week (avg)</t>
  </si>
  <si>
    <t>Initial NIM per year (avg)</t>
  </si>
  <si>
    <t>Set zoom to 50% or 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</si>
</sst>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??_);_(@_)"/>
    <numFmt numFmtId="165" formatCode="_(* #,##0.000_);_(* \(#,##0.000\);_(* &quot;-&quot;??_);_(@_)"/>
    <numFmt numFmtId="166" formatCode="_(* #,##0.0_);_(* \(#,##0.0\);_(* &quot;-&quot;??_);_(@_)"/>
  </numFmts>
  <fonts count="24" x14ac:knownFonts="1"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b/>
      <sz val="12"/>
      <color rgb="FF000000"/>
      <name val="Calibri"/>
    </font>
    <font>
      <sz val="12"/>
      <name val="Arial"/>
    </font>
    <font>
      <sz val="12"/>
      <color rgb="FF999999"/>
      <name val="Calibri"/>
    </font>
    <font>
      <b/>
      <sz val="12"/>
      <color rgb="FF674EA7"/>
      <name val="Calibri"/>
    </font>
    <font>
      <b/>
      <sz val="12"/>
      <color theme="1"/>
      <name val="Calibri"/>
    </font>
    <font>
      <b/>
      <sz val="12"/>
      <color rgb="FF0000FF"/>
      <name val="Calibri"/>
    </font>
    <font>
      <b/>
      <sz val="12"/>
      <color rgb="FF1155CC"/>
      <name val="Calibri"/>
    </font>
    <font>
      <b/>
      <sz val="12"/>
      <color rgb="FFFF0000"/>
      <name val="Calibri"/>
    </font>
    <font>
      <b/>
      <sz val="12"/>
      <color rgb="FFCC0000"/>
      <name val="Calibri"/>
    </font>
    <font>
      <b/>
      <sz val="12"/>
      <color rgb="FF38761D"/>
      <name val="Calibri"/>
    </font>
    <font>
      <sz val="12"/>
      <color rgb="FF999999"/>
      <name val="Calibri"/>
    </font>
    <font>
      <sz val="12"/>
      <color rgb="FF000000"/>
      <name val="Calibri"/>
    </font>
    <font>
      <sz val="12"/>
      <color rgb="FF7F7F7F"/>
      <name val="Calibri"/>
    </font>
    <font>
      <sz val="11"/>
      <color rgb="FF11A9CC"/>
      <name val="Inconsolata"/>
    </font>
    <font>
      <sz val="12"/>
      <color rgb="FF666666"/>
      <name val="Calibri"/>
    </font>
    <font>
      <sz val="12"/>
      <color rgb="FFA5A5A5"/>
      <name val="Calibri"/>
    </font>
    <font>
      <u/>
      <sz val="12"/>
      <color theme="10"/>
      <name val="Arial"/>
    </font>
    <font>
      <u/>
      <sz val="12"/>
      <color theme="11"/>
      <name val="Arial"/>
    </font>
    <font>
      <sz val="12"/>
      <color theme="1"/>
      <name val="Arial"/>
    </font>
    <font>
      <sz val="12"/>
      <name val="Calibri"/>
    </font>
    <font>
      <b/>
      <sz val="12"/>
      <color theme="1"/>
      <name val="Arial"/>
    </font>
  </fonts>
  <fills count="1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3F3F3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F3F3F3"/>
      </patternFill>
    </fill>
    <fill>
      <patternFill patternType="solid">
        <fgColor rgb="FFFFF2CC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B7B7B7"/>
      </right>
      <top/>
      <bottom/>
      <diagonal/>
    </border>
    <border>
      <left/>
      <right style="thick">
        <color rgb="FFCCCCCC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FF00"/>
      </right>
      <top style="thin">
        <color rgb="FF00FF00"/>
      </top>
      <bottom style="thin">
        <color rgb="FF00FF00"/>
      </bottom>
      <diagonal/>
    </border>
    <border>
      <left/>
      <right style="thin">
        <color rgb="FF00FF00"/>
      </right>
      <top/>
      <bottom style="thin">
        <color rgb="FF00FF00"/>
      </bottom>
      <diagonal/>
    </border>
    <border>
      <left style="thin">
        <color rgb="FF00FF00"/>
      </left>
      <right style="thin">
        <color rgb="FFB7B7B7"/>
      </right>
      <top style="thin">
        <color rgb="FF00FF00"/>
      </top>
      <bottom style="thin">
        <color rgb="FF00FF00"/>
      </bottom>
      <diagonal/>
    </border>
  </borders>
  <cellStyleXfs count="34">
    <xf numFmtId="0" fontId="0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2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23">
    <xf numFmtId="0" fontId="0" fillId="0" borderId="0" xfId="0" applyFont="1" applyAlignment="1"/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2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5" fillId="0" borderId="0" xfId="0" applyFont="1" applyAlignment="1"/>
    <xf numFmtId="49" fontId="2" fillId="0" borderId="0" xfId="0" applyNumberFormat="1" applyFont="1" applyAlignment="1">
      <alignment horizontal="right" wrapText="1"/>
    </xf>
    <xf numFmtId="49" fontId="2" fillId="0" borderId="0" xfId="0" applyNumberFormat="1" applyFont="1" applyAlignment="1">
      <alignment horizontal="center" wrapText="1"/>
    </xf>
    <xf numFmtId="49" fontId="2" fillId="0" borderId="1" xfId="0" applyNumberFormat="1" applyFont="1" applyBorder="1" applyAlignment="1">
      <alignment wrapText="1"/>
    </xf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49" fontId="8" fillId="0" borderId="0" xfId="0" applyNumberFormat="1" applyFont="1" applyAlignment="1">
      <alignment horizontal="center" wrapText="1"/>
    </xf>
    <xf numFmtId="49" fontId="8" fillId="0" borderId="2" xfId="0" applyNumberFormat="1" applyFont="1" applyBorder="1" applyAlignment="1">
      <alignment horizontal="center" wrapText="1"/>
    </xf>
    <xf numFmtId="49" fontId="9" fillId="0" borderId="0" xfId="0" applyNumberFormat="1" applyFont="1" applyAlignment="1">
      <alignment horizontal="center" wrapText="1"/>
    </xf>
    <xf numFmtId="49" fontId="10" fillId="0" borderId="0" xfId="0" applyNumberFormat="1" applyFont="1" applyAlignment="1">
      <alignment horizontal="center" wrapText="1"/>
    </xf>
    <xf numFmtId="49" fontId="10" fillId="0" borderId="2" xfId="0" applyNumberFormat="1" applyFont="1" applyBorder="1" applyAlignment="1">
      <alignment horizontal="center" wrapText="1"/>
    </xf>
    <xf numFmtId="49" fontId="11" fillId="0" borderId="0" xfId="0" applyNumberFormat="1" applyFont="1" applyAlignment="1">
      <alignment horizontal="center" wrapText="1"/>
    </xf>
    <xf numFmtId="49" fontId="12" fillId="0" borderId="0" xfId="0" applyNumberFormat="1" applyFont="1" applyAlignment="1">
      <alignment horizontal="center" wrapText="1"/>
    </xf>
    <xf numFmtId="49" fontId="12" fillId="0" borderId="2" xfId="0" applyNumberFormat="1" applyFont="1" applyBorder="1" applyAlignment="1">
      <alignment horizontal="center" wrapText="1"/>
    </xf>
    <xf numFmtId="49" fontId="2" fillId="0" borderId="0" xfId="0" applyNumberFormat="1" applyFont="1" applyAlignment="1">
      <alignment wrapText="1"/>
    </xf>
    <xf numFmtId="0" fontId="14" fillId="0" borderId="0" xfId="0" applyFont="1" applyAlignment="1">
      <alignment horizontal="right"/>
    </xf>
    <xf numFmtId="1" fontId="14" fillId="0" borderId="0" xfId="0" applyNumberFormat="1" applyFont="1" applyAlignment="1">
      <alignment horizontal="center"/>
    </xf>
    <xf numFmtId="164" fontId="2" fillId="0" borderId="0" xfId="0" applyNumberFormat="1" applyFont="1"/>
    <xf numFmtId="164" fontId="2" fillId="0" borderId="2" xfId="0" applyNumberFormat="1" applyFont="1" applyBorder="1"/>
    <xf numFmtId="164" fontId="14" fillId="3" borderId="5" xfId="0" applyNumberFormat="1" applyFont="1" applyFill="1" applyBorder="1" applyAlignment="1"/>
    <xf numFmtId="164" fontId="13" fillId="0" borderId="0" xfId="0" applyNumberFormat="1" applyFont="1" applyAlignment="1"/>
    <xf numFmtId="0" fontId="14" fillId="0" borderId="0" xfId="0" applyFont="1" applyAlignment="1">
      <alignment horizontal="center"/>
    </xf>
    <xf numFmtId="10" fontId="2" fillId="0" borderId="0" xfId="0" applyNumberFormat="1" applyFont="1"/>
    <xf numFmtId="10" fontId="2" fillId="0" borderId="2" xfId="0" applyNumberFormat="1" applyFont="1" applyBorder="1"/>
    <xf numFmtId="10" fontId="13" fillId="0" borderId="0" xfId="0" applyNumberFormat="1" applyFont="1" applyAlignment="1">
      <alignment horizontal="right"/>
    </xf>
    <xf numFmtId="10" fontId="14" fillId="3" borderId="6" xfId="0" applyNumberFormat="1" applyFont="1" applyFill="1" applyBorder="1" applyAlignment="1"/>
    <xf numFmtId="9" fontId="14" fillId="3" borderId="5" xfId="0" applyNumberFormat="1" applyFont="1" applyFill="1" applyBorder="1" applyAlignment="1">
      <alignment horizontal="right"/>
    </xf>
    <xf numFmtId="3" fontId="1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right"/>
    </xf>
    <xf numFmtId="164" fontId="15" fillId="0" borderId="2" xfId="0" applyNumberFormat="1" applyFont="1" applyBorder="1" applyAlignment="1">
      <alignment horizontal="right"/>
    </xf>
    <xf numFmtId="9" fontId="14" fillId="3" borderId="6" xfId="0" applyNumberFormat="1" applyFont="1" applyFill="1" applyBorder="1" applyAlignment="1">
      <alignment horizontal="right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3" fontId="2" fillId="0" borderId="0" xfId="0" applyNumberFormat="1" applyFont="1" applyAlignment="1">
      <alignment horizontal="center"/>
    </xf>
    <xf numFmtId="164" fontId="15" fillId="0" borderId="0" xfId="0" applyNumberFormat="1" applyFont="1"/>
    <xf numFmtId="164" fontId="15" fillId="0" borderId="2" xfId="0" applyNumberFormat="1" applyFont="1" applyBorder="1"/>
    <xf numFmtId="0" fontId="15" fillId="0" borderId="0" xfId="0" applyFont="1"/>
    <xf numFmtId="0" fontId="16" fillId="4" borderId="0" xfId="0" applyFont="1" applyFill="1" applyAlignment="1"/>
    <xf numFmtId="164" fontId="15" fillId="0" borderId="0" xfId="0" applyNumberFormat="1" applyFont="1" applyAlignme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18" fillId="3" borderId="7" xfId="0" applyFont="1" applyFill="1" applyBorder="1" applyAlignment="1"/>
    <xf numFmtId="0" fontId="18" fillId="0" borderId="0" xfId="0" applyFont="1"/>
    <xf numFmtId="164" fontId="14" fillId="3" borderId="0" xfId="0" applyNumberFormat="1" applyFont="1" applyFill="1" applyAlignment="1"/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center"/>
    </xf>
    <xf numFmtId="0" fontId="18" fillId="0" borderId="1" xfId="0" applyFont="1" applyBorder="1"/>
    <xf numFmtId="165" fontId="18" fillId="0" borderId="0" xfId="0" applyNumberFormat="1" applyFont="1" applyAlignment="1">
      <alignment horizontal="center"/>
    </xf>
    <xf numFmtId="10" fontId="18" fillId="0" borderId="0" xfId="0" applyNumberFormat="1" applyFont="1"/>
    <xf numFmtId="0" fontId="14" fillId="0" borderId="2" xfId="0" applyFont="1" applyBorder="1" applyAlignment="1">
      <alignment horizontal="center" wrapText="1"/>
    </xf>
    <xf numFmtId="0" fontId="14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166" fontId="18" fillId="0" borderId="0" xfId="0" applyNumberFormat="1" applyFont="1" applyAlignment="1">
      <alignment horizontal="left" indent="1"/>
    </xf>
    <xf numFmtId="10" fontId="15" fillId="0" borderId="2" xfId="23" applyNumberFormat="1" applyFont="1" applyBorder="1"/>
    <xf numFmtId="10" fontId="22" fillId="0" borderId="2" xfId="0" applyNumberFormat="1" applyFont="1" applyFill="1" applyBorder="1"/>
    <xf numFmtId="164" fontId="22" fillId="0" borderId="0" xfId="0" applyNumberFormat="1" applyFont="1" applyFill="1"/>
    <xf numFmtId="166" fontId="22" fillId="0" borderId="0" xfId="0" applyNumberFormat="1" applyFont="1" applyFill="1" applyAlignment="1">
      <alignment horizontal="left" indent="2"/>
    </xf>
    <xf numFmtId="10" fontId="22" fillId="0" borderId="0" xfId="0" applyNumberFormat="1" applyFont="1" applyFill="1"/>
    <xf numFmtId="0" fontId="22" fillId="0" borderId="0" xfId="0" applyFont="1" applyFill="1" applyAlignment="1">
      <alignment horizontal="center"/>
    </xf>
    <xf numFmtId="166" fontId="22" fillId="0" borderId="0" xfId="0" applyNumberFormat="1" applyFont="1" applyFill="1" applyAlignment="1">
      <alignment horizontal="center"/>
    </xf>
    <xf numFmtId="0" fontId="1" fillId="6" borderId="0" xfId="0" applyFont="1" applyFill="1" applyAlignment="1">
      <alignment horizontal="right"/>
    </xf>
    <xf numFmtId="0" fontId="1" fillId="6" borderId="0" xfId="0" applyFont="1" applyFill="1" applyAlignment="1">
      <alignment horizontal="center"/>
    </xf>
    <xf numFmtId="0" fontId="18" fillId="6" borderId="1" xfId="0" applyFont="1" applyFill="1" applyBorder="1"/>
    <xf numFmtId="164" fontId="2" fillId="6" borderId="0" xfId="0" applyNumberFormat="1" applyFont="1" applyFill="1"/>
    <xf numFmtId="166" fontId="18" fillId="6" borderId="0" xfId="0" applyNumberFormat="1" applyFont="1" applyFill="1" applyAlignment="1">
      <alignment horizontal="left" indent="1"/>
    </xf>
    <xf numFmtId="10" fontId="18" fillId="6" borderId="0" xfId="0" applyNumberFormat="1" applyFont="1" applyFill="1"/>
    <xf numFmtId="10" fontId="2" fillId="6" borderId="0" xfId="0" applyNumberFormat="1" applyFont="1" applyFill="1"/>
    <xf numFmtId="10" fontId="22" fillId="7" borderId="2" xfId="0" applyNumberFormat="1" applyFont="1" applyFill="1" applyBorder="1"/>
    <xf numFmtId="164" fontId="22" fillId="7" borderId="0" xfId="0" applyNumberFormat="1" applyFont="1" applyFill="1"/>
    <xf numFmtId="166" fontId="22" fillId="7" borderId="0" xfId="0" applyNumberFormat="1" applyFont="1" applyFill="1" applyAlignment="1">
      <alignment horizontal="left" indent="2"/>
    </xf>
    <xf numFmtId="10" fontId="22" fillId="7" borderId="0" xfId="0" applyNumberFormat="1" applyFont="1" applyFill="1"/>
    <xf numFmtId="0" fontId="22" fillId="7" borderId="0" xfId="0" applyFont="1" applyFill="1" applyAlignment="1">
      <alignment horizontal="center"/>
    </xf>
    <xf numFmtId="166" fontId="22" fillId="7" borderId="0" xfId="0" applyNumberFormat="1" applyFont="1" applyFill="1" applyAlignment="1">
      <alignment horizontal="center"/>
    </xf>
    <xf numFmtId="0" fontId="0" fillId="7" borderId="0" xfId="0" applyFont="1" applyFill="1" applyAlignment="1"/>
    <xf numFmtId="0" fontId="3" fillId="2" borderId="3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" fillId="0" borderId="0" xfId="0" applyFont="1" applyAlignment="1">
      <alignment horizontal="center"/>
    </xf>
    <xf numFmtId="0" fontId="4" fillId="0" borderId="2" xfId="0" applyFont="1" applyBorder="1"/>
    <xf numFmtId="0" fontId="1" fillId="0" borderId="0" xfId="0" applyFont="1" applyFill="1" applyAlignment="1">
      <alignment horizontal="right"/>
    </xf>
    <xf numFmtId="0" fontId="18" fillId="0" borderId="1" xfId="0" applyFont="1" applyFill="1" applyBorder="1"/>
    <xf numFmtId="164" fontId="2" fillId="0" borderId="0" xfId="0" applyNumberFormat="1" applyFont="1" applyFill="1"/>
    <xf numFmtId="166" fontId="18" fillId="0" borderId="0" xfId="0" applyNumberFormat="1" applyFont="1" applyFill="1" applyAlignment="1">
      <alignment horizontal="left" indent="1"/>
    </xf>
    <xf numFmtId="10" fontId="18" fillId="0" borderId="0" xfId="0" applyNumberFormat="1" applyFont="1" applyFill="1"/>
    <xf numFmtId="10" fontId="2" fillId="0" borderId="0" xfId="0" applyNumberFormat="1" applyFont="1" applyFill="1"/>
    <xf numFmtId="10" fontId="2" fillId="0" borderId="2" xfId="0" applyNumberFormat="1" applyFont="1" applyFill="1" applyBorder="1"/>
    <xf numFmtId="166" fontId="18" fillId="0" borderId="0" xfId="0" applyNumberFormat="1" applyFont="1" applyFill="1" applyAlignment="1">
      <alignment horizontal="left" indent="2"/>
    </xf>
    <xf numFmtId="0" fontId="0" fillId="0" borderId="0" xfId="0" applyFont="1" applyFill="1" applyAlignment="1"/>
    <xf numFmtId="3" fontId="1" fillId="0" borderId="0" xfId="0" applyNumberFormat="1" applyFont="1" applyFill="1" applyAlignment="1">
      <alignment horizontal="right"/>
    </xf>
    <xf numFmtId="164" fontId="14" fillId="9" borderId="0" xfId="0" applyNumberFormat="1" applyFont="1" applyFill="1" applyAlignment="1"/>
    <xf numFmtId="0" fontId="18" fillId="8" borderId="0" xfId="0" applyFont="1" applyFill="1"/>
    <xf numFmtId="164" fontId="2" fillId="8" borderId="0" xfId="0" applyNumberFormat="1" applyFont="1" applyFill="1"/>
    <xf numFmtId="166" fontId="18" fillId="8" borderId="0" xfId="0" applyNumberFormat="1" applyFont="1" applyFill="1" applyAlignment="1">
      <alignment horizontal="center"/>
    </xf>
    <xf numFmtId="10" fontId="18" fillId="8" borderId="0" xfId="0" applyNumberFormat="1" applyFont="1" applyFill="1"/>
    <xf numFmtId="10" fontId="2" fillId="8" borderId="0" xfId="0" applyNumberFormat="1" applyFont="1" applyFill="1"/>
    <xf numFmtId="10" fontId="2" fillId="8" borderId="2" xfId="0" applyNumberFormat="1" applyFont="1" applyFill="1" applyBorder="1"/>
    <xf numFmtId="164" fontId="14" fillId="11" borderId="0" xfId="0" applyNumberFormat="1" applyFont="1" applyFill="1" applyAlignment="1"/>
    <xf numFmtId="0" fontId="18" fillId="10" borderId="0" xfId="0" applyFont="1" applyFill="1" applyAlignment="1">
      <alignment horizontal="center"/>
    </xf>
    <xf numFmtId="0" fontId="18" fillId="10" borderId="0" xfId="0" applyFont="1" applyFill="1"/>
    <xf numFmtId="0" fontId="0" fillId="10" borderId="0" xfId="0" applyFont="1" applyFill="1" applyAlignment="1"/>
    <xf numFmtId="164" fontId="2" fillId="10" borderId="2" xfId="0" applyNumberFormat="1" applyFont="1" applyFill="1" applyBorder="1"/>
    <xf numFmtId="164" fontId="2" fillId="10" borderId="0" xfId="0" applyNumberFormat="1" applyFont="1" applyFill="1"/>
    <xf numFmtId="166" fontId="18" fillId="10" borderId="0" xfId="0" applyNumberFormat="1" applyFont="1" applyFill="1" applyAlignment="1">
      <alignment horizontal="center"/>
    </xf>
    <xf numFmtId="10" fontId="18" fillId="10" borderId="0" xfId="0" applyNumberFormat="1" applyFont="1" applyFill="1"/>
    <xf numFmtId="10" fontId="2" fillId="10" borderId="0" xfId="0" applyNumberFormat="1" applyFont="1" applyFill="1"/>
    <xf numFmtId="10" fontId="2" fillId="10" borderId="2" xfId="0" applyNumberFormat="1" applyFont="1" applyFill="1" applyBorder="1"/>
    <xf numFmtId="0" fontId="2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 wrapText="1"/>
    </xf>
    <xf numFmtId="0" fontId="14" fillId="0" borderId="0" xfId="0" applyFont="1" applyFill="1" applyAlignment="1">
      <alignment horizontal="center" wrapText="1"/>
    </xf>
    <xf numFmtId="0" fontId="14" fillId="0" borderId="2" xfId="0" applyFont="1" applyFill="1" applyBorder="1" applyAlignment="1">
      <alignment horizontal="center" wrapText="1"/>
    </xf>
    <xf numFmtId="164" fontId="15" fillId="8" borderId="2" xfId="0" applyNumberFormat="1" applyFont="1" applyFill="1" applyBorder="1"/>
    <xf numFmtId="0" fontId="23" fillId="0" borderId="0" xfId="0" applyFont="1" applyAlignment="1"/>
    <xf numFmtId="0" fontId="1" fillId="12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</cellXfs>
  <cellStyles count="3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Normal" xfId="0" builtinId="0"/>
    <cellStyle name="Percent" xfId="2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4"/>
          <c:order val="4"/>
          <c:spPr>
            <a:ln w="31750" cmpd="sng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Supply!$B$46:$B$156</c:f>
              <c:numCache>
                <c:formatCode>General</c:formatCode>
                <c:ptCount val="1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</c:numCache>
            </c:numRef>
          </c:cat>
          <c:val>
            <c:numRef>
              <c:f>Supply!$I$46:$I$156</c:f>
              <c:numCache>
                <c:formatCode>_(* #,##0_);_(* \(#,##0\);_(* "-"??_);_(@_)</c:formatCode>
                <c:ptCount val="111"/>
                <c:pt idx="0">
                  <c:v>6.624E9</c:v>
                </c:pt>
                <c:pt idx="1">
                  <c:v>6.7707648E9</c:v>
                </c:pt>
                <c:pt idx="2">
                  <c:v>6.9175296E9</c:v>
                </c:pt>
                <c:pt idx="3">
                  <c:v>7.0642944E9</c:v>
                </c:pt>
                <c:pt idx="4">
                  <c:v>7.2110592E9</c:v>
                </c:pt>
                <c:pt idx="5">
                  <c:v>7.357824E9</c:v>
                </c:pt>
                <c:pt idx="6">
                  <c:v>7.5045888E9</c:v>
                </c:pt>
                <c:pt idx="7">
                  <c:v>7.6513536E9</c:v>
                </c:pt>
                <c:pt idx="8">
                  <c:v>7.7981184E9</c:v>
                </c:pt>
                <c:pt idx="9">
                  <c:v>7.9448832E9</c:v>
                </c:pt>
                <c:pt idx="10">
                  <c:v>8.091648E9</c:v>
                </c:pt>
                <c:pt idx="11">
                  <c:v>8.2384128E9</c:v>
                </c:pt>
                <c:pt idx="12">
                  <c:v>8.3851776E9</c:v>
                </c:pt>
                <c:pt idx="13">
                  <c:v>8.5319424E9</c:v>
                </c:pt>
                <c:pt idx="14">
                  <c:v>8.6787072E9</c:v>
                </c:pt>
                <c:pt idx="15">
                  <c:v>8.825472E9</c:v>
                </c:pt>
                <c:pt idx="16">
                  <c:v>8.9722368E9</c:v>
                </c:pt>
                <c:pt idx="17">
                  <c:v>9.1190016E9</c:v>
                </c:pt>
                <c:pt idx="18">
                  <c:v>9.2657664E9</c:v>
                </c:pt>
                <c:pt idx="19">
                  <c:v>9.4125312E9</c:v>
                </c:pt>
                <c:pt idx="20">
                  <c:v>9.559296E9</c:v>
                </c:pt>
                <c:pt idx="21">
                  <c:v>9.7060608E9</c:v>
                </c:pt>
                <c:pt idx="22">
                  <c:v>9.8528256E9</c:v>
                </c:pt>
                <c:pt idx="23">
                  <c:v>9.9995904E9</c:v>
                </c:pt>
                <c:pt idx="24">
                  <c:v>1.01463552E10</c:v>
                </c:pt>
                <c:pt idx="25">
                  <c:v>1.029312E10</c:v>
                </c:pt>
                <c:pt idx="26">
                  <c:v>1.04398848E10</c:v>
                </c:pt>
                <c:pt idx="27">
                  <c:v>1.05866496E10</c:v>
                </c:pt>
                <c:pt idx="28">
                  <c:v>1.07334144E10</c:v>
                </c:pt>
                <c:pt idx="29">
                  <c:v>1.08801792E10</c:v>
                </c:pt>
                <c:pt idx="30">
                  <c:v>1.1026944E10</c:v>
                </c:pt>
                <c:pt idx="31">
                  <c:v>1.11737088E10</c:v>
                </c:pt>
                <c:pt idx="32">
                  <c:v>1.13204736E10</c:v>
                </c:pt>
                <c:pt idx="33">
                  <c:v>1.14672384E10</c:v>
                </c:pt>
                <c:pt idx="34">
                  <c:v>1.16140032E10</c:v>
                </c:pt>
                <c:pt idx="35">
                  <c:v>1.1760768E10</c:v>
                </c:pt>
                <c:pt idx="36">
                  <c:v>1.19075328E10</c:v>
                </c:pt>
                <c:pt idx="37">
                  <c:v>1.20542976E10</c:v>
                </c:pt>
                <c:pt idx="38">
                  <c:v>1.22010624E10</c:v>
                </c:pt>
                <c:pt idx="39">
                  <c:v>1.23478272E10</c:v>
                </c:pt>
                <c:pt idx="40">
                  <c:v>1.2494592E10</c:v>
                </c:pt>
                <c:pt idx="41">
                  <c:v>1.26413568E10</c:v>
                </c:pt>
                <c:pt idx="42">
                  <c:v>1.27881216E10</c:v>
                </c:pt>
                <c:pt idx="43">
                  <c:v>1.29348864E10</c:v>
                </c:pt>
                <c:pt idx="44">
                  <c:v>1.30816512E10</c:v>
                </c:pt>
                <c:pt idx="45">
                  <c:v>1.3228416E10</c:v>
                </c:pt>
                <c:pt idx="46">
                  <c:v>1.33751808E10</c:v>
                </c:pt>
                <c:pt idx="47">
                  <c:v>1.35219456E10</c:v>
                </c:pt>
                <c:pt idx="48">
                  <c:v>1.36687104E10</c:v>
                </c:pt>
                <c:pt idx="49">
                  <c:v>1.38154752E10</c:v>
                </c:pt>
                <c:pt idx="50">
                  <c:v>1.396224E10</c:v>
                </c:pt>
                <c:pt idx="51">
                  <c:v>1.41090048E10</c:v>
                </c:pt>
                <c:pt idx="52">
                  <c:v>1.42557696E10</c:v>
                </c:pt>
                <c:pt idx="53">
                  <c:v>1.44025344E10</c:v>
                </c:pt>
                <c:pt idx="54">
                  <c:v>1.45492992E10</c:v>
                </c:pt>
                <c:pt idx="55">
                  <c:v>1.4696064E10</c:v>
                </c:pt>
                <c:pt idx="56">
                  <c:v>1.48428288E10</c:v>
                </c:pt>
                <c:pt idx="57">
                  <c:v>1.49895936E10</c:v>
                </c:pt>
                <c:pt idx="58">
                  <c:v>1.51363584E10</c:v>
                </c:pt>
                <c:pt idx="59">
                  <c:v>1.52831232E10</c:v>
                </c:pt>
                <c:pt idx="60">
                  <c:v>1.5429888E10</c:v>
                </c:pt>
                <c:pt idx="61">
                  <c:v>1.55766528E10</c:v>
                </c:pt>
                <c:pt idx="62">
                  <c:v>1.57234176E10</c:v>
                </c:pt>
                <c:pt idx="63">
                  <c:v>1.58701824E10</c:v>
                </c:pt>
                <c:pt idx="64">
                  <c:v>1.60169472E10</c:v>
                </c:pt>
                <c:pt idx="65">
                  <c:v>1.6163712E10</c:v>
                </c:pt>
                <c:pt idx="66">
                  <c:v>1.63104768E10</c:v>
                </c:pt>
                <c:pt idx="67">
                  <c:v>1.64572416E10</c:v>
                </c:pt>
                <c:pt idx="68">
                  <c:v>1.66040064E10</c:v>
                </c:pt>
                <c:pt idx="69">
                  <c:v>1.67507712E10</c:v>
                </c:pt>
                <c:pt idx="70">
                  <c:v>1.6897536E10</c:v>
                </c:pt>
                <c:pt idx="71">
                  <c:v>1.70443008E10</c:v>
                </c:pt>
                <c:pt idx="72">
                  <c:v>1.71910656E10</c:v>
                </c:pt>
                <c:pt idx="73">
                  <c:v>1.73378304E10</c:v>
                </c:pt>
                <c:pt idx="74">
                  <c:v>1.74845952E10</c:v>
                </c:pt>
                <c:pt idx="75">
                  <c:v>1.763136E10</c:v>
                </c:pt>
                <c:pt idx="76">
                  <c:v>1.77781248E10</c:v>
                </c:pt>
                <c:pt idx="77">
                  <c:v>1.79248896E10</c:v>
                </c:pt>
                <c:pt idx="78">
                  <c:v>1.80716544E10</c:v>
                </c:pt>
                <c:pt idx="79">
                  <c:v>1.82184192E10</c:v>
                </c:pt>
                <c:pt idx="80">
                  <c:v>1.8365184E10</c:v>
                </c:pt>
                <c:pt idx="81">
                  <c:v>1.85119488E10</c:v>
                </c:pt>
                <c:pt idx="82">
                  <c:v>1.86587136E10</c:v>
                </c:pt>
                <c:pt idx="83">
                  <c:v>1.88054784E10</c:v>
                </c:pt>
                <c:pt idx="84">
                  <c:v>1.89522432E10</c:v>
                </c:pt>
                <c:pt idx="85">
                  <c:v>1.9099008E10</c:v>
                </c:pt>
                <c:pt idx="86">
                  <c:v>1.92457728E10</c:v>
                </c:pt>
                <c:pt idx="87">
                  <c:v>1.93925376E10</c:v>
                </c:pt>
                <c:pt idx="88">
                  <c:v>1.95393024E10</c:v>
                </c:pt>
                <c:pt idx="89">
                  <c:v>1.96860672E10</c:v>
                </c:pt>
                <c:pt idx="90">
                  <c:v>1.9832832E10</c:v>
                </c:pt>
                <c:pt idx="91">
                  <c:v>1.99795968E10</c:v>
                </c:pt>
                <c:pt idx="92">
                  <c:v>2.01263616E10</c:v>
                </c:pt>
                <c:pt idx="93">
                  <c:v>2.02731264E10</c:v>
                </c:pt>
                <c:pt idx="94">
                  <c:v>2.04198912E10</c:v>
                </c:pt>
                <c:pt idx="95">
                  <c:v>2.0566656E10</c:v>
                </c:pt>
                <c:pt idx="96">
                  <c:v>2.07134208E10</c:v>
                </c:pt>
                <c:pt idx="97">
                  <c:v>2.08601856E10</c:v>
                </c:pt>
                <c:pt idx="98">
                  <c:v>2.10069504E10</c:v>
                </c:pt>
                <c:pt idx="99">
                  <c:v>2.11537152E10</c:v>
                </c:pt>
                <c:pt idx="100">
                  <c:v>2.130048E10</c:v>
                </c:pt>
                <c:pt idx="101">
                  <c:v>2.14472448E10</c:v>
                </c:pt>
                <c:pt idx="102">
                  <c:v>2.15940096E10</c:v>
                </c:pt>
                <c:pt idx="103">
                  <c:v>2.17407744E10</c:v>
                </c:pt>
                <c:pt idx="104">
                  <c:v>2.18875392E10</c:v>
                </c:pt>
                <c:pt idx="105">
                  <c:v>2.2034304E10</c:v>
                </c:pt>
                <c:pt idx="106">
                  <c:v>2.21810688E10</c:v>
                </c:pt>
                <c:pt idx="107">
                  <c:v>2.23278336E10</c:v>
                </c:pt>
                <c:pt idx="108">
                  <c:v>2.24745984E10</c:v>
                </c:pt>
                <c:pt idx="109">
                  <c:v>2.26213632E10</c:v>
                </c:pt>
                <c:pt idx="110">
                  <c:v>2.2768128E10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numRef>
              <c:f>Supply!$B$46:$B$156</c:f>
              <c:numCache>
                <c:formatCode>General</c:formatCode>
                <c:ptCount val="1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</c:numCache>
            </c:numRef>
          </c:cat>
          <c:val>
            <c:numRef>
              <c:f>Supply!$O$46:$O$156</c:f>
              <c:numCache>
                <c:formatCode>_(* #,##0_);_(* \(#,##0\);_(* "-"??_);_(@_)</c:formatCode>
                <c:ptCount val="111"/>
                <c:pt idx="0">
                  <c:v>6.624E9</c:v>
                </c:pt>
                <c:pt idx="1">
                  <c:v>6.8328358272E9</c:v>
                </c:pt>
                <c:pt idx="2">
                  <c:v>7.04043593776512E9</c:v>
                </c:pt>
                <c:pt idx="3">
                  <c:v>7.24660305065678E9</c:v>
                </c:pt>
                <c:pt idx="4">
                  <c:v>7.45124496495659E9</c:v>
                </c:pt>
                <c:pt idx="5">
                  <c:v>7.65432196893343E9</c:v>
                </c:pt>
                <c:pt idx="6">
                  <c:v>7.85582054497886E9</c:v>
                </c:pt>
                <c:pt idx="7">
                  <c:v>8.05574022247352E9</c:v>
                </c:pt>
                <c:pt idx="8">
                  <c:v>8.25408700461598E9</c:v>
                </c:pt>
                <c:pt idx="9">
                  <c:v>8.45087008222952E9</c:v>
                </c:pt>
                <c:pt idx="10">
                  <c:v>8.6461001910549E9</c:v>
                </c:pt>
                <c:pt idx="11">
                  <c:v>8.83978879078307E9</c:v>
                </c:pt>
                <c:pt idx="12">
                  <c:v>9.03194765495463E9</c:v>
                </c:pt>
                <c:pt idx="13">
                  <c:v>9.22258866628987E9</c:v>
                </c:pt>
                <c:pt idx="14">
                  <c:v>9.41172371473086E9</c:v>
                </c:pt>
                <c:pt idx="15">
                  <c:v>9.59936464683683E9</c:v>
                </c:pt>
                <c:pt idx="16">
                  <c:v>9.785523240853E9</c:v>
                </c:pt>
                <c:pt idx="17">
                  <c:v>9.97021119461334E9</c:v>
                </c:pt>
                <c:pt idx="18">
                  <c:v>1.01534401198574E10</c:v>
                </c:pt>
                <c:pt idx="19">
                  <c:v>1.03352215397513E10</c:v>
                </c:pt>
                <c:pt idx="20">
                  <c:v>1.05155668880077E10</c:v>
                </c:pt>
                <c:pt idx="21">
                  <c:v>1.06944875088026E10</c:v>
                </c:pt>
                <c:pt idx="22">
                  <c:v>1.08719946570882E10</c:v>
                </c:pt>
                <c:pt idx="23">
                  <c:v>1.10480994990997E10</c:v>
                </c:pt>
                <c:pt idx="24">
                  <c:v>1.12228131129581E10</c:v>
                </c:pt>
                <c:pt idx="25">
                  <c:v>1.13961464893164E10</c:v>
                </c:pt>
                <c:pt idx="26">
                  <c:v>1.15681105320261E10</c:v>
                </c:pt>
                <c:pt idx="27">
                  <c:v>1.17387160588108E10</c:v>
                </c:pt>
                <c:pt idx="28">
                  <c:v>1.190797380194E10</c:v>
                </c:pt>
                <c:pt idx="29">
                  <c:v>1.20758944089016E10</c:v>
                </c:pt>
                <c:pt idx="30">
                  <c:v>1.22424884430697E10</c:v>
                </c:pt>
                <c:pt idx="31">
                  <c:v>1.24077663843687E10</c:v>
                </c:pt>
                <c:pt idx="32">
                  <c:v>1.25717386299318E10</c:v>
                </c:pt>
                <c:pt idx="33">
                  <c:v>1.27344154947551E10</c:v>
                </c:pt>
                <c:pt idx="34">
                  <c:v>1.28958072123465E10</c:v>
                </c:pt>
                <c:pt idx="35">
                  <c:v>1.30559239353689E10</c:v>
                </c:pt>
                <c:pt idx="36">
                  <c:v>1.32147757362794E10</c:v>
                </c:pt>
                <c:pt idx="37">
                  <c:v>1.33723726079628E10</c:v>
                </c:pt>
                <c:pt idx="38">
                  <c:v>1.35287244643599E10</c:v>
                </c:pt>
                <c:pt idx="39">
                  <c:v>1.36838411410915E10</c:v>
                </c:pt>
                <c:pt idx="40">
                  <c:v>1.38377323960768E10</c:v>
                </c:pt>
                <c:pt idx="41">
                  <c:v>1.39904079101478E10</c:v>
                </c:pt>
                <c:pt idx="42">
                  <c:v>1.41418772876577E10</c:v>
                </c:pt>
                <c:pt idx="43">
                  <c:v>1.42921500570852E10</c:v>
                </c:pt>
                <c:pt idx="44">
                  <c:v>1.44412356716342E10</c:v>
                </c:pt>
                <c:pt idx="45">
                  <c:v>1.45891435098283E10</c:v>
                </c:pt>
                <c:pt idx="46">
                  <c:v>1.47358828761006E10</c:v>
                </c:pt>
                <c:pt idx="47">
                  <c:v>1.48814630013794E10</c:v>
                </c:pt>
                <c:pt idx="48">
                  <c:v>1.50258930436685E10</c:v>
                </c:pt>
                <c:pt idx="49">
                  <c:v>1.51691820886236E10</c:v>
                </c:pt>
                <c:pt idx="50">
                  <c:v>1.53113391501234E10</c:v>
                </c:pt>
                <c:pt idx="51">
                  <c:v>1.54523731708375E10</c:v>
                </c:pt>
                <c:pt idx="52">
                  <c:v>1.55922930227878E10</c:v>
                </c:pt>
                <c:pt idx="53">
                  <c:v>1.57311075079078E10</c:v>
                </c:pt>
                <c:pt idx="54">
                  <c:v>1.58688253585953E10</c:v>
                </c:pt>
                <c:pt idx="55">
                  <c:v>1.60054552382624E10</c:v>
                </c:pt>
                <c:pt idx="56">
                  <c:v>1.61410057418802E10</c:v>
                </c:pt>
                <c:pt idx="57">
                  <c:v>1.62754853965193E10</c:v>
                </c:pt>
                <c:pt idx="58">
                  <c:v>1.64089026618868E10</c:v>
                </c:pt>
                <c:pt idx="59">
                  <c:v>1.65412659308579E10</c:v>
                </c:pt>
                <c:pt idx="60">
                  <c:v>1.66725835300041E10</c:v>
                </c:pt>
                <c:pt idx="61">
                  <c:v>1.68028637201171E10</c:v>
                </c:pt>
                <c:pt idx="62">
                  <c:v>1.69321146967282E10</c:v>
                </c:pt>
                <c:pt idx="63">
                  <c:v>1.7060344590624E10</c:v>
                </c:pt>
                <c:pt idx="64">
                  <c:v>1.71875614683581E10</c:v>
                </c:pt>
                <c:pt idx="65">
                  <c:v>1.73137733327581E10</c:v>
                </c:pt>
                <c:pt idx="66">
                  <c:v>1.74389881234293E10</c:v>
                </c:pt>
                <c:pt idx="67">
                  <c:v>1.75632137172542E10</c:v>
                </c:pt>
                <c:pt idx="68">
                  <c:v>1.76864579288879E10</c:v>
                </c:pt>
                <c:pt idx="69">
                  <c:v>1.78087285112496E10</c:v>
                </c:pt>
                <c:pt idx="70">
                  <c:v>1.79300331560108E10</c:v>
                </c:pt>
                <c:pt idx="71">
                  <c:v>1.80503794940783E10</c:v>
                </c:pt>
                <c:pt idx="72">
                  <c:v>1.81697750960751E10</c:v>
                </c:pt>
                <c:pt idx="73">
                  <c:v>1.82882274728161E10</c:v>
                </c:pt>
                <c:pt idx="74">
                  <c:v>1.84057440757808E10</c:v>
                </c:pt>
                <c:pt idx="75">
                  <c:v>1.85223322975822E10</c:v>
                </c:pt>
                <c:pt idx="76">
                  <c:v>1.86379994724313E10</c:v>
                </c:pt>
                <c:pt idx="77">
                  <c:v>1.87527528765991E10</c:v>
                </c:pt>
                <c:pt idx="78">
                  <c:v>1.88665997288739E10</c:v>
                </c:pt>
                <c:pt idx="79">
                  <c:v>1.89795471910158E10</c:v>
                </c:pt>
                <c:pt idx="80">
                  <c:v>1.90916023682068E10</c:v>
                </c:pt>
                <c:pt idx="81">
                  <c:v>1.9202772309498E10</c:v>
                </c:pt>
                <c:pt idx="82">
                  <c:v>1.93130640082529E10</c:v>
                </c:pt>
                <c:pt idx="83">
                  <c:v>1.94224844025877E10</c:v>
                </c:pt>
                <c:pt idx="84">
                  <c:v>1.95310403758073E10</c:v>
                </c:pt>
                <c:pt idx="85">
                  <c:v>1.96387387568384E10</c:v>
                </c:pt>
                <c:pt idx="86">
                  <c:v>1.97455863206594E10</c:v>
                </c:pt>
                <c:pt idx="87">
                  <c:v>1.98515897887262E10</c:v>
                </c:pt>
                <c:pt idx="88">
                  <c:v>1.99567558293952E10</c:v>
                </c:pt>
                <c:pt idx="89">
                  <c:v>2.0061091058343E10</c:v>
                </c:pt>
                <c:pt idx="90">
                  <c:v>2.01646020389821E10</c:v>
                </c:pt>
                <c:pt idx="91">
                  <c:v>2.02672952828741E10</c:v>
                </c:pt>
                <c:pt idx="92">
                  <c:v>2.03691772501394E10</c:v>
                </c:pt>
                <c:pt idx="93">
                  <c:v>2.04702543498633E10</c:v>
                </c:pt>
                <c:pt idx="94">
                  <c:v>2.05705329404994E10</c:v>
                </c:pt>
                <c:pt idx="95">
                  <c:v>2.06700193302695E10</c:v>
                </c:pt>
                <c:pt idx="96">
                  <c:v>2.07687197775603E10</c:v>
                </c:pt>
                <c:pt idx="97">
                  <c:v>2.08666404913176E10</c:v>
                </c:pt>
                <c:pt idx="98">
                  <c:v>2.09637876314362E10</c:v>
                </c:pt>
                <c:pt idx="99">
                  <c:v>2.10601673091478E10</c:v>
                </c:pt>
                <c:pt idx="100">
                  <c:v>2.11557855874056E10</c:v>
                </c:pt>
                <c:pt idx="101">
                  <c:v>2.12506484812651E10</c:v>
                </c:pt>
                <c:pt idx="102">
                  <c:v>2.13447619582631E10</c:v>
                </c:pt>
                <c:pt idx="103">
                  <c:v>2.14381319387928E10</c:v>
                </c:pt>
                <c:pt idx="104">
                  <c:v>2.15307642964763E10</c:v>
                </c:pt>
                <c:pt idx="105">
                  <c:v>2.16226648585342E10</c:v>
                </c:pt>
                <c:pt idx="106">
                  <c:v>2.17138394061518E10</c:v>
                </c:pt>
                <c:pt idx="107">
                  <c:v>2.18042936748432E10</c:v>
                </c:pt>
                <c:pt idx="108">
                  <c:v>2.18940333548119E10</c:v>
                </c:pt>
                <c:pt idx="109">
                  <c:v>2.19830640913089E10</c:v>
                </c:pt>
                <c:pt idx="110">
                  <c:v>2.20713914849875E10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numRef>
              <c:f>Supply!$B$46:$B$156</c:f>
              <c:numCache>
                <c:formatCode>General</c:formatCode>
                <c:ptCount val="1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</c:numCache>
            </c:numRef>
          </c:cat>
          <c:val>
            <c:numRef>
              <c:f>Supply!$T$46:$T$156</c:f>
              <c:numCache>
                <c:formatCode>_(* #,##0_);_(* \(#,##0\);_(* "-"??_);_(@_)</c:formatCode>
                <c:ptCount val="111"/>
                <c:pt idx="0">
                  <c:v>6.624E9</c:v>
                </c:pt>
                <c:pt idx="1">
                  <c:v>7.088314032E9</c:v>
                </c:pt>
                <c:pt idx="2">
                  <c:v>7.541717155992E9</c:v>
                </c:pt>
                <c:pt idx="3">
                  <c:v>7.98269557357825E9</c:v>
                </c:pt>
                <c:pt idx="4">
                  <c:v>8.41071191701054E9</c:v>
                </c:pt>
                <c:pt idx="5">
                  <c:v>8.82571011862471E9</c:v>
                </c:pt>
                <c:pt idx="6">
                  <c:v>9.22786806338803E9</c:v>
                </c:pt>
                <c:pt idx="7">
                  <c:v>9.6174741261413E9</c:v>
                </c:pt>
                <c:pt idx="8">
                  <c:v>9.99486564454285E9</c:v>
                </c:pt>
                <c:pt idx="9">
                  <c:v>1.03603983534273E10</c:v>
                </c:pt>
                <c:pt idx="10">
                  <c:v>1.0714431293638E10</c:v>
                </c:pt>
                <c:pt idx="11">
                  <c:v>1.10573194520603E10</c:v>
                </c:pt>
                <c:pt idx="12">
                  <c:v>1.13894102614064E10</c:v>
                </c:pt>
                <c:pt idx="13">
                  <c:v>1.1711042024215E10</c:v>
                </c:pt>
                <c:pt idx="14">
                  <c:v>1.20225432934737E10</c:v>
                </c:pt>
                <c:pt idx="15">
                  <c:v>1.23242327262401E10</c:v>
                </c:pt>
                <c:pt idx="16">
                  <c:v>1.26164191686189E10</c:v>
                </c:pt>
                <c:pt idx="17">
                  <c:v>1.28994018514351E10</c:v>
                </c:pt>
                <c:pt idx="18">
                  <c:v>1.31734706364287E10</c:v>
                </c:pt>
                <c:pt idx="19">
                  <c:v>1.34389062830381E10</c:v>
                </c:pt>
                <c:pt idx="20">
                  <c:v>1.36959807209509E10</c:v>
                </c:pt>
                <c:pt idx="21">
                  <c:v>1.39449573211551E10</c:v>
                </c:pt>
                <c:pt idx="22">
                  <c:v>1.41860911619959E10</c:v>
                </c:pt>
                <c:pt idx="23">
                  <c:v>1.44196292886216E10</c:v>
                </c:pt>
                <c:pt idx="24">
                  <c:v>1.46458109651443E10</c:v>
                </c:pt>
                <c:pt idx="25">
                  <c:v>1.48648679192994E10</c:v>
                </c:pt>
                <c:pt idx="26">
                  <c:v>1.507702457962E10</c:v>
                </c:pt>
                <c:pt idx="27">
                  <c:v>1.52824983052513E10</c:v>
                </c:pt>
                <c:pt idx="28">
                  <c:v>1.54814996085805E10</c:v>
                </c:pt>
                <c:pt idx="29">
                  <c:v>1.56742323708825E10</c:v>
                </c:pt>
                <c:pt idx="30">
                  <c:v>1.58608940511859E10</c:v>
                </c:pt>
                <c:pt idx="31">
                  <c:v>1.60416758885666E10</c:v>
                </c:pt>
                <c:pt idx="32">
                  <c:v>1.62167630980733E10</c:v>
                </c:pt>
                <c:pt idx="33">
                  <c:v>1.63863350604823E10</c:v>
                </c:pt>
                <c:pt idx="34">
                  <c:v>1.65505655060762E10</c:v>
                </c:pt>
                <c:pt idx="35">
                  <c:v>1.67096226926344E10</c:v>
                </c:pt>
                <c:pt idx="36">
                  <c:v>1.68636695778162E10</c:v>
                </c:pt>
                <c:pt idx="37">
                  <c:v>1.70128639861149E10</c:v>
                </c:pt>
                <c:pt idx="38">
                  <c:v>1.71573587705522E10</c:v>
                </c:pt>
                <c:pt idx="39">
                  <c:v>1.72973019692798E10</c:v>
                </c:pt>
                <c:pt idx="40">
                  <c:v>1.74328369572474E10</c:v>
                </c:pt>
                <c:pt idx="41">
                  <c:v>1.75641025930941E10</c:v>
                </c:pt>
                <c:pt idx="42">
                  <c:v>1.76912333614117E10</c:v>
                </c:pt>
                <c:pt idx="43">
                  <c:v>1.78143595105272E10</c:v>
                </c:pt>
                <c:pt idx="44">
                  <c:v>1.79336071859456E10</c:v>
                </c:pt>
                <c:pt idx="45">
                  <c:v>1.80490985595883E10</c:v>
                </c:pt>
                <c:pt idx="46">
                  <c:v>1.81609519549613E10</c:v>
                </c:pt>
                <c:pt idx="47">
                  <c:v>1.826928196838E10</c:v>
                </c:pt>
                <c:pt idx="48">
                  <c:v>1.8374199586376E10</c:v>
                </c:pt>
                <c:pt idx="49">
                  <c:v>1.84758122994052E10</c:v>
                </c:pt>
                <c:pt idx="50">
                  <c:v>1.85742242119739E10</c:v>
                </c:pt>
                <c:pt idx="51">
                  <c:v>1.86695361492967E10</c:v>
                </c:pt>
                <c:pt idx="52">
                  <c:v>1.87618457605939E10</c:v>
                </c:pt>
                <c:pt idx="53">
                  <c:v>1.88512476191352E10</c:v>
                </c:pt>
                <c:pt idx="54">
                  <c:v>1.89378333191324E10</c:v>
                </c:pt>
                <c:pt idx="55">
                  <c:v>1.90216915695798E10</c:v>
                </c:pt>
                <c:pt idx="56">
                  <c:v>1.9102908285138E10</c:v>
                </c:pt>
                <c:pt idx="57">
                  <c:v>1.91815666741562E10</c:v>
                </c:pt>
                <c:pt idx="58">
                  <c:v>1.92577473239202E10</c:v>
                </c:pt>
                <c:pt idx="59">
                  <c:v>1.93315282832167E10</c:v>
                </c:pt>
                <c:pt idx="60">
                  <c:v>1.94029851422954E10</c:v>
                </c:pt>
                <c:pt idx="61">
                  <c:v>1.94721911103131E10</c:v>
                </c:pt>
                <c:pt idx="62">
                  <c:v>1.95392170903383E10</c:v>
                </c:pt>
                <c:pt idx="63">
                  <c:v>1.96041317519926E10</c:v>
                </c:pt>
                <c:pt idx="64">
                  <c:v>1.96670016018048E10</c:v>
                </c:pt>
                <c:pt idx="65">
                  <c:v>1.9727891051348E10</c:v>
                </c:pt>
                <c:pt idx="66">
                  <c:v>1.97868624832305E10</c:v>
                </c:pt>
                <c:pt idx="67">
                  <c:v>1.98439763150088E10</c:v>
                </c:pt>
                <c:pt idx="68">
                  <c:v>1.9899291061086E10</c:v>
                </c:pt>
                <c:pt idx="69">
                  <c:v>1.99528633926618E10</c:v>
                </c:pt>
                <c:pt idx="70">
                  <c:v>2.00047481957929E10</c:v>
                </c:pt>
                <c:pt idx="71">
                  <c:v>2.00549986276255E10</c:v>
                </c:pt>
                <c:pt idx="72">
                  <c:v>2.01036661708553E10</c:v>
                </c:pt>
                <c:pt idx="73">
                  <c:v>2.01508006864733E10</c:v>
                </c:pt>
                <c:pt idx="74">
                  <c:v>2.01964504648494E10</c:v>
                </c:pt>
                <c:pt idx="75">
                  <c:v>2.02406622752066E10</c:v>
                </c:pt>
                <c:pt idx="76">
                  <c:v>2.02834814135376E10</c:v>
                </c:pt>
                <c:pt idx="77">
                  <c:v>2.03249517490112E10</c:v>
                </c:pt>
                <c:pt idx="78">
                  <c:v>2.03651157689173E10</c:v>
                </c:pt>
                <c:pt idx="79">
                  <c:v>2.04040146221964E10</c:v>
                </c:pt>
                <c:pt idx="80">
                  <c:v>2.04416881615973E10</c:v>
                </c:pt>
                <c:pt idx="81">
                  <c:v>2.0478174984507E10</c:v>
                </c:pt>
                <c:pt idx="82">
                  <c:v>2.0513512472495E10</c:v>
                </c:pt>
                <c:pt idx="83">
                  <c:v>2.05477368296114E10</c:v>
                </c:pt>
                <c:pt idx="84">
                  <c:v>2.05808831194786E10</c:v>
                </c:pt>
                <c:pt idx="85">
                  <c:v>2.06129853012151E10</c:v>
                </c:pt>
                <c:pt idx="86">
                  <c:v>2.06440762642268E10</c:v>
                </c:pt>
                <c:pt idx="87">
                  <c:v>2.06741878619036E10</c:v>
                </c:pt>
                <c:pt idx="88">
                  <c:v>2.07033509442537E10</c:v>
                </c:pt>
                <c:pt idx="89">
                  <c:v>2.07315953895097E10</c:v>
                </c:pt>
                <c:pt idx="90">
                  <c:v>2.07589501347401E10</c:v>
                </c:pt>
                <c:pt idx="91">
                  <c:v>2.07854432054958E10</c:v>
                </c:pt>
                <c:pt idx="92">
                  <c:v>2.08111017445227E10</c:v>
                </c:pt>
                <c:pt idx="93">
                  <c:v>2.08359520395702E10</c:v>
                </c:pt>
                <c:pt idx="94">
                  <c:v>2.08600195503238E10</c:v>
                </c:pt>
                <c:pt idx="95">
                  <c:v>2.08833289344886E10</c:v>
                </c:pt>
                <c:pt idx="96">
                  <c:v>2.09059040730522E10</c:v>
                </c:pt>
                <c:pt idx="97">
                  <c:v>2.0927768094751E10</c:v>
                </c:pt>
                <c:pt idx="98">
                  <c:v>2.09489433997664E10</c:v>
                </c:pt>
                <c:pt idx="99">
                  <c:v>2.09694516826737E10</c:v>
                </c:pt>
                <c:pt idx="100">
                  <c:v>2.09893139546695E10</c:v>
                </c:pt>
                <c:pt idx="101">
                  <c:v>2.10085505650974E10</c:v>
                </c:pt>
                <c:pt idx="102">
                  <c:v>2.10271812222969E10</c:v>
                </c:pt>
                <c:pt idx="103">
                  <c:v>2.10452250137945E10</c:v>
                </c:pt>
                <c:pt idx="104">
                  <c:v>2.106270042586E10</c:v>
                </c:pt>
                <c:pt idx="105">
                  <c:v>2.10796253624454E10</c:v>
                </c:pt>
                <c:pt idx="106">
                  <c:v>2.10960171635284E10</c:v>
                </c:pt>
                <c:pt idx="107">
                  <c:v>2.11118926228772E10</c:v>
                </c:pt>
                <c:pt idx="108">
                  <c:v>2.11272680052566E10</c:v>
                </c:pt>
                <c:pt idx="109">
                  <c:v>2.1142159063091E10</c:v>
                </c:pt>
                <c:pt idx="110">
                  <c:v>2.11565810526036E10</c:v>
                </c:pt>
              </c:numCache>
            </c:numRef>
          </c:val>
          <c:smooth val="0"/>
        </c:ser>
        <c:ser>
          <c:idx val="7"/>
          <c:order val="7"/>
          <c:spPr>
            <a:ln w="31750" cmpd="sng">
              <a:solidFill>
                <a:schemeClr val="accent4"/>
              </a:solidFill>
              <a:prstDash val="sysDash"/>
            </a:ln>
          </c:spPr>
          <c:marker>
            <c:symbol val="none"/>
          </c:marker>
          <c:cat>
            <c:numRef>
              <c:f>Supply!$B$46:$B$156</c:f>
              <c:numCache>
                <c:formatCode>General</c:formatCode>
                <c:ptCount val="1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</c:numCache>
            </c:numRef>
          </c:cat>
          <c:val>
            <c:numRef>
              <c:f>Supply!$D$46:$D$156</c:f>
              <c:numCache>
                <c:formatCode>_(* #,##0_);_(* \(#,##0\);_(* "-"??_);_(@_)</c:formatCode>
                <c:ptCount val="111"/>
                <c:pt idx="0">
                  <c:v>6.624E9</c:v>
                </c:pt>
                <c:pt idx="1">
                  <c:v>8.29493291577277E9</c:v>
                </c:pt>
                <c:pt idx="2">
                  <c:v>9.77160536712616E9</c:v>
                </c:pt>
                <c:pt idx="3">
                  <c:v>1.10766018203066E10</c:v>
                </c:pt>
                <c:pt idx="4">
                  <c:v>1.22298811012012E10</c:v>
                </c:pt>
                <c:pt idx="5">
                  <c:v>1.32490816488343E10</c:v>
                </c:pt>
                <c:pt idx="6">
                  <c:v>1.41497912804941E10</c:v>
                </c:pt>
                <c:pt idx="7">
                  <c:v>1.49457855943206E10</c:v>
                </c:pt>
                <c:pt idx="8">
                  <c:v>1.56492386555214E10</c:v>
                </c:pt>
                <c:pt idx="9">
                  <c:v>1.62709091884854E10</c:v>
                </c:pt>
                <c:pt idx="10">
                  <c:v>1.68203051224457E10</c:v>
                </c:pt>
                <c:pt idx="11">
                  <c:v>1.73058290072808E10</c:v>
                </c:pt>
                <c:pt idx="12">
                  <c:v>1.77349065234649E10</c:v>
                </c:pt>
                <c:pt idx="13">
                  <c:v>1.81141000516211E10</c:v>
                </c:pt>
                <c:pt idx="14">
                  <c:v>1.84492090386272E10</c:v>
                </c:pt>
                <c:pt idx="15">
                  <c:v>1.874535869529E10</c:v>
                </c:pt>
                <c:pt idx="16">
                  <c:v>1.90070783821451E10</c:v>
                </c:pt>
                <c:pt idx="17">
                  <c:v>1.92383708822255E10</c:v>
                </c:pt>
                <c:pt idx="18">
                  <c:v>1.94427736202704E10</c:v>
                </c:pt>
                <c:pt idx="19">
                  <c:v>1.96234127646687E10</c:v>
                </c:pt>
                <c:pt idx="20">
                  <c:v>1.97830510395815E10</c:v>
                </c:pt>
                <c:pt idx="21">
                  <c:v>1.99241299784905E10</c:v>
                </c:pt>
                <c:pt idx="22">
                  <c:v>2.0048807265404E10</c:v>
                </c:pt>
                <c:pt idx="23">
                  <c:v>2.01589897348239E10</c:v>
                </c:pt>
                <c:pt idx="24">
                  <c:v>2.0256362535179E10</c:v>
                </c:pt>
                <c:pt idx="25">
                  <c:v>2.03424149017571E10</c:v>
                </c:pt>
                <c:pt idx="26">
                  <c:v>2.04184629333089E10</c:v>
                </c:pt>
                <c:pt idx="27">
                  <c:v>2.04856697206744E10</c:v>
                </c:pt>
                <c:pt idx="28">
                  <c:v>2.05450631352811E10</c:v>
                </c:pt>
                <c:pt idx="29">
                  <c:v>2.05975515495757E10</c:v>
                </c:pt>
                <c:pt idx="30">
                  <c:v>2.06439377298181E10</c:v>
                </c:pt>
                <c:pt idx="31">
                  <c:v>2.06849311137181E10</c:v>
                </c:pt>
                <c:pt idx="32">
                  <c:v>2.072115866069E10</c:v>
                </c:pt>
                <c:pt idx="33">
                  <c:v>2.07531744406704E10</c:v>
                </c:pt>
                <c:pt idx="34">
                  <c:v>2.07814681081537E10</c:v>
                </c:pt>
                <c:pt idx="35">
                  <c:v>2.08064723910461E10</c:v>
                </c:pt>
                <c:pt idx="36">
                  <c:v>2.08285697088765E10</c:v>
                </c:pt>
                <c:pt idx="37">
                  <c:v>2.08480980215819E10</c:v>
                </c:pt>
                <c:pt idx="38">
                  <c:v>2.08653559983213E10</c:v>
                </c:pt>
                <c:pt idx="39">
                  <c:v>2.08806075853698E10</c:v>
                </c:pt>
                <c:pt idx="40">
                  <c:v>2.08940860429556E10</c:v>
                </c:pt>
                <c:pt idx="41">
                  <c:v>2.09059975127793E10</c:v>
                </c:pt>
                <c:pt idx="42">
                  <c:v>2.09165241707784E10</c:v>
                </c:pt>
                <c:pt idx="43">
                  <c:v>2.09258270133554E10</c:v>
                </c:pt>
                <c:pt idx="44">
                  <c:v>2.09340483196826E10</c:v>
                </c:pt>
                <c:pt idx="45">
                  <c:v>2.09413138277427E10</c:v>
                </c:pt>
                <c:pt idx="46">
                  <c:v>2.09477346573859E10</c:v>
                </c:pt>
                <c:pt idx="47">
                  <c:v>2.09534090098147E10</c:v>
                </c:pt>
                <c:pt idx="48">
                  <c:v>2.09584236694888E10</c:v>
                </c:pt>
                <c:pt idx="49">
                  <c:v>2.09628553314208E10</c:v>
                </c:pt>
                <c:pt idx="50">
                  <c:v>2.09667717741618E10</c:v>
                </c:pt>
                <c:pt idx="51">
                  <c:v>2.09702328964177E10</c:v>
                </c:pt>
                <c:pt idx="52">
                  <c:v>2.09732916331496E10</c:v>
                </c:pt>
                <c:pt idx="53">
                  <c:v>2.09759947651697E10</c:v>
                </c:pt>
                <c:pt idx="54">
                  <c:v>2.09783836346142E10</c:v>
                </c:pt>
                <c:pt idx="55">
                  <c:v>2.09804947772372E10</c:v>
                </c:pt>
                <c:pt idx="56">
                  <c:v>2.09823604811939E10</c:v>
                </c:pt>
                <c:pt idx="57">
                  <c:v>2.09840092808609E10</c:v>
                </c:pt>
                <c:pt idx="58">
                  <c:v>2.09854663932459E10</c:v>
                </c:pt>
                <c:pt idx="59">
                  <c:v>2.09867541036603E10</c:v>
                </c:pt>
                <c:pt idx="60">
                  <c:v>2.09878921065547E10</c:v>
                </c:pt>
                <c:pt idx="61">
                  <c:v>2.09888978067283E10</c:v>
                </c:pt>
                <c:pt idx="62">
                  <c:v>2.09897865855217E10</c:v>
                </c:pt>
                <c:pt idx="63">
                  <c:v>2.09905720360609E10</c:v>
                </c:pt>
                <c:pt idx="64">
                  <c:v>2.09912661711528E10</c:v>
                </c:pt>
                <c:pt idx="65">
                  <c:v>2.09918796070114E10</c:v>
                </c:pt>
                <c:pt idx="66">
                  <c:v>2.09924217256233E10</c:v>
                </c:pt>
                <c:pt idx="67">
                  <c:v>2.09929008182381E10</c:v>
                </c:pt>
                <c:pt idx="68">
                  <c:v>2.09933242121751E10</c:v>
                </c:pt>
                <c:pt idx="69">
                  <c:v>2.09936983828896E10</c:v>
                </c:pt>
                <c:pt idx="70">
                  <c:v>2.09940290530087E10</c:v>
                </c:pt>
                <c:pt idx="71">
                  <c:v>2.09943212798544E10</c:v>
                </c:pt>
                <c:pt idx="72">
                  <c:v>2.09945795327911E10</c:v>
                </c:pt>
                <c:pt idx="73">
                  <c:v>2.09948077615808E10</c:v>
                </c:pt>
                <c:pt idx="74">
                  <c:v>2.09950094567915E10</c:v>
                </c:pt>
                <c:pt idx="75">
                  <c:v>2.09951877031821E10</c:v>
                </c:pt>
                <c:pt idx="76">
                  <c:v>2.09953452268816E10</c:v>
                </c:pt>
                <c:pt idx="77">
                  <c:v>2.09954844370828E10</c:v>
                </c:pt>
                <c:pt idx="78">
                  <c:v>2.09956074628891E10</c:v>
                </c:pt>
                <c:pt idx="79">
                  <c:v>2.09957161858768E10</c:v>
                </c:pt>
                <c:pt idx="80">
                  <c:v>2.09958122688729E10</c:v>
                </c:pt>
                <c:pt idx="81">
                  <c:v>2.09958971813861E10</c:v>
                </c:pt>
                <c:pt idx="82">
                  <c:v>2.09959722220822E10</c:v>
                </c:pt>
                <c:pt idx="83">
                  <c:v>2.09960385386456E10</c:v>
                </c:pt>
                <c:pt idx="84">
                  <c:v>2.09960971453325E10</c:v>
                </c:pt>
                <c:pt idx="85">
                  <c:v>2.0996148938483E10</c:v>
                </c:pt>
                <c:pt idx="86">
                  <c:v>2.09961947102299E10</c:v>
                </c:pt>
                <c:pt idx="87">
                  <c:v>2.09962351606137E10</c:v>
                </c:pt>
                <c:pt idx="88">
                  <c:v>2.09962709082891E10</c:v>
                </c:pt>
                <c:pt idx="89">
                  <c:v>2.09963024999867E10</c:v>
                </c:pt>
                <c:pt idx="90">
                  <c:v>2.0996330418875E10</c:v>
                </c:pt>
                <c:pt idx="91">
                  <c:v>2.09963550919501E10</c:v>
                </c:pt>
                <c:pt idx="92">
                  <c:v>2.09963768965659E10</c:v>
                </c:pt>
                <c:pt idx="93">
                  <c:v>2.09963961662058E10</c:v>
                </c:pt>
                <c:pt idx="94">
                  <c:v>2.09964131955826E10</c:v>
                </c:pt>
                <c:pt idx="95">
                  <c:v>2.09964282451465E10</c:v>
                </c:pt>
                <c:pt idx="96">
                  <c:v>2.09964415450678E10</c:v>
                </c:pt>
                <c:pt idx="97">
                  <c:v>2.09964532987578E10</c:v>
                </c:pt>
                <c:pt idx="98">
                  <c:v>2.09964636859793E10</c:v>
                </c:pt>
                <c:pt idx="99">
                  <c:v>2.0996472865596E10</c:v>
                </c:pt>
                <c:pt idx="100">
                  <c:v>2.09964809780025E10</c:v>
                </c:pt>
                <c:pt idx="101">
                  <c:v>2.09964881472714E10</c:v>
                </c:pt>
                <c:pt idx="102">
                  <c:v>2.09964944830504E10</c:v>
                </c:pt>
                <c:pt idx="103">
                  <c:v>2.09965000822401E10</c:v>
                </c:pt>
                <c:pt idx="104">
                  <c:v>2.09965050304754E10</c:v>
                </c:pt>
                <c:pt idx="105">
                  <c:v>2.09965094034354E10</c:v>
                </c:pt>
                <c:pt idx="106">
                  <c:v>2.09965132680007E10</c:v>
                </c:pt>
                <c:pt idx="107">
                  <c:v>2.09965166832768E10</c:v>
                </c:pt>
                <c:pt idx="108">
                  <c:v>2.09965197014974E10</c:v>
                </c:pt>
                <c:pt idx="109">
                  <c:v>2.09965223688236E10</c:v>
                </c:pt>
                <c:pt idx="110">
                  <c:v>2.099652472605E10</c:v>
                </c:pt>
              </c:numCache>
            </c:numRef>
          </c:val>
          <c:smooth val="0"/>
        </c:ser>
        <c:ser>
          <c:idx val="0"/>
          <c:order val="0"/>
          <c:spPr>
            <a:ln w="31750" cmpd="sng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Supply!$B$46:$B$156</c:f>
              <c:numCache>
                <c:formatCode>General</c:formatCode>
                <c:ptCount val="1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</c:numCache>
            </c:numRef>
          </c:cat>
          <c:val>
            <c:numRef>
              <c:f>Supply!$I$46:$I$156</c:f>
              <c:numCache>
                <c:formatCode>_(* #,##0_);_(* \(#,##0\);_(* "-"??_);_(@_)</c:formatCode>
                <c:ptCount val="111"/>
                <c:pt idx="0">
                  <c:v>6.624E9</c:v>
                </c:pt>
                <c:pt idx="1">
                  <c:v>6.7707648E9</c:v>
                </c:pt>
                <c:pt idx="2">
                  <c:v>6.9175296E9</c:v>
                </c:pt>
                <c:pt idx="3">
                  <c:v>7.0642944E9</c:v>
                </c:pt>
                <c:pt idx="4">
                  <c:v>7.2110592E9</c:v>
                </c:pt>
                <c:pt idx="5">
                  <c:v>7.357824E9</c:v>
                </c:pt>
                <c:pt idx="6">
                  <c:v>7.5045888E9</c:v>
                </c:pt>
                <c:pt idx="7">
                  <c:v>7.6513536E9</c:v>
                </c:pt>
                <c:pt idx="8">
                  <c:v>7.7981184E9</c:v>
                </c:pt>
                <c:pt idx="9">
                  <c:v>7.9448832E9</c:v>
                </c:pt>
                <c:pt idx="10">
                  <c:v>8.091648E9</c:v>
                </c:pt>
                <c:pt idx="11">
                  <c:v>8.2384128E9</c:v>
                </c:pt>
                <c:pt idx="12">
                  <c:v>8.3851776E9</c:v>
                </c:pt>
                <c:pt idx="13">
                  <c:v>8.5319424E9</c:v>
                </c:pt>
                <c:pt idx="14">
                  <c:v>8.6787072E9</c:v>
                </c:pt>
                <c:pt idx="15">
                  <c:v>8.825472E9</c:v>
                </c:pt>
                <c:pt idx="16">
                  <c:v>8.9722368E9</c:v>
                </c:pt>
                <c:pt idx="17">
                  <c:v>9.1190016E9</c:v>
                </c:pt>
                <c:pt idx="18">
                  <c:v>9.2657664E9</c:v>
                </c:pt>
                <c:pt idx="19">
                  <c:v>9.4125312E9</c:v>
                </c:pt>
                <c:pt idx="20">
                  <c:v>9.559296E9</c:v>
                </c:pt>
                <c:pt idx="21">
                  <c:v>9.7060608E9</c:v>
                </c:pt>
                <c:pt idx="22">
                  <c:v>9.8528256E9</c:v>
                </c:pt>
                <c:pt idx="23">
                  <c:v>9.9995904E9</c:v>
                </c:pt>
                <c:pt idx="24">
                  <c:v>1.01463552E10</c:v>
                </c:pt>
                <c:pt idx="25">
                  <c:v>1.029312E10</c:v>
                </c:pt>
                <c:pt idx="26">
                  <c:v>1.04398848E10</c:v>
                </c:pt>
                <c:pt idx="27">
                  <c:v>1.05866496E10</c:v>
                </c:pt>
                <c:pt idx="28">
                  <c:v>1.07334144E10</c:v>
                </c:pt>
                <c:pt idx="29">
                  <c:v>1.08801792E10</c:v>
                </c:pt>
                <c:pt idx="30">
                  <c:v>1.1026944E10</c:v>
                </c:pt>
                <c:pt idx="31">
                  <c:v>1.11737088E10</c:v>
                </c:pt>
                <c:pt idx="32">
                  <c:v>1.13204736E10</c:v>
                </c:pt>
                <c:pt idx="33">
                  <c:v>1.14672384E10</c:v>
                </c:pt>
                <c:pt idx="34">
                  <c:v>1.16140032E10</c:v>
                </c:pt>
                <c:pt idx="35">
                  <c:v>1.1760768E10</c:v>
                </c:pt>
                <c:pt idx="36">
                  <c:v>1.19075328E10</c:v>
                </c:pt>
                <c:pt idx="37">
                  <c:v>1.20542976E10</c:v>
                </c:pt>
                <c:pt idx="38">
                  <c:v>1.22010624E10</c:v>
                </c:pt>
                <c:pt idx="39">
                  <c:v>1.23478272E10</c:v>
                </c:pt>
                <c:pt idx="40">
                  <c:v>1.2494592E10</c:v>
                </c:pt>
                <c:pt idx="41">
                  <c:v>1.26413568E10</c:v>
                </c:pt>
                <c:pt idx="42">
                  <c:v>1.27881216E10</c:v>
                </c:pt>
                <c:pt idx="43">
                  <c:v>1.29348864E10</c:v>
                </c:pt>
                <c:pt idx="44">
                  <c:v>1.30816512E10</c:v>
                </c:pt>
                <c:pt idx="45">
                  <c:v>1.3228416E10</c:v>
                </c:pt>
                <c:pt idx="46">
                  <c:v>1.33751808E10</c:v>
                </c:pt>
                <c:pt idx="47">
                  <c:v>1.35219456E10</c:v>
                </c:pt>
                <c:pt idx="48">
                  <c:v>1.36687104E10</c:v>
                </c:pt>
                <c:pt idx="49">
                  <c:v>1.38154752E10</c:v>
                </c:pt>
                <c:pt idx="50">
                  <c:v>1.396224E10</c:v>
                </c:pt>
                <c:pt idx="51">
                  <c:v>1.41090048E10</c:v>
                </c:pt>
                <c:pt idx="52">
                  <c:v>1.42557696E10</c:v>
                </c:pt>
                <c:pt idx="53">
                  <c:v>1.44025344E10</c:v>
                </c:pt>
                <c:pt idx="54">
                  <c:v>1.45492992E10</c:v>
                </c:pt>
                <c:pt idx="55">
                  <c:v>1.4696064E10</c:v>
                </c:pt>
                <c:pt idx="56">
                  <c:v>1.48428288E10</c:v>
                </c:pt>
                <c:pt idx="57">
                  <c:v>1.49895936E10</c:v>
                </c:pt>
                <c:pt idx="58">
                  <c:v>1.51363584E10</c:v>
                </c:pt>
                <c:pt idx="59">
                  <c:v>1.52831232E10</c:v>
                </c:pt>
                <c:pt idx="60">
                  <c:v>1.5429888E10</c:v>
                </c:pt>
                <c:pt idx="61">
                  <c:v>1.55766528E10</c:v>
                </c:pt>
                <c:pt idx="62">
                  <c:v>1.57234176E10</c:v>
                </c:pt>
                <c:pt idx="63">
                  <c:v>1.58701824E10</c:v>
                </c:pt>
                <c:pt idx="64">
                  <c:v>1.60169472E10</c:v>
                </c:pt>
                <c:pt idx="65">
                  <c:v>1.6163712E10</c:v>
                </c:pt>
                <c:pt idx="66">
                  <c:v>1.63104768E10</c:v>
                </c:pt>
                <c:pt idx="67">
                  <c:v>1.64572416E10</c:v>
                </c:pt>
                <c:pt idx="68">
                  <c:v>1.66040064E10</c:v>
                </c:pt>
                <c:pt idx="69">
                  <c:v>1.67507712E10</c:v>
                </c:pt>
                <c:pt idx="70">
                  <c:v>1.6897536E10</c:v>
                </c:pt>
                <c:pt idx="71">
                  <c:v>1.70443008E10</c:v>
                </c:pt>
                <c:pt idx="72">
                  <c:v>1.71910656E10</c:v>
                </c:pt>
                <c:pt idx="73">
                  <c:v>1.73378304E10</c:v>
                </c:pt>
                <c:pt idx="74">
                  <c:v>1.74845952E10</c:v>
                </c:pt>
                <c:pt idx="75">
                  <c:v>1.763136E10</c:v>
                </c:pt>
                <c:pt idx="76">
                  <c:v>1.77781248E10</c:v>
                </c:pt>
                <c:pt idx="77">
                  <c:v>1.79248896E10</c:v>
                </c:pt>
                <c:pt idx="78">
                  <c:v>1.80716544E10</c:v>
                </c:pt>
                <c:pt idx="79">
                  <c:v>1.82184192E10</c:v>
                </c:pt>
                <c:pt idx="80">
                  <c:v>1.8365184E10</c:v>
                </c:pt>
                <c:pt idx="81">
                  <c:v>1.85119488E10</c:v>
                </c:pt>
                <c:pt idx="82">
                  <c:v>1.86587136E10</c:v>
                </c:pt>
                <c:pt idx="83">
                  <c:v>1.88054784E10</c:v>
                </c:pt>
                <c:pt idx="84">
                  <c:v>1.89522432E10</c:v>
                </c:pt>
                <c:pt idx="85">
                  <c:v>1.9099008E10</c:v>
                </c:pt>
                <c:pt idx="86">
                  <c:v>1.92457728E10</c:v>
                </c:pt>
                <c:pt idx="87">
                  <c:v>1.93925376E10</c:v>
                </c:pt>
                <c:pt idx="88">
                  <c:v>1.95393024E10</c:v>
                </c:pt>
                <c:pt idx="89">
                  <c:v>1.96860672E10</c:v>
                </c:pt>
                <c:pt idx="90">
                  <c:v>1.9832832E10</c:v>
                </c:pt>
                <c:pt idx="91">
                  <c:v>1.99795968E10</c:v>
                </c:pt>
                <c:pt idx="92">
                  <c:v>2.01263616E10</c:v>
                </c:pt>
                <c:pt idx="93">
                  <c:v>2.02731264E10</c:v>
                </c:pt>
                <c:pt idx="94">
                  <c:v>2.04198912E10</c:v>
                </c:pt>
                <c:pt idx="95">
                  <c:v>2.0566656E10</c:v>
                </c:pt>
                <c:pt idx="96">
                  <c:v>2.07134208E10</c:v>
                </c:pt>
                <c:pt idx="97">
                  <c:v>2.08601856E10</c:v>
                </c:pt>
                <c:pt idx="98">
                  <c:v>2.10069504E10</c:v>
                </c:pt>
                <c:pt idx="99">
                  <c:v>2.11537152E10</c:v>
                </c:pt>
                <c:pt idx="100">
                  <c:v>2.130048E10</c:v>
                </c:pt>
                <c:pt idx="101">
                  <c:v>2.14472448E10</c:v>
                </c:pt>
                <c:pt idx="102">
                  <c:v>2.15940096E10</c:v>
                </c:pt>
                <c:pt idx="103">
                  <c:v>2.17407744E10</c:v>
                </c:pt>
                <c:pt idx="104">
                  <c:v>2.18875392E10</c:v>
                </c:pt>
                <c:pt idx="105">
                  <c:v>2.2034304E10</c:v>
                </c:pt>
                <c:pt idx="106">
                  <c:v>2.21810688E10</c:v>
                </c:pt>
                <c:pt idx="107">
                  <c:v>2.23278336E10</c:v>
                </c:pt>
                <c:pt idx="108">
                  <c:v>2.24745984E10</c:v>
                </c:pt>
                <c:pt idx="109">
                  <c:v>2.26213632E10</c:v>
                </c:pt>
                <c:pt idx="110">
                  <c:v>2.2768128E10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Supply!$B$46:$B$156</c:f>
              <c:numCache>
                <c:formatCode>General</c:formatCode>
                <c:ptCount val="1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</c:numCache>
            </c:numRef>
          </c:cat>
          <c:val>
            <c:numRef>
              <c:f>Supply!$O$46:$O$156</c:f>
              <c:numCache>
                <c:formatCode>_(* #,##0_);_(* \(#,##0\);_(* "-"??_);_(@_)</c:formatCode>
                <c:ptCount val="111"/>
                <c:pt idx="0">
                  <c:v>6.624E9</c:v>
                </c:pt>
                <c:pt idx="1">
                  <c:v>6.8328358272E9</c:v>
                </c:pt>
                <c:pt idx="2">
                  <c:v>7.04043593776512E9</c:v>
                </c:pt>
                <c:pt idx="3">
                  <c:v>7.24660305065678E9</c:v>
                </c:pt>
                <c:pt idx="4">
                  <c:v>7.45124496495659E9</c:v>
                </c:pt>
                <c:pt idx="5">
                  <c:v>7.65432196893343E9</c:v>
                </c:pt>
                <c:pt idx="6">
                  <c:v>7.85582054497886E9</c:v>
                </c:pt>
                <c:pt idx="7">
                  <c:v>8.05574022247352E9</c:v>
                </c:pt>
                <c:pt idx="8">
                  <c:v>8.25408700461598E9</c:v>
                </c:pt>
                <c:pt idx="9">
                  <c:v>8.45087008222952E9</c:v>
                </c:pt>
                <c:pt idx="10">
                  <c:v>8.6461001910549E9</c:v>
                </c:pt>
                <c:pt idx="11">
                  <c:v>8.83978879078307E9</c:v>
                </c:pt>
                <c:pt idx="12">
                  <c:v>9.03194765495463E9</c:v>
                </c:pt>
                <c:pt idx="13">
                  <c:v>9.22258866628987E9</c:v>
                </c:pt>
                <c:pt idx="14">
                  <c:v>9.41172371473086E9</c:v>
                </c:pt>
                <c:pt idx="15">
                  <c:v>9.59936464683683E9</c:v>
                </c:pt>
                <c:pt idx="16">
                  <c:v>9.785523240853E9</c:v>
                </c:pt>
                <c:pt idx="17">
                  <c:v>9.97021119461334E9</c:v>
                </c:pt>
                <c:pt idx="18">
                  <c:v>1.01534401198574E10</c:v>
                </c:pt>
                <c:pt idx="19">
                  <c:v>1.03352215397513E10</c:v>
                </c:pt>
                <c:pt idx="20">
                  <c:v>1.05155668880077E10</c:v>
                </c:pt>
                <c:pt idx="21">
                  <c:v>1.06944875088026E10</c:v>
                </c:pt>
                <c:pt idx="22">
                  <c:v>1.08719946570882E10</c:v>
                </c:pt>
                <c:pt idx="23">
                  <c:v>1.10480994990997E10</c:v>
                </c:pt>
                <c:pt idx="24">
                  <c:v>1.12228131129581E10</c:v>
                </c:pt>
                <c:pt idx="25">
                  <c:v>1.13961464893164E10</c:v>
                </c:pt>
                <c:pt idx="26">
                  <c:v>1.15681105320261E10</c:v>
                </c:pt>
                <c:pt idx="27">
                  <c:v>1.17387160588108E10</c:v>
                </c:pt>
                <c:pt idx="28">
                  <c:v>1.190797380194E10</c:v>
                </c:pt>
                <c:pt idx="29">
                  <c:v>1.20758944089016E10</c:v>
                </c:pt>
                <c:pt idx="30">
                  <c:v>1.22424884430697E10</c:v>
                </c:pt>
                <c:pt idx="31">
                  <c:v>1.24077663843687E10</c:v>
                </c:pt>
                <c:pt idx="32">
                  <c:v>1.25717386299318E10</c:v>
                </c:pt>
                <c:pt idx="33">
                  <c:v>1.27344154947551E10</c:v>
                </c:pt>
                <c:pt idx="34">
                  <c:v>1.28958072123465E10</c:v>
                </c:pt>
                <c:pt idx="35">
                  <c:v>1.30559239353689E10</c:v>
                </c:pt>
                <c:pt idx="36">
                  <c:v>1.32147757362794E10</c:v>
                </c:pt>
                <c:pt idx="37">
                  <c:v>1.33723726079628E10</c:v>
                </c:pt>
                <c:pt idx="38">
                  <c:v>1.35287244643599E10</c:v>
                </c:pt>
                <c:pt idx="39">
                  <c:v>1.36838411410915E10</c:v>
                </c:pt>
                <c:pt idx="40">
                  <c:v>1.38377323960768E10</c:v>
                </c:pt>
                <c:pt idx="41">
                  <c:v>1.39904079101478E10</c:v>
                </c:pt>
                <c:pt idx="42">
                  <c:v>1.41418772876577E10</c:v>
                </c:pt>
                <c:pt idx="43">
                  <c:v>1.42921500570852E10</c:v>
                </c:pt>
                <c:pt idx="44">
                  <c:v>1.44412356716342E10</c:v>
                </c:pt>
                <c:pt idx="45">
                  <c:v>1.45891435098283E10</c:v>
                </c:pt>
                <c:pt idx="46">
                  <c:v>1.47358828761006E10</c:v>
                </c:pt>
                <c:pt idx="47">
                  <c:v>1.48814630013794E10</c:v>
                </c:pt>
                <c:pt idx="48">
                  <c:v>1.50258930436685E10</c:v>
                </c:pt>
                <c:pt idx="49">
                  <c:v>1.51691820886236E10</c:v>
                </c:pt>
                <c:pt idx="50">
                  <c:v>1.53113391501234E10</c:v>
                </c:pt>
                <c:pt idx="51">
                  <c:v>1.54523731708375E10</c:v>
                </c:pt>
                <c:pt idx="52">
                  <c:v>1.55922930227878E10</c:v>
                </c:pt>
                <c:pt idx="53">
                  <c:v>1.57311075079078E10</c:v>
                </c:pt>
                <c:pt idx="54">
                  <c:v>1.58688253585953E10</c:v>
                </c:pt>
                <c:pt idx="55">
                  <c:v>1.60054552382624E10</c:v>
                </c:pt>
                <c:pt idx="56">
                  <c:v>1.61410057418802E10</c:v>
                </c:pt>
                <c:pt idx="57">
                  <c:v>1.62754853965193E10</c:v>
                </c:pt>
                <c:pt idx="58">
                  <c:v>1.64089026618868E10</c:v>
                </c:pt>
                <c:pt idx="59">
                  <c:v>1.65412659308579E10</c:v>
                </c:pt>
                <c:pt idx="60">
                  <c:v>1.66725835300041E10</c:v>
                </c:pt>
                <c:pt idx="61">
                  <c:v>1.68028637201171E10</c:v>
                </c:pt>
                <c:pt idx="62">
                  <c:v>1.69321146967282E10</c:v>
                </c:pt>
                <c:pt idx="63">
                  <c:v>1.7060344590624E10</c:v>
                </c:pt>
                <c:pt idx="64">
                  <c:v>1.71875614683581E10</c:v>
                </c:pt>
                <c:pt idx="65">
                  <c:v>1.73137733327581E10</c:v>
                </c:pt>
                <c:pt idx="66">
                  <c:v>1.74389881234293E10</c:v>
                </c:pt>
                <c:pt idx="67">
                  <c:v>1.75632137172542E10</c:v>
                </c:pt>
                <c:pt idx="68">
                  <c:v>1.76864579288879E10</c:v>
                </c:pt>
                <c:pt idx="69">
                  <c:v>1.78087285112496E10</c:v>
                </c:pt>
                <c:pt idx="70">
                  <c:v>1.79300331560108E10</c:v>
                </c:pt>
                <c:pt idx="71">
                  <c:v>1.80503794940783E10</c:v>
                </c:pt>
                <c:pt idx="72">
                  <c:v>1.81697750960751E10</c:v>
                </c:pt>
                <c:pt idx="73">
                  <c:v>1.82882274728161E10</c:v>
                </c:pt>
                <c:pt idx="74">
                  <c:v>1.84057440757808E10</c:v>
                </c:pt>
                <c:pt idx="75">
                  <c:v>1.85223322975822E10</c:v>
                </c:pt>
                <c:pt idx="76">
                  <c:v>1.86379994724313E10</c:v>
                </c:pt>
                <c:pt idx="77">
                  <c:v>1.87527528765991E10</c:v>
                </c:pt>
                <c:pt idx="78">
                  <c:v>1.88665997288739E10</c:v>
                </c:pt>
                <c:pt idx="79">
                  <c:v>1.89795471910158E10</c:v>
                </c:pt>
                <c:pt idx="80">
                  <c:v>1.90916023682068E10</c:v>
                </c:pt>
                <c:pt idx="81">
                  <c:v>1.9202772309498E10</c:v>
                </c:pt>
                <c:pt idx="82">
                  <c:v>1.93130640082529E10</c:v>
                </c:pt>
                <c:pt idx="83">
                  <c:v>1.94224844025877E10</c:v>
                </c:pt>
                <c:pt idx="84">
                  <c:v>1.95310403758073E10</c:v>
                </c:pt>
                <c:pt idx="85">
                  <c:v>1.96387387568384E10</c:v>
                </c:pt>
                <c:pt idx="86">
                  <c:v>1.97455863206594E10</c:v>
                </c:pt>
                <c:pt idx="87">
                  <c:v>1.98515897887262E10</c:v>
                </c:pt>
                <c:pt idx="88">
                  <c:v>1.99567558293952E10</c:v>
                </c:pt>
                <c:pt idx="89">
                  <c:v>2.0061091058343E10</c:v>
                </c:pt>
                <c:pt idx="90">
                  <c:v>2.01646020389821E10</c:v>
                </c:pt>
                <c:pt idx="91">
                  <c:v>2.02672952828741E10</c:v>
                </c:pt>
                <c:pt idx="92">
                  <c:v>2.03691772501394E10</c:v>
                </c:pt>
                <c:pt idx="93">
                  <c:v>2.04702543498633E10</c:v>
                </c:pt>
                <c:pt idx="94">
                  <c:v>2.05705329404994E10</c:v>
                </c:pt>
                <c:pt idx="95">
                  <c:v>2.06700193302695E10</c:v>
                </c:pt>
                <c:pt idx="96">
                  <c:v>2.07687197775603E10</c:v>
                </c:pt>
                <c:pt idx="97">
                  <c:v>2.08666404913176E10</c:v>
                </c:pt>
                <c:pt idx="98">
                  <c:v>2.09637876314362E10</c:v>
                </c:pt>
                <c:pt idx="99">
                  <c:v>2.10601673091478E10</c:v>
                </c:pt>
                <c:pt idx="100">
                  <c:v>2.11557855874056E10</c:v>
                </c:pt>
                <c:pt idx="101">
                  <c:v>2.12506484812651E10</c:v>
                </c:pt>
                <c:pt idx="102">
                  <c:v>2.13447619582631E10</c:v>
                </c:pt>
                <c:pt idx="103">
                  <c:v>2.14381319387928E10</c:v>
                </c:pt>
                <c:pt idx="104">
                  <c:v>2.15307642964763E10</c:v>
                </c:pt>
                <c:pt idx="105">
                  <c:v>2.16226648585342E10</c:v>
                </c:pt>
                <c:pt idx="106">
                  <c:v>2.17138394061518E10</c:v>
                </c:pt>
                <c:pt idx="107">
                  <c:v>2.18042936748432E10</c:v>
                </c:pt>
                <c:pt idx="108">
                  <c:v>2.18940333548119E10</c:v>
                </c:pt>
                <c:pt idx="109">
                  <c:v>2.19830640913089E10</c:v>
                </c:pt>
                <c:pt idx="110">
                  <c:v>2.20713914849875E10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Supply!$B$46:$B$156</c:f>
              <c:numCache>
                <c:formatCode>General</c:formatCode>
                <c:ptCount val="1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</c:numCache>
            </c:numRef>
          </c:cat>
          <c:val>
            <c:numRef>
              <c:f>Supply!$T$46:$T$156</c:f>
              <c:numCache>
                <c:formatCode>_(* #,##0_);_(* \(#,##0\);_(* "-"??_);_(@_)</c:formatCode>
                <c:ptCount val="111"/>
                <c:pt idx="0">
                  <c:v>6.624E9</c:v>
                </c:pt>
                <c:pt idx="1">
                  <c:v>7.088314032E9</c:v>
                </c:pt>
                <c:pt idx="2">
                  <c:v>7.541717155992E9</c:v>
                </c:pt>
                <c:pt idx="3">
                  <c:v>7.98269557357825E9</c:v>
                </c:pt>
                <c:pt idx="4">
                  <c:v>8.41071191701054E9</c:v>
                </c:pt>
                <c:pt idx="5">
                  <c:v>8.82571011862471E9</c:v>
                </c:pt>
                <c:pt idx="6">
                  <c:v>9.22786806338803E9</c:v>
                </c:pt>
                <c:pt idx="7">
                  <c:v>9.6174741261413E9</c:v>
                </c:pt>
                <c:pt idx="8">
                  <c:v>9.99486564454285E9</c:v>
                </c:pt>
                <c:pt idx="9">
                  <c:v>1.03603983534273E10</c:v>
                </c:pt>
                <c:pt idx="10">
                  <c:v>1.0714431293638E10</c:v>
                </c:pt>
                <c:pt idx="11">
                  <c:v>1.10573194520603E10</c:v>
                </c:pt>
                <c:pt idx="12">
                  <c:v>1.13894102614064E10</c:v>
                </c:pt>
                <c:pt idx="13">
                  <c:v>1.1711042024215E10</c:v>
                </c:pt>
                <c:pt idx="14">
                  <c:v>1.20225432934737E10</c:v>
                </c:pt>
                <c:pt idx="15">
                  <c:v>1.23242327262401E10</c:v>
                </c:pt>
                <c:pt idx="16">
                  <c:v>1.26164191686189E10</c:v>
                </c:pt>
                <c:pt idx="17">
                  <c:v>1.28994018514351E10</c:v>
                </c:pt>
                <c:pt idx="18">
                  <c:v>1.31734706364287E10</c:v>
                </c:pt>
                <c:pt idx="19">
                  <c:v>1.34389062830381E10</c:v>
                </c:pt>
                <c:pt idx="20">
                  <c:v>1.36959807209509E10</c:v>
                </c:pt>
                <c:pt idx="21">
                  <c:v>1.39449573211551E10</c:v>
                </c:pt>
                <c:pt idx="22">
                  <c:v>1.41860911619959E10</c:v>
                </c:pt>
                <c:pt idx="23">
                  <c:v>1.44196292886216E10</c:v>
                </c:pt>
                <c:pt idx="24">
                  <c:v>1.46458109651443E10</c:v>
                </c:pt>
                <c:pt idx="25">
                  <c:v>1.48648679192994E10</c:v>
                </c:pt>
                <c:pt idx="26">
                  <c:v>1.507702457962E10</c:v>
                </c:pt>
                <c:pt idx="27">
                  <c:v>1.52824983052513E10</c:v>
                </c:pt>
                <c:pt idx="28">
                  <c:v>1.54814996085805E10</c:v>
                </c:pt>
                <c:pt idx="29">
                  <c:v>1.56742323708825E10</c:v>
                </c:pt>
                <c:pt idx="30">
                  <c:v>1.58608940511859E10</c:v>
                </c:pt>
                <c:pt idx="31">
                  <c:v>1.60416758885666E10</c:v>
                </c:pt>
                <c:pt idx="32">
                  <c:v>1.62167630980733E10</c:v>
                </c:pt>
                <c:pt idx="33">
                  <c:v>1.63863350604823E10</c:v>
                </c:pt>
                <c:pt idx="34">
                  <c:v>1.65505655060762E10</c:v>
                </c:pt>
                <c:pt idx="35">
                  <c:v>1.67096226926344E10</c:v>
                </c:pt>
                <c:pt idx="36">
                  <c:v>1.68636695778162E10</c:v>
                </c:pt>
                <c:pt idx="37">
                  <c:v>1.70128639861149E10</c:v>
                </c:pt>
                <c:pt idx="38">
                  <c:v>1.71573587705522E10</c:v>
                </c:pt>
                <c:pt idx="39">
                  <c:v>1.72973019692798E10</c:v>
                </c:pt>
                <c:pt idx="40">
                  <c:v>1.74328369572474E10</c:v>
                </c:pt>
                <c:pt idx="41">
                  <c:v>1.75641025930941E10</c:v>
                </c:pt>
                <c:pt idx="42">
                  <c:v>1.76912333614117E10</c:v>
                </c:pt>
                <c:pt idx="43">
                  <c:v>1.78143595105272E10</c:v>
                </c:pt>
                <c:pt idx="44">
                  <c:v>1.79336071859456E10</c:v>
                </c:pt>
                <c:pt idx="45">
                  <c:v>1.80490985595883E10</c:v>
                </c:pt>
                <c:pt idx="46">
                  <c:v>1.81609519549613E10</c:v>
                </c:pt>
                <c:pt idx="47">
                  <c:v>1.826928196838E10</c:v>
                </c:pt>
                <c:pt idx="48">
                  <c:v>1.8374199586376E10</c:v>
                </c:pt>
                <c:pt idx="49">
                  <c:v>1.84758122994052E10</c:v>
                </c:pt>
                <c:pt idx="50">
                  <c:v>1.85742242119739E10</c:v>
                </c:pt>
                <c:pt idx="51">
                  <c:v>1.86695361492967E10</c:v>
                </c:pt>
                <c:pt idx="52">
                  <c:v>1.87618457605939E10</c:v>
                </c:pt>
                <c:pt idx="53">
                  <c:v>1.88512476191352E10</c:v>
                </c:pt>
                <c:pt idx="54">
                  <c:v>1.89378333191324E10</c:v>
                </c:pt>
                <c:pt idx="55">
                  <c:v>1.90216915695798E10</c:v>
                </c:pt>
                <c:pt idx="56">
                  <c:v>1.9102908285138E10</c:v>
                </c:pt>
                <c:pt idx="57">
                  <c:v>1.91815666741562E10</c:v>
                </c:pt>
                <c:pt idx="58">
                  <c:v>1.92577473239202E10</c:v>
                </c:pt>
                <c:pt idx="59">
                  <c:v>1.93315282832167E10</c:v>
                </c:pt>
                <c:pt idx="60">
                  <c:v>1.94029851422954E10</c:v>
                </c:pt>
                <c:pt idx="61">
                  <c:v>1.94721911103131E10</c:v>
                </c:pt>
                <c:pt idx="62">
                  <c:v>1.95392170903383E10</c:v>
                </c:pt>
                <c:pt idx="63">
                  <c:v>1.96041317519926E10</c:v>
                </c:pt>
                <c:pt idx="64">
                  <c:v>1.96670016018048E10</c:v>
                </c:pt>
                <c:pt idx="65">
                  <c:v>1.9727891051348E10</c:v>
                </c:pt>
                <c:pt idx="66">
                  <c:v>1.97868624832305E10</c:v>
                </c:pt>
                <c:pt idx="67">
                  <c:v>1.98439763150088E10</c:v>
                </c:pt>
                <c:pt idx="68">
                  <c:v>1.9899291061086E10</c:v>
                </c:pt>
                <c:pt idx="69">
                  <c:v>1.99528633926618E10</c:v>
                </c:pt>
                <c:pt idx="70">
                  <c:v>2.00047481957929E10</c:v>
                </c:pt>
                <c:pt idx="71">
                  <c:v>2.00549986276255E10</c:v>
                </c:pt>
                <c:pt idx="72">
                  <c:v>2.01036661708553E10</c:v>
                </c:pt>
                <c:pt idx="73">
                  <c:v>2.01508006864733E10</c:v>
                </c:pt>
                <c:pt idx="74">
                  <c:v>2.01964504648494E10</c:v>
                </c:pt>
                <c:pt idx="75">
                  <c:v>2.02406622752066E10</c:v>
                </c:pt>
                <c:pt idx="76">
                  <c:v>2.02834814135376E10</c:v>
                </c:pt>
                <c:pt idx="77">
                  <c:v>2.03249517490112E10</c:v>
                </c:pt>
                <c:pt idx="78">
                  <c:v>2.03651157689173E10</c:v>
                </c:pt>
                <c:pt idx="79">
                  <c:v>2.04040146221964E10</c:v>
                </c:pt>
                <c:pt idx="80">
                  <c:v>2.04416881615973E10</c:v>
                </c:pt>
                <c:pt idx="81">
                  <c:v>2.0478174984507E10</c:v>
                </c:pt>
                <c:pt idx="82">
                  <c:v>2.0513512472495E10</c:v>
                </c:pt>
                <c:pt idx="83">
                  <c:v>2.05477368296114E10</c:v>
                </c:pt>
                <c:pt idx="84">
                  <c:v>2.05808831194786E10</c:v>
                </c:pt>
                <c:pt idx="85">
                  <c:v>2.06129853012151E10</c:v>
                </c:pt>
                <c:pt idx="86">
                  <c:v>2.06440762642268E10</c:v>
                </c:pt>
                <c:pt idx="87">
                  <c:v>2.06741878619036E10</c:v>
                </c:pt>
                <c:pt idx="88">
                  <c:v>2.07033509442537E10</c:v>
                </c:pt>
                <c:pt idx="89">
                  <c:v>2.07315953895097E10</c:v>
                </c:pt>
                <c:pt idx="90">
                  <c:v>2.07589501347401E10</c:v>
                </c:pt>
                <c:pt idx="91">
                  <c:v>2.07854432054958E10</c:v>
                </c:pt>
                <c:pt idx="92">
                  <c:v>2.08111017445227E10</c:v>
                </c:pt>
                <c:pt idx="93">
                  <c:v>2.08359520395702E10</c:v>
                </c:pt>
                <c:pt idx="94">
                  <c:v>2.08600195503238E10</c:v>
                </c:pt>
                <c:pt idx="95">
                  <c:v>2.08833289344886E10</c:v>
                </c:pt>
                <c:pt idx="96">
                  <c:v>2.09059040730522E10</c:v>
                </c:pt>
                <c:pt idx="97">
                  <c:v>2.0927768094751E10</c:v>
                </c:pt>
                <c:pt idx="98">
                  <c:v>2.09489433997664E10</c:v>
                </c:pt>
                <c:pt idx="99">
                  <c:v>2.09694516826737E10</c:v>
                </c:pt>
                <c:pt idx="100">
                  <c:v>2.09893139546695E10</c:v>
                </c:pt>
                <c:pt idx="101">
                  <c:v>2.10085505650974E10</c:v>
                </c:pt>
                <c:pt idx="102">
                  <c:v>2.10271812222969E10</c:v>
                </c:pt>
                <c:pt idx="103">
                  <c:v>2.10452250137945E10</c:v>
                </c:pt>
                <c:pt idx="104">
                  <c:v>2.106270042586E10</c:v>
                </c:pt>
                <c:pt idx="105">
                  <c:v>2.10796253624454E10</c:v>
                </c:pt>
                <c:pt idx="106">
                  <c:v>2.10960171635284E10</c:v>
                </c:pt>
                <c:pt idx="107">
                  <c:v>2.11118926228772E10</c:v>
                </c:pt>
                <c:pt idx="108">
                  <c:v>2.11272680052566E10</c:v>
                </c:pt>
                <c:pt idx="109">
                  <c:v>2.1142159063091E10</c:v>
                </c:pt>
                <c:pt idx="110">
                  <c:v>2.11565810526036E10</c:v>
                </c:pt>
              </c:numCache>
            </c:numRef>
          </c:val>
          <c:smooth val="0"/>
        </c:ser>
        <c:ser>
          <c:idx val="3"/>
          <c:order val="3"/>
          <c:spPr>
            <a:ln w="31750" cmpd="sng">
              <a:solidFill>
                <a:schemeClr val="accent4"/>
              </a:solidFill>
              <a:prstDash val="sysDash"/>
            </a:ln>
          </c:spPr>
          <c:marker>
            <c:symbol val="none"/>
          </c:marker>
          <c:cat>
            <c:numRef>
              <c:f>Supply!$B$46:$B$156</c:f>
              <c:numCache>
                <c:formatCode>General</c:formatCode>
                <c:ptCount val="1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</c:numCache>
            </c:numRef>
          </c:cat>
          <c:val>
            <c:numRef>
              <c:f>Supply!$D$46:$D$156</c:f>
              <c:numCache>
                <c:formatCode>_(* #,##0_);_(* \(#,##0\);_(* "-"??_);_(@_)</c:formatCode>
                <c:ptCount val="111"/>
                <c:pt idx="0">
                  <c:v>6.624E9</c:v>
                </c:pt>
                <c:pt idx="1">
                  <c:v>8.29493291577277E9</c:v>
                </c:pt>
                <c:pt idx="2">
                  <c:v>9.77160536712616E9</c:v>
                </c:pt>
                <c:pt idx="3">
                  <c:v>1.10766018203066E10</c:v>
                </c:pt>
                <c:pt idx="4">
                  <c:v>1.22298811012012E10</c:v>
                </c:pt>
                <c:pt idx="5">
                  <c:v>1.32490816488343E10</c:v>
                </c:pt>
                <c:pt idx="6">
                  <c:v>1.41497912804941E10</c:v>
                </c:pt>
                <c:pt idx="7">
                  <c:v>1.49457855943206E10</c:v>
                </c:pt>
                <c:pt idx="8">
                  <c:v>1.56492386555214E10</c:v>
                </c:pt>
                <c:pt idx="9">
                  <c:v>1.62709091884854E10</c:v>
                </c:pt>
                <c:pt idx="10">
                  <c:v>1.68203051224457E10</c:v>
                </c:pt>
                <c:pt idx="11">
                  <c:v>1.73058290072808E10</c:v>
                </c:pt>
                <c:pt idx="12">
                  <c:v>1.77349065234649E10</c:v>
                </c:pt>
                <c:pt idx="13">
                  <c:v>1.81141000516211E10</c:v>
                </c:pt>
                <c:pt idx="14">
                  <c:v>1.84492090386272E10</c:v>
                </c:pt>
                <c:pt idx="15">
                  <c:v>1.874535869529E10</c:v>
                </c:pt>
                <c:pt idx="16">
                  <c:v>1.90070783821451E10</c:v>
                </c:pt>
                <c:pt idx="17">
                  <c:v>1.92383708822255E10</c:v>
                </c:pt>
                <c:pt idx="18">
                  <c:v>1.94427736202704E10</c:v>
                </c:pt>
                <c:pt idx="19">
                  <c:v>1.96234127646687E10</c:v>
                </c:pt>
                <c:pt idx="20">
                  <c:v>1.97830510395815E10</c:v>
                </c:pt>
                <c:pt idx="21">
                  <c:v>1.99241299784905E10</c:v>
                </c:pt>
                <c:pt idx="22">
                  <c:v>2.0048807265404E10</c:v>
                </c:pt>
                <c:pt idx="23">
                  <c:v>2.01589897348239E10</c:v>
                </c:pt>
                <c:pt idx="24">
                  <c:v>2.0256362535179E10</c:v>
                </c:pt>
                <c:pt idx="25">
                  <c:v>2.03424149017571E10</c:v>
                </c:pt>
                <c:pt idx="26">
                  <c:v>2.04184629333089E10</c:v>
                </c:pt>
                <c:pt idx="27">
                  <c:v>2.04856697206744E10</c:v>
                </c:pt>
                <c:pt idx="28">
                  <c:v>2.05450631352811E10</c:v>
                </c:pt>
                <c:pt idx="29">
                  <c:v>2.05975515495757E10</c:v>
                </c:pt>
                <c:pt idx="30">
                  <c:v>2.06439377298181E10</c:v>
                </c:pt>
                <c:pt idx="31">
                  <c:v>2.06849311137181E10</c:v>
                </c:pt>
                <c:pt idx="32">
                  <c:v>2.072115866069E10</c:v>
                </c:pt>
                <c:pt idx="33">
                  <c:v>2.07531744406704E10</c:v>
                </c:pt>
                <c:pt idx="34">
                  <c:v>2.07814681081537E10</c:v>
                </c:pt>
                <c:pt idx="35">
                  <c:v>2.08064723910461E10</c:v>
                </c:pt>
                <c:pt idx="36">
                  <c:v>2.08285697088765E10</c:v>
                </c:pt>
                <c:pt idx="37">
                  <c:v>2.08480980215819E10</c:v>
                </c:pt>
                <c:pt idx="38">
                  <c:v>2.08653559983213E10</c:v>
                </c:pt>
                <c:pt idx="39">
                  <c:v>2.08806075853698E10</c:v>
                </c:pt>
                <c:pt idx="40">
                  <c:v>2.08940860429556E10</c:v>
                </c:pt>
                <c:pt idx="41">
                  <c:v>2.09059975127793E10</c:v>
                </c:pt>
                <c:pt idx="42">
                  <c:v>2.09165241707784E10</c:v>
                </c:pt>
                <c:pt idx="43">
                  <c:v>2.09258270133554E10</c:v>
                </c:pt>
                <c:pt idx="44">
                  <c:v>2.09340483196826E10</c:v>
                </c:pt>
                <c:pt idx="45">
                  <c:v>2.09413138277427E10</c:v>
                </c:pt>
                <c:pt idx="46">
                  <c:v>2.09477346573859E10</c:v>
                </c:pt>
                <c:pt idx="47">
                  <c:v>2.09534090098147E10</c:v>
                </c:pt>
                <c:pt idx="48">
                  <c:v>2.09584236694888E10</c:v>
                </c:pt>
                <c:pt idx="49">
                  <c:v>2.09628553314208E10</c:v>
                </c:pt>
                <c:pt idx="50">
                  <c:v>2.09667717741618E10</c:v>
                </c:pt>
                <c:pt idx="51">
                  <c:v>2.09702328964177E10</c:v>
                </c:pt>
                <c:pt idx="52">
                  <c:v>2.09732916331496E10</c:v>
                </c:pt>
                <c:pt idx="53">
                  <c:v>2.09759947651697E10</c:v>
                </c:pt>
                <c:pt idx="54">
                  <c:v>2.09783836346142E10</c:v>
                </c:pt>
                <c:pt idx="55">
                  <c:v>2.09804947772372E10</c:v>
                </c:pt>
                <c:pt idx="56">
                  <c:v>2.09823604811939E10</c:v>
                </c:pt>
                <c:pt idx="57">
                  <c:v>2.09840092808609E10</c:v>
                </c:pt>
                <c:pt idx="58">
                  <c:v>2.09854663932459E10</c:v>
                </c:pt>
                <c:pt idx="59">
                  <c:v>2.09867541036603E10</c:v>
                </c:pt>
                <c:pt idx="60">
                  <c:v>2.09878921065547E10</c:v>
                </c:pt>
                <c:pt idx="61">
                  <c:v>2.09888978067283E10</c:v>
                </c:pt>
                <c:pt idx="62">
                  <c:v>2.09897865855217E10</c:v>
                </c:pt>
                <c:pt idx="63">
                  <c:v>2.09905720360609E10</c:v>
                </c:pt>
                <c:pt idx="64">
                  <c:v>2.09912661711528E10</c:v>
                </c:pt>
                <c:pt idx="65">
                  <c:v>2.09918796070114E10</c:v>
                </c:pt>
                <c:pt idx="66">
                  <c:v>2.09924217256233E10</c:v>
                </c:pt>
                <c:pt idx="67">
                  <c:v>2.09929008182381E10</c:v>
                </c:pt>
                <c:pt idx="68">
                  <c:v>2.09933242121751E10</c:v>
                </c:pt>
                <c:pt idx="69">
                  <c:v>2.09936983828896E10</c:v>
                </c:pt>
                <c:pt idx="70">
                  <c:v>2.09940290530087E10</c:v>
                </c:pt>
                <c:pt idx="71">
                  <c:v>2.09943212798544E10</c:v>
                </c:pt>
                <c:pt idx="72">
                  <c:v>2.09945795327911E10</c:v>
                </c:pt>
                <c:pt idx="73">
                  <c:v>2.09948077615808E10</c:v>
                </c:pt>
                <c:pt idx="74">
                  <c:v>2.09950094567915E10</c:v>
                </c:pt>
                <c:pt idx="75">
                  <c:v>2.09951877031821E10</c:v>
                </c:pt>
                <c:pt idx="76">
                  <c:v>2.09953452268816E10</c:v>
                </c:pt>
                <c:pt idx="77">
                  <c:v>2.09954844370828E10</c:v>
                </c:pt>
                <c:pt idx="78">
                  <c:v>2.09956074628891E10</c:v>
                </c:pt>
                <c:pt idx="79">
                  <c:v>2.09957161858768E10</c:v>
                </c:pt>
                <c:pt idx="80">
                  <c:v>2.09958122688729E10</c:v>
                </c:pt>
                <c:pt idx="81">
                  <c:v>2.09958971813861E10</c:v>
                </c:pt>
                <c:pt idx="82">
                  <c:v>2.09959722220822E10</c:v>
                </c:pt>
                <c:pt idx="83">
                  <c:v>2.09960385386456E10</c:v>
                </c:pt>
                <c:pt idx="84">
                  <c:v>2.09960971453325E10</c:v>
                </c:pt>
                <c:pt idx="85">
                  <c:v>2.0996148938483E10</c:v>
                </c:pt>
                <c:pt idx="86">
                  <c:v>2.09961947102299E10</c:v>
                </c:pt>
                <c:pt idx="87">
                  <c:v>2.09962351606137E10</c:v>
                </c:pt>
                <c:pt idx="88">
                  <c:v>2.09962709082891E10</c:v>
                </c:pt>
                <c:pt idx="89">
                  <c:v>2.09963024999867E10</c:v>
                </c:pt>
                <c:pt idx="90">
                  <c:v>2.0996330418875E10</c:v>
                </c:pt>
                <c:pt idx="91">
                  <c:v>2.09963550919501E10</c:v>
                </c:pt>
                <c:pt idx="92">
                  <c:v>2.09963768965659E10</c:v>
                </c:pt>
                <c:pt idx="93">
                  <c:v>2.09963961662058E10</c:v>
                </c:pt>
                <c:pt idx="94">
                  <c:v>2.09964131955826E10</c:v>
                </c:pt>
                <c:pt idx="95">
                  <c:v>2.09964282451465E10</c:v>
                </c:pt>
                <c:pt idx="96">
                  <c:v>2.09964415450678E10</c:v>
                </c:pt>
                <c:pt idx="97">
                  <c:v>2.09964532987578E10</c:v>
                </c:pt>
                <c:pt idx="98">
                  <c:v>2.09964636859793E10</c:v>
                </c:pt>
                <c:pt idx="99">
                  <c:v>2.0996472865596E10</c:v>
                </c:pt>
                <c:pt idx="100">
                  <c:v>2.09964809780025E10</c:v>
                </c:pt>
                <c:pt idx="101">
                  <c:v>2.09964881472714E10</c:v>
                </c:pt>
                <c:pt idx="102">
                  <c:v>2.09964944830504E10</c:v>
                </c:pt>
                <c:pt idx="103">
                  <c:v>2.09965000822401E10</c:v>
                </c:pt>
                <c:pt idx="104">
                  <c:v>2.09965050304754E10</c:v>
                </c:pt>
                <c:pt idx="105">
                  <c:v>2.09965094034354E10</c:v>
                </c:pt>
                <c:pt idx="106">
                  <c:v>2.09965132680007E10</c:v>
                </c:pt>
                <c:pt idx="107">
                  <c:v>2.09965166832768E10</c:v>
                </c:pt>
                <c:pt idx="108">
                  <c:v>2.09965197014974E10</c:v>
                </c:pt>
                <c:pt idx="109">
                  <c:v>2.09965223688236E10</c:v>
                </c:pt>
                <c:pt idx="110">
                  <c:v>2.099652472605E10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6616440"/>
        <c:axId val="-2111531752"/>
      </c:lineChart>
      <c:catAx>
        <c:axId val="-2116616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Years 1</a:t>
                </a:r>
                <a:r>
                  <a:rPr lang="en-US" baseline="0"/>
                  <a:t>-110 </a:t>
                </a:r>
                <a:r>
                  <a:rPr lang="en-US"/>
                  <a:t>from</a:t>
                </a:r>
                <a:r>
                  <a:rPr lang="en-US" baseline="0"/>
                  <a:t> Apr 14 2020*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111531752"/>
        <c:crosses val="autoZero"/>
        <c:auto val="1"/>
        <c:lblAlgn val="ctr"/>
        <c:lblOffset val="100"/>
        <c:noMultiLvlLbl val="1"/>
      </c:catAx>
      <c:valAx>
        <c:axId val="-2111531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Total NIM Supply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11661644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4"/>
          <c:order val="4"/>
          <c:spPr>
            <a:ln w="31750" cmpd="sng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Supply!$B$46:$B$71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Supply!$I$46:$I$71</c:f>
              <c:numCache>
                <c:formatCode>_(* #,##0_);_(* \(#,##0\);_(* "-"??_);_(@_)</c:formatCode>
                <c:ptCount val="26"/>
                <c:pt idx="0">
                  <c:v>6.624E9</c:v>
                </c:pt>
                <c:pt idx="1">
                  <c:v>6.7707648E9</c:v>
                </c:pt>
                <c:pt idx="2">
                  <c:v>6.9175296E9</c:v>
                </c:pt>
                <c:pt idx="3">
                  <c:v>7.0642944E9</c:v>
                </c:pt>
                <c:pt idx="4">
                  <c:v>7.2110592E9</c:v>
                </c:pt>
                <c:pt idx="5">
                  <c:v>7.357824E9</c:v>
                </c:pt>
                <c:pt idx="6">
                  <c:v>7.5045888E9</c:v>
                </c:pt>
                <c:pt idx="7">
                  <c:v>7.6513536E9</c:v>
                </c:pt>
                <c:pt idx="8">
                  <c:v>7.7981184E9</c:v>
                </c:pt>
                <c:pt idx="9">
                  <c:v>7.9448832E9</c:v>
                </c:pt>
                <c:pt idx="10">
                  <c:v>8.091648E9</c:v>
                </c:pt>
                <c:pt idx="11">
                  <c:v>8.2384128E9</c:v>
                </c:pt>
                <c:pt idx="12">
                  <c:v>8.3851776E9</c:v>
                </c:pt>
                <c:pt idx="13">
                  <c:v>8.5319424E9</c:v>
                </c:pt>
                <c:pt idx="14">
                  <c:v>8.6787072E9</c:v>
                </c:pt>
                <c:pt idx="15">
                  <c:v>8.825472E9</c:v>
                </c:pt>
                <c:pt idx="16">
                  <c:v>8.9722368E9</c:v>
                </c:pt>
                <c:pt idx="17">
                  <c:v>9.1190016E9</c:v>
                </c:pt>
                <c:pt idx="18">
                  <c:v>9.2657664E9</c:v>
                </c:pt>
                <c:pt idx="19">
                  <c:v>9.4125312E9</c:v>
                </c:pt>
                <c:pt idx="20">
                  <c:v>9.559296E9</c:v>
                </c:pt>
                <c:pt idx="21">
                  <c:v>9.7060608E9</c:v>
                </c:pt>
                <c:pt idx="22">
                  <c:v>9.8528256E9</c:v>
                </c:pt>
                <c:pt idx="23">
                  <c:v>9.9995904E9</c:v>
                </c:pt>
                <c:pt idx="24">
                  <c:v>1.01463552E10</c:v>
                </c:pt>
                <c:pt idx="25">
                  <c:v>1.029312E10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cat>
            <c:numRef>
              <c:f>Supply!$B$46:$B$71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Supply!$O$46:$O$71</c:f>
              <c:numCache>
                <c:formatCode>_(* #,##0_);_(* \(#,##0\);_(* "-"??_);_(@_)</c:formatCode>
                <c:ptCount val="26"/>
                <c:pt idx="0">
                  <c:v>6.624E9</c:v>
                </c:pt>
                <c:pt idx="1">
                  <c:v>6.8328358272E9</c:v>
                </c:pt>
                <c:pt idx="2">
                  <c:v>7.04043593776512E9</c:v>
                </c:pt>
                <c:pt idx="3">
                  <c:v>7.24660305065678E9</c:v>
                </c:pt>
                <c:pt idx="4">
                  <c:v>7.45124496495659E9</c:v>
                </c:pt>
                <c:pt idx="5">
                  <c:v>7.65432196893343E9</c:v>
                </c:pt>
                <c:pt idx="6">
                  <c:v>7.85582054497886E9</c:v>
                </c:pt>
                <c:pt idx="7">
                  <c:v>8.05574022247352E9</c:v>
                </c:pt>
                <c:pt idx="8">
                  <c:v>8.25408700461598E9</c:v>
                </c:pt>
                <c:pt idx="9">
                  <c:v>8.45087008222952E9</c:v>
                </c:pt>
                <c:pt idx="10">
                  <c:v>8.6461001910549E9</c:v>
                </c:pt>
                <c:pt idx="11">
                  <c:v>8.83978879078307E9</c:v>
                </c:pt>
                <c:pt idx="12">
                  <c:v>9.03194765495463E9</c:v>
                </c:pt>
                <c:pt idx="13">
                  <c:v>9.22258866628987E9</c:v>
                </c:pt>
                <c:pt idx="14">
                  <c:v>9.41172371473086E9</c:v>
                </c:pt>
                <c:pt idx="15">
                  <c:v>9.59936464683683E9</c:v>
                </c:pt>
                <c:pt idx="16">
                  <c:v>9.785523240853E9</c:v>
                </c:pt>
                <c:pt idx="17">
                  <c:v>9.97021119461334E9</c:v>
                </c:pt>
                <c:pt idx="18">
                  <c:v>1.01534401198574E10</c:v>
                </c:pt>
                <c:pt idx="19">
                  <c:v>1.03352215397513E10</c:v>
                </c:pt>
                <c:pt idx="20">
                  <c:v>1.05155668880077E10</c:v>
                </c:pt>
                <c:pt idx="21">
                  <c:v>1.06944875088026E10</c:v>
                </c:pt>
                <c:pt idx="22">
                  <c:v>1.08719946570882E10</c:v>
                </c:pt>
                <c:pt idx="23">
                  <c:v>1.10480994990997E10</c:v>
                </c:pt>
                <c:pt idx="24">
                  <c:v>1.12228131129581E10</c:v>
                </c:pt>
                <c:pt idx="25">
                  <c:v>1.13961464893164E10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cat>
            <c:numRef>
              <c:f>Supply!$B$46:$B$71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Supply!$T$46:$T$71</c:f>
              <c:numCache>
                <c:formatCode>_(* #,##0_);_(* \(#,##0\);_(* "-"??_);_(@_)</c:formatCode>
                <c:ptCount val="26"/>
                <c:pt idx="0">
                  <c:v>6.624E9</c:v>
                </c:pt>
                <c:pt idx="1">
                  <c:v>7.088314032E9</c:v>
                </c:pt>
                <c:pt idx="2">
                  <c:v>7.541717155992E9</c:v>
                </c:pt>
                <c:pt idx="3">
                  <c:v>7.98269557357825E9</c:v>
                </c:pt>
                <c:pt idx="4">
                  <c:v>8.41071191701054E9</c:v>
                </c:pt>
                <c:pt idx="5">
                  <c:v>8.82571011862471E9</c:v>
                </c:pt>
                <c:pt idx="6">
                  <c:v>9.22786806338803E9</c:v>
                </c:pt>
                <c:pt idx="7">
                  <c:v>9.6174741261413E9</c:v>
                </c:pt>
                <c:pt idx="8">
                  <c:v>9.99486564454285E9</c:v>
                </c:pt>
                <c:pt idx="9">
                  <c:v>1.03603983534273E10</c:v>
                </c:pt>
                <c:pt idx="10">
                  <c:v>1.0714431293638E10</c:v>
                </c:pt>
                <c:pt idx="11">
                  <c:v>1.10573194520603E10</c:v>
                </c:pt>
                <c:pt idx="12">
                  <c:v>1.13894102614064E10</c:v>
                </c:pt>
                <c:pt idx="13">
                  <c:v>1.1711042024215E10</c:v>
                </c:pt>
                <c:pt idx="14">
                  <c:v>1.20225432934737E10</c:v>
                </c:pt>
                <c:pt idx="15">
                  <c:v>1.23242327262401E10</c:v>
                </c:pt>
                <c:pt idx="16">
                  <c:v>1.26164191686189E10</c:v>
                </c:pt>
                <c:pt idx="17">
                  <c:v>1.28994018514351E10</c:v>
                </c:pt>
                <c:pt idx="18">
                  <c:v>1.31734706364287E10</c:v>
                </c:pt>
                <c:pt idx="19">
                  <c:v>1.34389062830381E10</c:v>
                </c:pt>
                <c:pt idx="20">
                  <c:v>1.36959807209509E10</c:v>
                </c:pt>
                <c:pt idx="21">
                  <c:v>1.39449573211551E10</c:v>
                </c:pt>
                <c:pt idx="22">
                  <c:v>1.41860911619959E10</c:v>
                </c:pt>
                <c:pt idx="23">
                  <c:v>1.44196292886216E10</c:v>
                </c:pt>
                <c:pt idx="24">
                  <c:v>1.46458109651443E10</c:v>
                </c:pt>
                <c:pt idx="25">
                  <c:v>1.48648679192994E10</c:v>
                </c:pt>
              </c:numCache>
            </c:numRef>
          </c:val>
          <c:smooth val="0"/>
        </c:ser>
        <c:ser>
          <c:idx val="7"/>
          <c:order val="7"/>
          <c:spPr>
            <a:ln w="31750" cmpd="sng">
              <a:solidFill>
                <a:schemeClr val="accent4"/>
              </a:solidFill>
              <a:prstDash val="sysDash"/>
            </a:ln>
          </c:spPr>
          <c:marker>
            <c:symbol val="none"/>
          </c:marker>
          <c:cat>
            <c:numRef>
              <c:f>Supply!$B$46:$B$71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Supply!$D$46:$D$71</c:f>
              <c:numCache>
                <c:formatCode>_(* #,##0_);_(* \(#,##0\);_(* "-"??_);_(@_)</c:formatCode>
                <c:ptCount val="26"/>
                <c:pt idx="0">
                  <c:v>6.624E9</c:v>
                </c:pt>
                <c:pt idx="1">
                  <c:v>8.29493291577277E9</c:v>
                </c:pt>
                <c:pt idx="2">
                  <c:v>9.77160536712616E9</c:v>
                </c:pt>
                <c:pt idx="3">
                  <c:v>1.10766018203066E10</c:v>
                </c:pt>
                <c:pt idx="4">
                  <c:v>1.22298811012012E10</c:v>
                </c:pt>
                <c:pt idx="5">
                  <c:v>1.32490816488343E10</c:v>
                </c:pt>
                <c:pt idx="6">
                  <c:v>1.41497912804941E10</c:v>
                </c:pt>
                <c:pt idx="7">
                  <c:v>1.49457855943206E10</c:v>
                </c:pt>
                <c:pt idx="8">
                  <c:v>1.56492386555214E10</c:v>
                </c:pt>
                <c:pt idx="9">
                  <c:v>1.62709091884854E10</c:v>
                </c:pt>
                <c:pt idx="10">
                  <c:v>1.68203051224457E10</c:v>
                </c:pt>
                <c:pt idx="11">
                  <c:v>1.73058290072808E10</c:v>
                </c:pt>
                <c:pt idx="12">
                  <c:v>1.77349065234649E10</c:v>
                </c:pt>
                <c:pt idx="13">
                  <c:v>1.81141000516211E10</c:v>
                </c:pt>
                <c:pt idx="14">
                  <c:v>1.84492090386272E10</c:v>
                </c:pt>
                <c:pt idx="15">
                  <c:v>1.874535869529E10</c:v>
                </c:pt>
                <c:pt idx="16">
                  <c:v>1.90070783821451E10</c:v>
                </c:pt>
                <c:pt idx="17">
                  <c:v>1.92383708822255E10</c:v>
                </c:pt>
                <c:pt idx="18">
                  <c:v>1.94427736202704E10</c:v>
                </c:pt>
                <c:pt idx="19">
                  <c:v>1.96234127646687E10</c:v>
                </c:pt>
                <c:pt idx="20">
                  <c:v>1.97830510395815E10</c:v>
                </c:pt>
                <c:pt idx="21">
                  <c:v>1.99241299784905E10</c:v>
                </c:pt>
                <c:pt idx="22">
                  <c:v>2.0048807265404E10</c:v>
                </c:pt>
                <c:pt idx="23">
                  <c:v>2.01589897348239E10</c:v>
                </c:pt>
                <c:pt idx="24">
                  <c:v>2.0256362535179E10</c:v>
                </c:pt>
                <c:pt idx="25">
                  <c:v>2.03424149017571E10</c:v>
                </c:pt>
              </c:numCache>
            </c:numRef>
          </c:val>
          <c:smooth val="0"/>
        </c:ser>
        <c:ser>
          <c:idx val="0"/>
          <c:order val="0"/>
          <c:spPr>
            <a:ln w="31750" cmpd="sng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Supply!$B$46:$B$71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Supply!$I$46:$I$71</c:f>
              <c:numCache>
                <c:formatCode>_(* #,##0_);_(* \(#,##0\);_(* "-"??_);_(@_)</c:formatCode>
                <c:ptCount val="26"/>
                <c:pt idx="0">
                  <c:v>6.624E9</c:v>
                </c:pt>
                <c:pt idx="1">
                  <c:v>6.7707648E9</c:v>
                </c:pt>
                <c:pt idx="2">
                  <c:v>6.9175296E9</c:v>
                </c:pt>
                <c:pt idx="3">
                  <c:v>7.0642944E9</c:v>
                </c:pt>
                <c:pt idx="4">
                  <c:v>7.2110592E9</c:v>
                </c:pt>
                <c:pt idx="5">
                  <c:v>7.357824E9</c:v>
                </c:pt>
                <c:pt idx="6">
                  <c:v>7.5045888E9</c:v>
                </c:pt>
                <c:pt idx="7">
                  <c:v>7.6513536E9</c:v>
                </c:pt>
                <c:pt idx="8">
                  <c:v>7.7981184E9</c:v>
                </c:pt>
                <c:pt idx="9">
                  <c:v>7.9448832E9</c:v>
                </c:pt>
                <c:pt idx="10">
                  <c:v>8.091648E9</c:v>
                </c:pt>
                <c:pt idx="11">
                  <c:v>8.2384128E9</c:v>
                </c:pt>
                <c:pt idx="12">
                  <c:v>8.3851776E9</c:v>
                </c:pt>
                <c:pt idx="13">
                  <c:v>8.5319424E9</c:v>
                </c:pt>
                <c:pt idx="14">
                  <c:v>8.6787072E9</c:v>
                </c:pt>
                <c:pt idx="15">
                  <c:v>8.825472E9</c:v>
                </c:pt>
                <c:pt idx="16">
                  <c:v>8.9722368E9</c:v>
                </c:pt>
                <c:pt idx="17">
                  <c:v>9.1190016E9</c:v>
                </c:pt>
                <c:pt idx="18">
                  <c:v>9.2657664E9</c:v>
                </c:pt>
                <c:pt idx="19">
                  <c:v>9.4125312E9</c:v>
                </c:pt>
                <c:pt idx="20">
                  <c:v>9.559296E9</c:v>
                </c:pt>
                <c:pt idx="21">
                  <c:v>9.7060608E9</c:v>
                </c:pt>
                <c:pt idx="22">
                  <c:v>9.8528256E9</c:v>
                </c:pt>
                <c:pt idx="23">
                  <c:v>9.9995904E9</c:v>
                </c:pt>
                <c:pt idx="24">
                  <c:v>1.01463552E10</c:v>
                </c:pt>
                <c:pt idx="25">
                  <c:v>1.029312E10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Supply!$B$46:$B$71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Supply!$O$46:$O$71</c:f>
              <c:numCache>
                <c:formatCode>_(* #,##0_);_(* \(#,##0\);_(* "-"??_);_(@_)</c:formatCode>
                <c:ptCount val="26"/>
                <c:pt idx="0">
                  <c:v>6.624E9</c:v>
                </c:pt>
                <c:pt idx="1">
                  <c:v>6.8328358272E9</c:v>
                </c:pt>
                <c:pt idx="2">
                  <c:v>7.04043593776512E9</c:v>
                </c:pt>
                <c:pt idx="3">
                  <c:v>7.24660305065678E9</c:v>
                </c:pt>
                <c:pt idx="4">
                  <c:v>7.45124496495659E9</c:v>
                </c:pt>
                <c:pt idx="5">
                  <c:v>7.65432196893343E9</c:v>
                </c:pt>
                <c:pt idx="6">
                  <c:v>7.85582054497886E9</c:v>
                </c:pt>
                <c:pt idx="7">
                  <c:v>8.05574022247352E9</c:v>
                </c:pt>
                <c:pt idx="8">
                  <c:v>8.25408700461598E9</c:v>
                </c:pt>
                <c:pt idx="9">
                  <c:v>8.45087008222952E9</c:v>
                </c:pt>
                <c:pt idx="10">
                  <c:v>8.6461001910549E9</c:v>
                </c:pt>
                <c:pt idx="11">
                  <c:v>8.83978879078307E9</c:v>
                </c:pt>
                <c:pt idx="12">
                  <c:v>9.03194765495463E9</c:v>
                </c:pt>
                <c:pt idx="13">
                  <c:v>9.22258866628987E9</c:v>
                </c:pt>
                <c:pt idx="14">
                  <c:v>9.41172371473086E9</c:v>
                </c:pt>
                <c:pt idx="15">
                  <c:v>9.59936464683683E9</c:v>
                </c:pt>
                <c:pt idx="16">
                  <c:v>9.785523240853E9</c:v>
                </c:pt>
                <c:pt idx="17">
                  <c:v>9.97021119461334E9</c:v>
                </c:pt>
                <c:pt idx="18">
                  <c:v>1.01534401198574E10</c:v>
                </c:pt>
                <c:pt idx="19">
                  <c:v>1.03352215397513E10</c:v>
                </c:pt>
                <c:pt idx="20">
                  <c:v>1.05155668880077E10</c:v>
                </c:pt>
                <c:pt idx="21">
                  <c:v>1.06944875088026E10</c:v>
                </c:pt>
                <c:pt idx="22">
                  <c:v>1.08719946570882E10</c:v>
                </c:pt>
                <c:pt idx="23">
                  <c:v>1.10480994990997E10</c:v>
                </c:pt>
                <c:pt idx="24">
                  <c:v>1.12228131129581E10</c:v>
                </c:pt>
                <c:pt idx="25">
                  <c:v>1.13961464893164E10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numRef>
              <c:f>Supply!$B$46:$B$71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Supply!$T$46:$T$71</c:f>
              <c:numCache>
                <c:formatCode>_(* #,##0_);_(* \(#,##0\);_(* "-"??_);_(@_)</c:formatCode>
                <c:ptCount val="26"/>
                <c:pt idx="0">
                  <c:v>6.624E9</c:v>
                </c:pt>
                <c:pt idx="1">
                  <c:v>7.088314032E9</c:v>
                </c:pt>
                <c:pt idx="2">
                  <c:v>7.541717155992E9</c:v>
                </c:pt>
                <c:pt idx="3">
                  <c:v>7.98269557357825E9</c:v>
                </c:pt>
                <c:pt idx="4">
                  <c:v>8.41071191701054E9</c:v>
                </c:pt>
                <c:pt idx="5">
                  <c:v>8.82571011862471E9</c:v>
                </c:pt>
                <c:pt idx="6">
                  <c:v>9.22786806338803E9</c:v>
                </c:pt>
                <c:pt idx="7">
                  <c:v>9.6174741261413E9</c:v>
                </c:pt>
                <c:pt idx="8">
                  <c:v>9.99486564454285E9</c:v>
                </c:pt>
                <c:pt idx="9">
                  <c:v>1.03603983534273E10</c:v>
                </c:pt>
                <c:pt idx="10">
                  <c:v>1.0714431293638E10</c:v>
                </c:pt>
                <c:pt idx="11">
                  <c:v>1.10573194520603E10</c:v>
                </c:pt>
                <c:pt idx="12">
                  <c:v>1.13894102614064E10</c:v>
                </c:pt>
                <c:pt idx="13">
                  <c:v>1.1711042024215E10</c:v>
                </c:pt>
                <c:pt idx="14">
                  <c:v>1.20225432934737E10</c:v>
                </c:pt>
                <c:pt idx="15">
                  <c:v>1.23242327262401E10</c:v>
                </c:pt>
                <c:pt idx="16">
                  <c:v>1.26164191686189E10</c:v>
                </c:pt>
                <c:pt idx="17">
                  <c:v>1.28994018514351E10</c:v>
                </c:pt>
                <c:pt idx="18">
                  <c:v>1.31734706364287E10</c:v>
                </c:pt>
                <c:pt idx="19">
                  <c:v>1.34389062830381E10</c:v>
                </c:pt>
                <c:pt idx="20">
                  <c:v>1.36959807209509E10</c:v>
                </c:pt>
                <c:pt idx="21">
                  <c:v>1.39449573211551E10</c:v>
                </c:pt>
                <c:pt idx="22">
                  <c:v>1.41860911619959E10</c:v>
                </c:pt>
                <c:pt idx="23">
                  <c:v>1.44196292886216E10</c:v>
                </c:pt>
                <c:pt idx="24">
                  <c:v>1.46458109651443E10</c:v>
                </c:pt>
                <c:pt idx="25">
                  <c:v>1.48648679192994E10</c:v>
                </c:pt>
              </c:numCache>
            </c:numRef>
          </c:val>
          <c:smooth val="0"/>
        </c:ser>
        <c:ser>
          <c:idx val="3"/>
          <c:order val="3"/>
          <c:spPr>
            <a:ln w="31750" cmpd="sng">
              <a:solidFill>
                <a:schemeClr val="accent4"/>
              </a:solidFill>
              <a:prstDash val="sysDash"/>
            </a:ln>
          </c:spPr>
          <c:marker>
            <c:symbol val="none"/>
          </c:marker>
          <c:cat>
            <c:numRef>
              <c:f>Supply!$B$46:$B$71</c:f>
              <c:numCache>
                <c:formatCode>General</c:formatCode>
                <c:ptCount val="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</c:numCache>
            </c:numRef>
          </c:cat>
          <c:val>
            <c:numRef>
              <c:f>Supply!$D$46:$D$71</c:f>
              <c:numCache>
                <c:formatCode>_(* #,##0_);_(* \(#,##0\);_(* "-"??_);_(@_)</c:formatCode>
                <c:ptCount val="26"/>
                <c:pt idx="0">
                  <c:v>6.624E9</c:v>
                </c:pt>
                <c:pt idx="1">
                  <c:v>8.29493291577277E9</c:v>
                </c:pt>
                <c:pt idx="2">
                  <c:v>9.77160536712616E9</c:v>
                </c:pt>
                <c:pt idx="3">
                  <c:v>1.10766018203066E10</c:v>
                </c:pt>
                <c:pt idx="4">
                  <c:v>1.22298811012012E10</c:v>
                </c:pt>
                <c:pt idx="5">
                  <c:v>1.32490816488343E10</c:v>
                </c:pt>
                <c:pt idx="6">
                  <c:v>1.41497912804941E10</c:v>
                </c:pt>
                <c:pt idx="7">
                  <c:v>1.49457855943206E10</c:v>
                </c:pt>
                <c:pt idx="8">
                  <c:v>1.56492386555214E10</c:v>
                </c:pt>
                <c:pt idx="9">
                  <c:v>1.62709091884854E10</c:v>
                </c:pt>
                <c:pt idx="10">
                  <c:v>1.68203051224457E10</c:v>
                </c:pt>
                <c:pt idx="11">
                  <c:v>1.73058290072808E10</c:v>
                </c:pt>
                <c:pt idx="12">
                  <c:v>1.77349065234649E10</c:v>
                </c:pt>
                <c:pt idx="13">
                  <c:v>1.81141000516211E10</c:v>
                </c:pt>
                <c:pt idx="14">
                  <c:v>1.84492090386272E10</c:v>
                </c:pt>
                <c:pt idx="15">
                  <c:v>1.874535869529E10</c:v>
                </c:pt>
                <c:pt idx="16">
                  <c:v>1.90070783821451E10</c:v>
                </c:pt>
                <c:pt idx="17">
                  <c:v>1.92383708822255E10</c:v>
                </c:pt>
                <c:pt idx="18">
                  <c:v>1.94427736202704E10</c:v>
                </c:pt>
                <c:pt idx="19">
                  <c:v>1.96234127646687E10</c:v>
                </c:pt>
                <c:pt idx="20">
                  <c:v>1.97830510395815E10</c:v>
                </c:pt>
                <c:pt idx="21">
                  <c:v>1.99241299784905E10</c:v>
                </c:pt>
                <c:pt idx="22">
                  <c:v>2.0048807265404E10</c:v>
                </c:pt>
                <c:pt idx="23">
                  <c:v>2.01589897348239E10</c:v>
                </c:pt>
                <c:pt idx="24">
                  <c:v>2.0256362535179E10</c:v>
                </c:pt>
                <c:pt idx="25">
                  <c:v>2.03424149017571E10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668328"/>
        <c:axId val="-2117024808"/>
      </c:lineChart>
      <c:catAx>
        <c:axId val="-2108668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Years 1-25 from</a:t>
                </a:r>
                <a:r>
                  <a:rPr lang="en-US" baseline="0"/>
                  <a:t> Apr 14 2020*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117024808"/>
        <c:crosses val="autoZero"/>
        <c:auto val="1"/>
        <c:lblAlgn val="ctr"/>
        <c:lblOffset val="100"/>
        <c:noMultiLvlLbl val="1"/>
      </c:catAx>
      <c:valAx>
        <c:axId val="-21170248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sz="1800"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Total NIM Supply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10866832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786340</xdr:colOff>
      <xdr:row>1</xdr:row>
      <xdr:rowOff>11642</xdr:rowOff>
    </xdr:from>
    <xdr:ext cx="15154275" cy="5753100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778935</xdr:colOff>
      <xdr:row>1</xdr:row>
      <xdr:rowOff>16934</xdr:rowOff>
    </xdr:from>
    <xdr:ext cx="8415866" cy="5753100"/>
    <xdr:graphicFrame macro="">
      <xdr:nvGraphicFramePr>
        <xdr:cNvPr id="4" name="Chart 2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8"/>
  <sheetViews>
    <sheetView tabSelected="1" zoomScale="75" zoomScaleNormal="75" zoomScalePageLayoutView="75" workbookViewId="0"/>
  </sheetViews>
  <sheetFormatPr baseColWidth="10" defaultColWidth="11.28515625" defaultRowHeight="15" customHeight="1" x14ac:dyDescent="0"/>
  <cols>
    <col min="1" max="1" width="18.85546875" customWidth="1"/>
    <col min="2" max="2" width="5.7109375" customWidth="1"/>
    <col min="3" max="3" width="10.5703125" customWidth="1"/>
    <col min="4" max="4" width="14.28515625" customWidth="1"/>
    <col min="5" max="5" width="11.7109375" customWidth="1"/>
    <col min="6" max="6" width="7.140625" customWidth="1"/>
    <col min="7" max="7" width="8.7109375" customWidth="1"/>
    <col min="8" max="8" width="7.85546875" customWidth="1"/>
    <col min="9" max="9" width="14.28515625" customWidth="1"/>
    <col min="10" max="10" width="11.85546875" customWidth="1"/>
    <col min="11" max="11" width="7.140625" customWidth="1"/>
    <col min="12" max="12" width="9.140625" customWidth="1"/>
    <col min="13" max="13" width="7.85546875" customWidth="1"/>
    <col min="14" max="14" width="5.7109375" customWidth="1"/>
    <col min="15" max="15" width="14.28515625" customWidth="1"/>
    <col min="16" max="16" width="12.42578125" customWidth="1"/>
    <col min="17" max="17" width="7.140625" customWidth="1"/>
    <col min="18" max="18" width="8.7109375" customWidth="1"/>
    <col min="19" max="19" width="8.28515625" customWidth="1"/>
    <col min="20" max="20" width="14" customWidth="1"/>
    <col min="21" max="21" width="11.85546875" customWidth="1"/>
    <col min="22" max="22" width="6.140625" customWidth="1"/>
    <col min="23" max="23" width="9.42578125" customWidth="1"/>
    <col min="24" max="24" width="7.85546875" customWidth="1"/>
  </cols>
  <sheetData>
    <row r="1" spans="1:1" ht="15" customHeight="1">
      <c r="A1" t="s">
        <v>25</v>
      </c>
    </row>
    <row r="34" spans="1:26" ht="15" customHeight="1">
      <c r="D34" s="120" t="s">
        <v>18</v>
      </c>
    </row>
    <row r="35" spans="1:26">
      <c r="A35" s="3"/>
      <c r="B35" s="4"/>
      <c r="C35" s="5"/>
      <c r="H35" s="6"/>
      <c r="M35" s="6"/>
      <c r="N35" s="4"/>
      <c r="S35" s="6"/>
      <c r="U35" s="7"/>
      <c r="X35" s="6"/>
    </row>
    <row r="36" spans="1:26">
      <c r="A36" s="3"/>
      <c r="B36" s="4"/>
      <c r="C36" s="5"/>
      <c r="D36" s="83" t="s">
        <v>0</v>
      </c>
      <c r="E36" s="84"/>
      <c r="F36" s="84"/>
      <c r="G36" s="84"/>
      <c r="H36" s="84"/>
      <c r="I36" s="84"/>
      <c r="J36" s="84"/>
      <c r="K36" s="84"/>
      <c r="L36" s="84"/>
      <c r="M36" s="84"/>
      <c r="N36" s="85"/>
      <c r="O36" s="84"/>
      <c r="P36" s="84"/>
      <c r="Q36" s="84"/>
      <c r="R36" s="84"/>
      <c r="S36" s="84"/>
      <c r="T36" s="84"/>
      <c r="U36" s="84"/>
      <c r="V36" s="84"/>
      <c r="W36" s="85"/>
      <c r="X36" s="8"/>
    </row>
    <row r="37" spans="1:26" ht="33" customHeight="1">
      <c r="A37" s="10"/>
      <c r="B37" s="11"/>
      <c r="C37" s="12"/>
      <c r="D37" s="13" t="s">
        <v>13</v>
      </c>
      <c r="E37" s="14"/>
      <c r="F37" s="14"/>
      <c r="G37" s="15"/>
      <c r="H37" s="16"/>
      <c r="I37" s="17" t="s">
        <v>14</v>
      </c>
      <c r="J37" s="14"/>
      <c r="K37" s="14"/>
      <c r="L37" s="18"/>
      <c r="M37" s="19"/>
      <c r="N37" s="11"/>
      <c r="O37" s="20" t="s">
        <v>15</v>
      </c>
      <c r="P37" s="14"/>
      <c r="Q37" s="14"/>
      <c r="R37" s="21"/>
      <c r="S37" s="22"/>
      <c r="T37" s="21" t="s">
        <v>16</v>
      </c>
      <c r="U37" s="11"/>
      <c r="V37" s="23"/>
      <c r="X37" s="6"/>
    </row>
    <row r="38" spans="1:26">
      <c r="A38" s="3"/>
      <c r="B38" s="4"/>
      <c r="C38" s="24" t="s">
        <v>19</v>
      </c>
      <c r="D38" s="25">
        <f>(433880129.334725*EXP(-2.35788480377594E-07 * C46))/100000</f>
        <v>3384.5728887914493</v>
      </c>
      <c r="F38" s="26"/>
      <c r="G38" s="26"/>
      <c r="H38" s="27"/>
      <c r="I38" s="28">
        <v>280</v>
      </c>
      <c r="J38" s="29">
        <v>290</v>
      </c>
      <c r="K38" s="26"/>
      <c r="L38" s="26"/>
      <c r="M38" s="27"/>
      <c r="N38" s="4"/>
      <c r="O38" s="28">
        <v>400</v>
      </c>
      <c r="P38" s="9">
        <v>400</v>
      </c>
      <c r="Q38" s="9">
        <v>3300</v>
      </c>
      <c r="R38" s="26"/>
      <c r="S38" s="27"/>
      <c r="T38" s="28">
        <v>900</v>
      </c>
      <c r="U38" s="9">
        <v>900</v>
      </c>
      <c r="V38" s="9"/>
      <c r="X38" s="6"/>
    </row>
    <row r="39" spans="1:26">
      <c r="A39" s="3"/>
      <c r="B39" s="4"/>
      <c r="C39" s="24" t="s">
        <v>20</v>
      </c>
      <c r="D39" s="30" t="s">
        <v>1</v>
      </c>
      <c r="F39" s="31"/>
      <c r="G39" s="31"/>
      <c r="H39" s="32"/>
      <c r="I39" s="30" t="s">
        <v>1</v>
      </c>
      <c r="J39" s="33"/>
      <c r="K39" s="31"/>
      <c r="L39" s="31"/>
      <c r="M39" s="32"/>
      <c r="N39" s="4"/>
      <c r="O39" s="34">
        <v>7.9000000000000008E-3</v>
      </c>
      <c r="P39" s="33">
        <v>7.9000000000000008E-3</v>
      </c>
      <c r="Q39" s="33">
        <v>0.12039999999999999</v>
      </c>
      <c r="R39" s="31"/>
      <c r="S39" s="32"/>
      <c r="T39" s="34">
        <v>3.15E-2</v>
      </c>
      <c r="U39" s="33">
        <v>3.15E-2</v>
      </c>
      <c r="X39" s="6"/>
    </row>
    <row r="40" spans="1:26">
      <c r="A40" s="3"/>
      <c r="B40" s="4"/>
      <c r="C40" s="24" t="s">
        <v>21</v>
      </c>
      <c r="D40" s="35">
        <v>0.5</v>
      </c>
      <c r="E40" s="36"/>
      <c r="F40" s="37"/>
      <c r="G40" s="37"/>
      <c r="H40" s="38"/>
      <c r="I40" s="35">
        <v>0.5</v>
      </c>
      <c r="J40" s="37"/>
      <c r="K40" s="37"/>
      <c r="L40" s="37"/>
      <c r="M40" s="38"/>
      <c r="N40" s="4"/>
      <c r="O40" s="39">
        <v>0.5</v>
      </c>
      <c r="P40" s="7"/>
      <c r="Q40" s="40"/>
      <c r="R40" s="37"/>
      <c r="S40" s="38"/>
      <c r="T40" s="39">
        <v>0.5</v>
      </c>
      <c r="U40" s="7"/>
      <c r="X40" s="6"/>
    </row>
    <row r="41" spans="1:26">
      <c r="A41" s="3"/>
      <c r="B41" s="4"/>
      <c r="C41" s="41" t="s">
        <v>22</v>
      </c>
      <c r="D41" s="42">
        <f>AVERAGE(433880129.334725*EXP(-2.35788480377594E-07 * C46),433880129.334725*EXP(-2.35788480377594E-07 * C47))/100000*60*24</f>
        <v>4590475.0433317944</v>
      </c>
      <c r="F41" s="43"/>
      <c r="G41" s="43"/>
      <c r="H41" s="44"/>
      <c r="I41" s="43">
        <f>I38*60*24</f>
        <v>403200</v>
      </c>
      <c r="J41" s="43"/>
      <c r="K41" s="43"/>
      <c r="L41" s="43"/>
      <c r="M41" s="44"/>
      <c r="N41" s="4"/>
      <c r="O41" s="43">
        <f>AVERAGE(O$38,O$38*(1-O$39)^$B47)*60*24</f>
        <v>573724.79999999993</v>
      </c>
      <c r="P41" s="43"/>
      <c r="Q41" s="45"/>
      <c r="R41" s="43"/>
      <c r="S41" s="44"/>
      <c r="T41" s="43">
        <f>AVERAGE(T$38,T$38*(1-T$39)^$B47)*60*24</f>
        <v>1275588</v>
      </c>
      <c r="U41" s="7"/>
      <c r="X41" s="6"/>
    </row>
    <row r="42" spans="1:26">
      <c r="A42" s="3"/>
      <c r="B42" s="4"/>
      <c r="C42" s="41" t="s">
        <v>23</v>
      </c>
      <c r="D42" s="42">
        <f>AVERAGE(433880129.334725*EXP(-2.35788480377594E-07 * C46),433880129.334725*EXP(-2.35788480377594E-07 * C47))/100000*60*24*7</f>
        <v>32133325.303322561</v>
      </c>
      <c r="E42" s="2"/>
      <c r="F42" s="43"/>
      <c r="G42" s="43"/>
      <c r="H42" s="62">
        <f>(1+G47)/(1+F47)-1</f>
        <v>0.20144019641141431</v>
      </c>
      <c r="I42" s="43">
        <f>I41*7</f>
        <v>2822400</v>
      </c>
      <c r="J42" s="43"/>
      <c r="K42" s="43"/>
      <c r="L42" s="43"/>
      <c r="M42" s="44"/>
      <c r="N42" s="4"/>
      <c r="O42" s="43">
        <f>O41*7</f>
        <v>4016073.5999999996</v>
      </c>
      <c r="P42" s="43"/>
      <c r="Q42" s="46"/>
      <c r="R42" s="43"/>
      <c r="S42" s="44"/>
      <c r="T42" s="43">
        <f>T41*7</f>
        <v>8929116</v>
      </c>
      <c r="U42" s="7"/>
      <c r="X42" s="6"/>
    </row>
    <row r="43" spans="1:26">
      <c r="A43" s="3"/>
      <c r="B43" s="4"/>
      <c r="C43" s="41" t="s">
        <v>24</v>
      </c>
      <c r="D43" s="42">
        <f>AVERAGE(433880129.334725*EXP(-2.35788480377594E-07 * C46),433880129.334725*EXP(-2.35788480377594E-07 * C47))/100000*60*24*7*52</f>
        <v>1670932915.7727733</v>
      </c>
      <c r="E43" s="2"/>
      <c r="F43" s="43"/>
      <c r="G43" s="43"/>
      <c r="H43" s="44"/>
      <c r="I43" s="43">
        <f>I42*52</f>
        <v>146764800</v>
      </c>
      <c r="J43" s="43"/>
      <c r="K43" s="43"/>
      <c r="L43" s="43"/>
      <c r="M43" s="44"/>
      <c r="N43" s="4"/>
      <c r="O43" s="43">
        <f>O42*52</f>
        <v>208835827.19999999</v>
      </c>
      <c r="P43" s="47"/>
      <c r="Q43" s="45"/>
      <c r="R43" s="43"/>
      <c r="S43" s="44"/>
      <c r="T43" s="43">
        <f>T42*52</f>
        <v>464314032</v>
      </c>
      <c r="U43" s="7"/>
      <c r="X43" s="6"/>
    </row>
    <row r="44" spans="1:26">
      <c r="A44" s="3"/>
      <c r="B44" s="4"/>
      <c r="C44" s="5"/>
      <c r="G44" s="86" t="s">
        <v>2</v>
      </c>
      <c r="H44" s="87"/>
      <c r="J44" s="48"/>
      <c r="L44" s="86" t="s">
        <v>2</v>
      </c>
      <c r="M44" s="87"/>
      <c r="N44" s="4"/>
      <c r="R44" s="86" t="s">
        <v>2</v>
      </c>
      <c r="S44" s="87"/>
      <c r="U44" s="7"/>
      <c r="W44" s="86" t="s">
        <v>2</v>
      </c>
      <c r="X44" s="87"/>
    </row>
    <row r="45" spans="1:26" ht="45">
      <c r="A45" s="3"/>
      <c r="B45" s="30" t="s">
        <v>3</v>
      </c>
      <c r="C45" s="49" t="s">
        <v>4</v>
      </c>
      <c r="D45" s="7" t="s">
        <v>5</v>
      </c>
      <c r="E45" s="60" t="s">
        <v>6</v>
      </c>
      <c r="F45" s="60" t="s">
        <v>7</v>
      </c>
      <c r="G45" s="59" t="s">
        <v>8</v>
      </c>
      <c r="H45" s="58" t="s">
        <v>9</v>
      </c>
      <c r="I45" s="7" t="s">
        <v>5</v>
      </c>
      <c r="J45" s="60" t="s">
        <v>6</v>
      </c>
      <c r="K45" s="60" t="s">
        <v>7</v>
      </c>
      <c r="L45" s="59" t="s">
        <v>8</v>
      </c>
      <c r="M45" s="58" t="s">
        <v>9</v>
      </c>
      <c r="N45" s="30" t="s">
        <v>3</v>
      </c>
      <c r="O45" s="115" t="s">
        <v>5</v>
      </c>
      <c r="P45" s="116" t="s">
        <v>6</v>
      </c>
      <c r="Q45" s="116" t="s">
        <v>7</v>
      </c>
      <c r="R45" s="117" t="s">
        <v>8</v>
      </c>
      <c r="S45" s="118" t="s">
        <v>9</v>
      </c>
      <c r="T45" s="115" t="s">
        <v>5</v>
      </c>
      <c r="U45" s="116" t="s">
        <v>6</v>
      </c>
      <c r="V45" s="116" t="s">
        <v>7</v>
      </c>
      <c r="W45" s="117" t="s">
        <v>8</v>
      </c>
      <c r="X45" s="118" t="s">
        <v>9</v>
      </c>
      <c r="Z45" t="s">
        <v>12</v>
      </c>
    </row>
    <row r="46" spans="1:26">
      <c r="A46" s="53" t="s">
        <v>17</v>
      </c>
      <c r="B46" s="54">
        <v>0</v>
      </c>
      <c r="C46" s="50">
        <v>1053361</v>
      </c>
      <c r="D46" s="28">
        <v>6624000000</v>
      </c>
      <c r="E46" s="51"/>
      <c r="F46" s="51"/>
      <c r="G46" s="26"/>
      <c r="H46" s="44"/>
      <c r="I46" s="52">
        <f>D46</f>
        <v>6624000000</v>
      </c>
      <c r="J46" s="51"/>
      <c r="K46" s="51"/>
      <c r="L46" s="26"/>
      <c r="M46" s="44"/>
      <c r="N46" s="122">
        <v>0</v>
      </c>
      <c r="O46" s="98">
        <f>D46</f>
        <v>6624000000</v>
      </c>
      <c r="P46" s="99"/>
      <c r="Q46" s="99"/>
      <c r="R46" s="100"/>
      <c r="S46" s="119"/>
      <c r="T46" s="105">
        <f>D46</f>
        <v>6624000000</v>
      </c>
      <c r="U46" s="106"/>
      <c r="V46" s="107"/>
      <c r="W46" s="108"/>
      <c r="X46" s="109"/>
      <c r="Z46" t="s">
        <v>11</v>
      </c>
    </row>
    <row r="47" spans="1:26" s="96" customFormat="1">
      <c r="A47" s="88"/>
      <c r="B47" s="121">
        <v>1</v>
      </c>
      <c r="C47" s="89">
        <f t="shared" ref="C47:C156" si="0">C46+60*24*7*52</f>
        <v>1577521</v>
      </c>
      <c r="D47" s="90">
        <f t="shared" ref="D47:D156" si="1">D46+E47*60*24*7*52</f>
        <v>8294932915.7727737</v>
      </c>
      <c r="E47" s="91">
        <f t="shared" ref="E47:E156" si="2">AVERAGE(433880129.334725*EXP(-2.35788480377594E-07 * C46),433880129.334725*EXP(-2.35788480377594E-07 * C47))/100000</f>
        <v>3187.8298912026353</v>
      </c>
      <c r="F47" s="92">
        <f t="shared" ref="F47:F156" si="3">(D47-D46)/D46</f>
        <v>0.25225436530386075</v>
      </c>
      <c r="G47" s="93">
        <f t="shared" ref="G47:G156" si="4">(D47-D46)/(D46*D$40)</f>
        <v>0.5045087306077215</v>
      </c>
      <c r="H47" s="94">
        <f>(1+G47)/(1+F47)-1</f>
        <v>0.20144019641141431</v>
      </c>
      <c r="I47" s="90">
        <f t="shared" ref="I47:I156" si="5">I46+J47*60*24*7*52</f>
        <v>6770764800</v>
      </c>
      <c r="J47" s="95">
        <f t="shared" ref="J47:J156" si="6">I$38</f>
        <v>280</v>
      </c>
      <c r="K47" s="92">
        <f t="shared" ref="K47:K156" si="7">(I47-I46)/I46</f>
        <v>2.2156521739130436E-2</v>
      </c>
      <c r="L47" s="93">
        <f t="shared" ref="L47:L156" si="8">(I47-I46)/(I46*I$40)</f>
        <v>4.4313043478260872E-2</v>
      </c>
      <c r="M47" s="94">
        <f>(1+L47)/(1+K47)-1</f>
        <v>2.1676251403681901E-2</v>
      </c>
      <c r="N47" s="121">
        <v>1</v>
      </c>
      <c r="O47" s="100">
        <f t="shared" ref="O47:O156" si="9">O46+P47*60*24*7*52</f>
        <v>6832835827.1999998</v>
      </c>
      <c r="P47" s="101">
        <f>AVERAGE(O$38,O$38*(1-O$39)^$B47)</f>
        <v>398.41999999999996</v>
      </c>
      <c r="Q47" s="102">
        <f t="shared" ref="Q47:Q156" si="10">(O47-O46)/O46</f>
        <v>3.1527147826086926E-2</v>
      </c>
      <c r="R47" s="103">
        <f t="shared" ref="R47:R156" si="11">(O47-O46)/(O46*O$40)</f>
        <v>6.3054295652173853E-2</v>
      </c>
      <c r="S47" s="104">
        <f>(1+R47)/(1+Q47)-1</f>
        <v>3.0563565769964773E-2</v>
      </c>
      <c r="T47" s="110">
        <f t="shared" ref="T47:T156" si="12">T46+U47*60*24*7*52</f>
        <v>7088314032</v>
      </c>
      <c r="U47" s="111">
        <f>AVERAGE(T$38,T$38*(1-T$39)^$B47)</f>
        <v>885.82500000000005</v>
      </c>
      <c r="V47" s="112">
        <f t="shared" ref="V47:V156" si="13">(T47-T46)/T46</f>
        <v>7.0095717391304352E-2</v>
      </c>
      <c r="W47" s="113">
        <f t="shared" ref="W47:W156" si="14">(T47-T46)/(T46*T$40)</f>
        <v>0.1401914347826087</v>
      </c>
      <c r="X47" s="114">
        <f>(1+W47)/(1+V47)-1</f>
        <v>6.550415654609365E-2</v>
      </c>
    </row>
    <row r="48" spans="1:26" s="96" customFormat="1">
      <c r="A48" s="88"/>
      <c r="B48" s="121">
        <f t="shared" ref="B48:B156" si="15">B47+1</f>
        <v>2</v>
      </c>
      <c r="C48" s="89">
        <f t="shared" si="0"/>
        <v>2101681</v>
      </c>
      <c r="D48" s="90">
        <f t="shared" si="1"/>
        <v>9771605367.1261559</v>
      </c>
      <c r="E48" s="91">
        <f t="shared" si="2"/>
        <v>2817.2169783146037</v>
      </c>
      <c r="F48" s="92">
        <f t="shared" si="3"/>
        <v>0.17802102396096497</v>
      </c>
      <c r="G48" s="93">
        <f t="shared" si="4"/>
        <v>0.35604204792192995</v>
      </c>
      <c r="H48" s="94">
        <f t="shared" ref="H48:H111" si="16">(1+G48)/(1+F48)-1</f>
        <v>0.15111871548980438</v>
      </c>
      <c r="I48" s="90">
        <f t="shared" si="5"/>
        <v>6917529600</v>
      </c>
      <c r="J48" s="95">
        <f t="shared" si="6"/>
        <v>280</v>
      </c>
      <c r="K48" s="92">
        <f t="shared" si="7"/>
        <v>2.1676251403681901E-2</v>
      </c>
      <c r="L48" s="93">
        <f t="shared" si="8"/>
        <v>4.3352502807363802E-2</v>
      </c>
      <c r="M48" s="94">
        <f t="shared" ref="M48:M111" si="17">(1+L48)/(1+K48)-1</f>
        <v>2.1216360245137178E-2</v>
      </c>
      <c r="N48" s="121">
        <f t="shared" ref="N48:N111" si="18">N47+1</f>
        <v>2</v>
      </c>
      <c r="O48" s="100">
        <f t="shared" si="9"/>
        <v>7040435937.7651196</v>
      </c>
      <c r="P48" s="101">
        <f>AVERAGE(P47,O$38*(1-O$39)^$B48)</f>
        <v>396.06248199999993</v>
      </c>
      <c r="Q48" s="102">
        <f t="shared" si="10"/>
        <v>3.0382716022344613E-2</v>
      </c>
      <c r="R48" s="103">
        <f t="shared" si="11"/>
        <v>6.0765432044689226E-2</v>
      </c>
      <c r="S48" s="104">
        <f t="shared" ref="S48:S111" si="19">(1+R48)/(1+Q48)-1</f>
        <v>2.9486826156821744E-2</v>
      </c>
      <c r="T48" s="110">
        <f t="shared" si="12"/>
        <v>7541717155.9919996</v>
      </c>
      <c r="U48" s="111">
        <f t="shared" ref="U48:U156" si="20">AVERAGE(U47,T$38*(1-T$39)^$B48)</f>
        <v>865.00901250000004</v>
      </c>
      <c r="V48" s="112">
        <f t="shared" si="13"/>
        <v>6.3964875419616513E-2</v>
      </c>
      <c r="W48" s="113">
        <f t="shared" si="14"/>
        <v>0.12792975083923303</v>
      </c>
      <c r="X48" s="114">
        <f t="shared" ref="X48:X111" si="21">(1+W48)/(1+V48)-1</f>
        <v>6.0119348765521385E-2</v>
      </c>
    </row>
    <row r="49" spans="1:24" s="96" customFormat="1">
      <c r="A49" s="88"/>
      <c r="B49" s="121">
        <f t="shared" si="15"/>
        <v>3</v>
      </c>
      <c r="C49" s="89">
        <f t="shared" si="0"/>
        <v>2625841</v>
      </c>
      <c r="D49" s="90">
        <f t="shared" si="1"/>
        <v>11076601820.306648</v>
      </c>
      <c r="E49" s="91">
        <f t="shared" si="2"/>
        <v>2489.6910355244449</v>
      </c>
      <c r="F49" s="92">
        <f t="shared" si="3"/>
        <v>0.13354985226591215</v>
      </c>
      <c r="G49" s="93">
        <f t="shared" si="4"/>
        <v>0.2670997045318243</v>
      </c>
      <c r="H49" s="94">
        <f t="shared" si="16"/>
        <v>0.11781559672823594</v>
      </c>
      <c r="I49" s="90">
        <f t="shared" si="5"/>
        <v>7064294400</v>
      </c>
      <c r="J49" s="95">
        <f t="shared" si="6"/>
        <v>280</v>
      </c>
      <c r="K49" s="92">
        <f t="shared" si="7"/>
        <v>2.1216360245137223E-2</v>
      </c>
      <c r="L49" s="93">
        <f t="shared" si="8"/>
        <v>4.2432720490274446E-2</v>
      </c>
      <c r="M49" s="94">
        <f t="shared" si="17"/>
        <v>2.0775578095952429E-2</v>
      </c>
      <c r="N49" s="121">
        <f t="shared" si="18"/>
        <v>3</v>
      </c>
      <c r="O49" s="100">
        <f t="shared" si="9"/>
        <v>7246603050.6567755</v>
      </c>
      <c r="P49" s="101">
        <f t="shared" ref="P49:P156" si="22">AVERAGE(P48,O$38*(1-O$39)^B49)</f>
        <v>393.32858839219995</v>
      </c>
      <c r="Q49" s="102">
        <f t="shared" si="10"/>
        <v>2.9283287954623528E-2</v>
      </c>
      <c r="R49" s="103">
        <f t="shared" si="11"/>
        <v>5.8566575909247055E-2</v>
      </c>
      <c r="S49" s="104">
        <f t="shared" si="19"/>
        <v>2.8450173336453277E-2</v>
      </c>
      <c r="T49" s="110">
        <f t="shared" si="12"/>
        <v>7982695573.5782518</v>
      </c>
      <c r="U49" s="111">
        <f t="shared" si="20"/>
        <v>841.30497860625007</v>
      </c>
      <c r="V49" s="112">
        <f t="shared" si="13"/>
        <v>5.8471884912295963E-2</v>
      </c>
      <c r="W49" s="113">
        <f t="shared" si="14"/>
        <v>0.11694376982459193</v>
      </c>
      <c r="X49" s="114">
        <f t="shared" si="21"/>
        <v>5.5241793141383999E-2</v>
      </c>
    </row>
    <row r="50" spans="1:24" s="96" customFormat="1">
      <c r="A50" s="88"/>
      <c r="B50" s="121">
        <f t="shared" si="15"/>
        <v>4</v>
      </c>
      <c r="C50" s="89">
        <f t="shared" si="0"/>
        <v>3150001</v>
      </c>
      <c r="D50" s="90">
        <f t="shared" si="1"/>
        <v>12229881101.201229</v>
      </c>
      <c r="E50" s="91">
        <f t="shared" si="2"/>
        <v>2200.2428283245199</v>
      </c>
      <c r="F50" s="92">
        <f t="shared" si="3"/>
        <v>0.1041185103160685</v>
      </c>
      <c r="G50" s="93">
        <f t="shared" si="4"/>
        <v>0.208237020632137</v>
      </c>
      <c r="H50" s="94">
        <f t="shared" si="16"/>
        <v>9.4300122082241922E-2</v>
      </c>
      <c r="I50" s="90">
        <f t="shared" si="5"/>
        <v>7211059200</v>
      </c>
      <c r="J50" s="95">
        <f t="shared" si="6"/>
        <v>280</v>
      </c>
      <c r="K50" s="92">
        <f t="shared" si="7"/>
        <v>2.0775578095952513E-2</v>
      </c>
      <c r="L50" s="93">
        <f t="shared" si="8"/>
        <v>4.1551156191905025E-2</v>
      </c>
      <c r="M50" s="94">
        <f t="shared" si="17"/>
        <v>2.0352738194133968E-2</v>
      </c>
      <c r="N50" s="121">
        <f t="shared" si="18"/>
        <v>4</v>
      </c>
      <c r="O50" s="100">
        <f t="shared" si="9"/>
        <v>7451244964.9565868</v>
      </c>
      <c r="P50" s="101">
        <f t="shared" si="22"/>
        <v>390.41879254390153</v>
      </c>
      <c r="Q50" s="102">
        <f t="shared" si="10"/>
        <v>2.8239702501886621E-2</v>
      </c>
      <c r="R50" s="103">
        <f t="shared" si="11"/>
        <v>5.6479405003773242E-2</v>
      </c>
      <c r="S50" s="104">
        <f t="shared" si="19"/>
        <v>2.7464123815851949E-2</v>
      </c>
      <c r="T50" s="110">
        <f t="shared" si="12"/>
        <v>8410711917.0105371</v>
      </c>
      <c r="U50" s="111">
        <f t="shared" si="20"/>
        <v>816.57574678015317</v>
      </c>
      <c r="V50" s="112">
        <f t="shared" si="13"/>
        <v>5.3618021567672848E-2</v>
      </c>
      <c r="W50" s="113">
        <f t="shared" si="14"/>
        <v>0.1072360431353457</v>
      </c>
      <c r="X50" s="114">
        <f t="shared" si="21"/>
        <v>5.0889430960847415E-2</v>
      </c>
    </row>
    <row r="51" spans="1:24" s="96" customFormat="1">
      <c r="A51" s="88"/>
      <c r="B51" s="121">
        <f t="shared" si="15"/>
        <v>5</v>
      </c>
      <c r="C51" s="89">
        <f t="shared" si="0"/>
        <v>3674161</v>
      </c>
      <c r="D51" s="90">
        <f t="shared" si="1"/>
        <v>13249081648.834259</v>
      </c>
      <c r="E51" s="91">
        <f t="shared" si="2"/>
        <v>1944.4454892266297</v>
      </c>
      <c r="F51" s="92">
        <f t="shared" si="3"/>
        <v>8.3336913842353158E-2</v>
      </c>
      <c r="G51" s="93">
        <f t="shared" si="4"/>
        <v>0.16667382768470632</v>
      </c>
      <c r="H51" s="94">
        <f t="shared" si="16"/>
        <v>7.6926127760915897E-2</v>
      </c>
      <c r="I51" s="90">
        <f t="shared" si="5"/>
        <v>7357824000</v>
      </c>
      <c r="J51" s="95">
        <f t="shared" si="6"/>
        <v>280</v>
      </c>
      <c r="K51" s="92">
        <f t="shared" si="7"/>
        <v>2.0352738194133812E-2</v>
      </c>
      <c r="L51" s="93">
        <f t="shared" si="8"/>
        <v>4.0705476388267624E-2</v>
      </c>
      <c r="M51" s="94">
        <f t="shared" si="17"/>
        <v>1.9946766870205357E-2</v>
      </c>
      <c r="N51" s="121">
        <f t="shared" si="18"/>
        <v>5</v>
      </c>
      <c r="O51" s="100">
        <f t="shared" si="9"/>
        <v>7654321968.9334297</v>
      </c>
      <c r="P51" s="101">
        <f t="shared" si="22"/>
        <v>387.43323408280469</v>
      </c>
      <c r="Q51" s="102">
        <f t="shared" si="10"/>
        <v>2.7254103835254336E-2</v>
      </c>
      <c r="R51" s="103">
        <f t="shared" si="11"/>
        <v>5.4508207670508672E-2</v>
      </c>
      <c r="S51" s="104">
        <f t="shared" si="19"/>
        <v>2.653102453764955E-2</v>
      </c>
      <c r="T51" s="110">
        <f t="shared" si="12"/>
        <v>8825710118.6247063</v>
      </c>
      <c r="U51" s="111">
        <f t="shared" si="20"/>
        <v>791.73954825657847</v>
      </c>
      <c r="V51" s="112">
        <f t="shared" si="13"/>
        <v>4.9341625977563391E-2</v>
      </c>
      <c r="W51" s="113">
        <f t="shared" si="14"/>
        <v>9.8683251955126783E-2</v>
      </c>
      <c r="X51" s="114">
        <f t="shared" si="21"/>
        <v>4.7021508302024007E-2</v>
      </c>
    </row>
    <row r="52" spans="1:24" s="96" customFormat="1">
      <c r="A52" s="97"/>
      <c r="B52" s="121">
        <f t="shared" si="15"/>
        <v>6</v>
      </c>
      <c r="C52" s="89">
        <f t="shared" si="0"/>
        <v>4198321</v>
      </c>
      <c r="D52" s="90">
        <f t="shared" si="1"/>
        <v>14149791280.494087</v>
      </c>
      <c r="E52" s="91">
        <f t="shared" si="2"/>
        <v>1718.3868125378281</v>
      </c>
      <c r="F52" s="92">
        <f t="shared" si="3"/>
        <v>6.7982797263467579E-2</v>
      </c>
      <c r="G52" s="93">
        <f t="shared" si="4"/>
        <v>0.13596559452693516</v>
      </c>
      <c r="H52" s="94">
        <f t="shared" si="16"/>
        <v>6.3655329877655653E-2</v>
      </c>
      <c r="I52" s="90">
        <f t="shared" si="5"/>
        <v>7504588800</v>
      </c>
      <c r="J52" s="95">
        <f t="shared" si="6"/>
        <v>280</v>
      </c>
      <c r="K52" s="92">
        <f t="shared" si="7"/>
        <v>1.9946766870205104E-2</v>
      </c>
      <c r="L52" s="93">
        <f t="shared" si="8"/>
        <v>3.9893533740410207E-2</v>
      </c>
      <c r="M52" s="94">
        <f t="shared" si="17"/>
        <v>1.9556674444308086E-2</v>
      </c>
      <c r="N52" s="121">
        <f t="shared" si="18"/>
        <v>6</v>
      </c>
      <c r="O52" s="100">
        <f t="shared" si="9"/>
        <v>7855820544.9788551</v>
      </c>
      <c r="P52" s="101">
        <f t="shared" si="22"/>
        <v>384.42188653355049</v>
      </c>
      <c r="Q52" s="102">
        <f t="shared" si="10"/>
        <v>2.6324810592400869E-2</v>
      </c>
      <c r="R52" s="103">
        <f t="shared" si="11"/>
        <v>5.2649621184801737E-2</v>
      </c>
      <c r="S52" s="104">
        <f t="shared" si="19"/>
        <v>2.5649589994035216E-2</v>
      </c>
      <c r="T52" s="110">
        <f t="shared" si="12"/>
        <v>9227868063.3880272</v>
      </c>
      <c r="U52" s="111">
        <f t="shared" si="20"/>
        <v>767.24272123649621</v>
      </c>
      <c r="V52" s="112">
        <f t="shared" si="13"/>
        <v>4.5566638758580531E-2</v>
      </c>
      <c r="W52" s="113">
        <f t="shared" si="14"/>
        <v>9.1133277517161063E-2</v>
      </c>
      <c r="X52" s="114">
        <f t="shared" si="21"/>
        <v>4.3580807831323565E-2</v>
      </c>
    </row>
    <row r="53" spans="1:24" s="96" customFormat="1">
      <c r="A53" s="88"/>
      <c r="B53" s="121">
        <f t="shared" si="15"/>
        <v>7</v>
      </c>
      <c r="C53" s="89">
        <f t="shared" si="0"/>
        <v>4722481</v>
      </c>
      <c r="D53" s="90">
        <f t="shared" si="1"/>
        <v>14945785594.320621</v>
      </c>
      <c r="E53" s="91">
        <f t="shared" si="2"/>
        <v>1518.6094204566073</v>
      </c>
      <c r="F53" s="92">
        <f t="shared" si="3"/>
        <v>5.6254844898230856E-2</v>
      </c>
      <c r="G53" s="93">
        <f t="shared" si="4"/>
        <v>0.11250968979646171</v>
      </c>
      <c r="H53" s="94">
        <f t="shared" si="16"/>
        <v>5.3258780463772304E-2</v>
      </c>
      <c r="I53" s="90">
        <f t="shared" si="5"/>
        <v>7651353600</v>
      </c>
      <c r="J53" s="95">
        <f t="shared" si="6"/>
        <v>280</v>
      </c>
      <c r="K53" s="92">
        <f t="shared" si="7"/>
        <v>1.9556674444307996E-2</v>
      </c>
      <c r="L53" s="93">
        <f t="shared" si="8"/>
        <v>3.9113348888615992E-2</v>
      </c>
      <c r="M53" s="94">
        <f t="shared" si="17"/>
        <v>1.9181547170947555E-2</v>
      </c>
      <c r="N53" s="121">
        <f t="shared" si="18"/>
        <v>7</v>
      </c>
      <c r="O53" s="100">
        <f t="shared" si="9"/>
        <v>8055740222.4735222</v>
      </c>
      <c r="P53" s="101">
        <f t="shared" si="22"/>
        <v>381.40964112993549</v>
      </c>
      <c r="Q53" s="102">
        <f t="shared" si="10"/>
        <v>2.5448605444844102E-2</v>
      </c>
      <c r="R53" s="103">
        <f t="shared" si="11"/>
        <v>5.0897210889688203E-2</v>
      </c>
      <c r="S53" s="104">
        <f t="shared" si="19"/>
        <v>2.4817046227104012E-2</v>
      </c>
      <c r="T53" s="110">
        <f t="shared" si="12"/>
        <v>9617474126.141304</v>
      </c>
      <c r="U53" s="111">
        <f t="shared" si="20"/>
        <v>743.29605989254662</v>
      </c>
      <c r="V53" s="112">
        <f t="shared" si="13"/>
        <v>4.2220593107421642E-2</v>
      </c>
      <c r="W53" s="113">
        <f t="shared" si="14"/>
        <v>8.4441186214843283E-2</v>
      </c>
      <c r="X53" s="114">
        <f t="shared" si="21"/>
        <v>4.0510227284551448E-2</v>
      </c>
    </row>
    <row r="54" spans="1:24" s="96" customFormat="1">
      <c r="A54" s="88"/>
      <c r="B54" s="121">
        <f t="shared" si="15"/>
        <v>8</v>
      </c>
      <c r="C54" s="89">
        <f t="shared" si="0"/>
        <v>5246641</v>
      </c>
      <c r="D54" s="90">
        <f t="shared" si="1"/>
        <v>15649238655.52145</v>
      </c>
      <c r="E54" s="91">
        <f t="shared" si="2"/>
        <v>1342.0578853800914</v>
      </c>
      <c r="F54" s="92">
        <f t="shared" si="3"/>
        <v>4.7066984653395524E-2</v>
      </c>
      <c r="G54" s="93">
        <f t="shared" si="4"/>
        <v>9.4133969306791049E-2</v>
      </c>
      <c r="H54" s="94">
        <f t="shared" si="16"/>
        <v>4.4951264191541496E-2</v>
      </c>
      <c r="I54" s="90">
        <f t="shared" si="5"/>
        <v>7798118400</v>
      </c>
      <c r="J54" s="95">
        <f t="shared" si="6"/>
        <v>280</v>
      </c>
      <c r="K54" s="92">
        <f t="shared" si="7"/>
        <v>1.9181547170947635E-2</v>
      </c>
      <c r="L54" s="93">
        <f t="shared" si="8"/>
        <v>3.8363094341895269E-2</v>
      </c>
      <c r="M54" s="94">
        <f t="shared" si="17"/>
        <v>1.8820540093364091E-2</v>
      </c>
      <c r="N54" s="121">
        <f t="shared" si="18"/>
        <v>8</v>
      </c>
      <c r="O54" s="100">
        <f t="shared" si="9"/>
        <v>8254087004.6159811</v>
      </c>
      <c r="P54" s="101">
        <f t="shared" si="22"/>
        <v>378.40884871500896</v>
      </c>
      <c r="Q54" s="102">
        <f t="shared" si="10"/>
        <v>2.4621794728325583E-2</v>
      </c>
      <c r="R54" s="103">
        <f t="shared" si="11"/>
        <v>4.9243589456651166E-2</v>
      </c>
      <c r="S54" s="104">
        <f t="shared" si="19"/>
        <v>2.4030129804972544E-2</v>
      </c>
      <c r="T54" s="110">
        <f t="shared" si="12"/>
        <v>9994865644.5428524</v>
      </c>
      <c r="U54" s="111">
        <f t="shared" si="20"/>
        <v>719.99297619343145</v>
      </c>
      <c r="V54" s="112">
        <f t="shared" si="13"/>
        <v>3.9240190662510714E-2</v>
      </c>
      <c r="W54" s="113">
        <f t="shared" si="14"/>
        <v>7.8480381325021428E-2</v>
      </c>
      <c r="X54" s="114">
        <f t="shared" si="21"/>
        <v>3.7758538415932019E-2</v>
      </c>
    </row>
    <row r="55" spans="1:24" s="96" customFormat="1">
      <c r="A55" s="88"/>
      <c r="B55" s="121">
        <f t="shared" si="15"/>
        <v>9</v>
      </c>
      <c r="C55" s="89">
        <f t="shared" si="0"/>
        <v>5770801</v>
      </c>
      <c r="D55" s="90">
        <f t="shared" si="1"/>
        <v>16270909188.485401</v>
      </c>
      <c r="E55" s="91">
        <f t="shared" si="2"/>
        <v>1186.031999702288</v>
      </c>
      <c r="F55" s="92">
        <f t="shared" si="3"/>
        <v>3.9725289303106766E-2</v>
      </c>
      <c r="G55" s="93">
        <f t="shared" si="4"/>
        <v>7.9450578606213532E-2</v>
      </c>
      <c r="H55" s="94">
        <f t="shared" si="16"/>
        <v>3.8207485873247737E-2</v>
      </c>
      <c r="I55" s="90">
        <f t="shared" si="5"/>
        <v>7944883200</v>
      </c>
      <c r="J55" s="95">
        <f t="shared" si="6"/>
        <v>280</v>
      </c>
      <c r="K55" s="92">
        <f t="shared" si="7"/>
        <v>1.882054009336406E-2</v>
      </c>
      <c r="L55" s="93">
        <f t="shared" si="8"/>
        <v>3.7641080186728119E-2</v>
      </c>
      <c r="M55" s="94">
        <f t="shared" si="17"/>
        <v>1.8472870689905108E-2</v>
      </c>
      <c r="N55" s="121">
        <f t="shared" si="18"/>
        <v>9</v>
      </c>
      <c r="O55" s="100">
        <f t="shared" si="9"/>
        <v>8450870082.2295151</v>
      </c>
      <c r="P55" s="101">
        <f t="shared" si="22"/>
        <v>375.42559068516039</v>
      </c>
      <c r="Q55" s="102">
        <f t="shared" si="10"/>
        <v>2.3840683712624527E-2</v>
      </c>
      <c r="R55" s="103">
        <f t="shared" si="11"/>
        <v>4.7681367425249054E-2</v>
      </c>
      <c r="S55" s="104">
        <f t="shared" si="19"/>
        <v>2.3285540506335245E-2</v>
      </c>
      <c r="T55" s="110">
        <f t="shared" si="12"/>
        <v>10360398353.427252</v>
      </c>
      <c r="U55" s="111">
        <f t="shared" si="20"/>
        <v>697.36856853708832</v>
      </c>
      <c r="V55" s="112">
        <f t="shared" si="13"/>
        <v>3.6572048278005469E-2</v>
      </c>
      <c r="W55" s="113">
        <f t="shared" si="14"/>
        <v>7.3144096556010937E-2</v>
      </c>
      <c r="X55" s="114">
        <f t="shared" si="21"/>
        <v>3.5281723386966002E-2</v>
      </c>
    </row>
    <row r="56" spans="1:24" s="96" customFormat="1" ht="15.75" customHeight="1">
      <c r="A56" s="88"/>
      <c r="B56" s="121">
        <f t="shared" si="15"/>
        <v>10</v>
      </c>
      <c r="C56" s="89">
        <f t="shared" si="0"/>
        <v>6294961</v>
      </c>
      <c r="D56" s="90">
        <f t="shared" si="1"/>
        <v>16820305122.445732</v>
      </c>
      <c r="E56" s="91">
        <f t="shared" si="2"/>
        <v>1048.1454784041723</v>
      </c>
      <c r="F56" s="92">
        <f t="shared" si="3"/>
        <v>3.3765533787695624E-2</v>
      </c>
      <c r="G56" s="93">
        <f t="shared" si="4"/>
        <v>6.7531067575391249E-2</v>
      </c>
      <c r="H56" s="94">
        <f t="shared" si="16"/>
        <v>3.2662661584372366E-2</v>
      </c>
      <c r="I56" s="90">
        <f t="shared" si="5"/>
        <v>8091648000</v>
      </c>
      <c r="J56" s="95">
        <f t="shared" si="6"/>
        <v>280</v>
      </c>
      <c r="K56" s="92">
        <f t="shared" si="7"/>
        <v>1.847287068990517E-2</v>
      </c>
      <c r="L56" s="93">
        <f t="shared" si="8"/>
        <v>3.694574137981034E-2</v>
      </c>
      <c r="M56" s="94">
        <f t="shared" si="17"/>
        <v>1.8137813211845266E-2</v>
      </c>
      <c r="N56" s="121">
        <f t="shared" si="18"/>
        <v>10</v>
      </c>
      <c r="O56" s="100">
        <f t="shared" si="9"/>
        <v>8646100191.0549011</v>
      </c>
      <c r="P56" s="101">
        <f t="shared" si="22"/>
        <v>372.4628144562476</v>
      </c>
      <c r="Q56" s="102">
        <f t="shared" si="10"/>
        <v>2.3101776139703746E-2</v>
      </c>
      <c r="R56" s="103">
        <f t="shared" si="11"/>
        <v>4.6203552279407492E-2</v>
      </c>
      <c r="S56" s="104">
        <f t="shared" si="19"/>
        <v>2.2580134917632444E-2</v>
      </c>
      <c r="T56" s="110">
        <f t="shared" si="12"/>
        <v>10714431293.638044</v>
      </c>
      <c r="U56" s="111">
        <f t="shared" si="20"/>
        <v>675.42914417504517</v>
      </c>
      <c r="V56" s="112">
        <f t="shared" si="13"/>
        <v>3.4171749785439222E-2</v>
      </c>
      <c r="W56" s="113">
        <f t="shared" si="14"/>
        <v>6.8343499570878444E-2</v>
      </c>
      <c r="X56" s="114">
        <f t="shared" si="21"/>
        <v>3.3042625456099373E-2</v>
      </c>
    </row>
    <row r="57" spans="1:24" s="96" customFormat="1" ht="15.75" customHeight="1">
      <c r="A57" s="88"/>
      <c r="B57" s="121">
        <f t="shared" si="15"/>
        <v>11</v>
      </c>
      <c r="C57" s="89">
        <f t="shared" si="0"/>
        <v>6819121</v>
      </c>
      <c r="D57" s="90">
        <f t="shared" si="1"/>
        <v>17305829007.2808</v>
      </c>
      <c r="E57" s="91">
        <f t="shared" si="2"/>
        <v>926.28946282636434</v>
      </c>
      <c r="F57" s="92">
        <f t="shared" si="3"/>
        <v>2.8865343482215668E-2</v>
      </c>
      <c r="G57" s="93">
        <f t="shared" si="4"/>
        <v>5.7730686964431337E-2</v>
      </c>
      <c r="H57" s="94">
        <f t="shared" si="16"/>
        <v>2.8055511506025033E-2</v>
      </c>
      <c r="I57" s="90">
        <f t="shared" si="5"/>
        <v>8238412800</v>
      </c>
      <c r="J57" s="95">
        <f t="shared" si="6"/>
        <v>280</v>
      </c>
      <c r="K57" s="92">
        <f t="shared" si="7"/>
        <v>1.8137813211845103E-2</v>
      </c>
      <c r="L57" s="93">
        <f t="shared" si="8"/>
        <v>3.6275626423690206E-2</v>
      </c>
      <c r="M57" s="94">
        <f t="shared" si="17"/>
        <v>1.7814693626422962E-2</v>
      </c>
      <c r="N57" s="121">
        <f t="shared" si="18"/>
        <v>11</v>
      </c>
      <c r="O57" s="100">
        <f t="shared" si="9"/>
        <v>8839788790.7830677</v>
      </c>
      <c r="P57" s="101">
        <f t="shared" si="22"/>
        <v>369.52190119079324</v>
      </c>
      <c r="Q57" s="102">
        <f t="shared" si="10"/>
        <v>2.2401845392510406E-2</v>
      </c>
      <c r="R57" s="103">
        <f t="shared" si="11"/>
        <v>4.4803690785020812E-2</v>
      </c>
      <c r="S57" s="104">
        <f t="shared" si="19"/>
        <v>2.1910998589708353E-2</v>
      </c>
      <c r="T57" s="110">
        <f t="shared" si="12"/>
        <v>11057319452.060322</v>
      </c>
      <c r="U57" s="111">
        <f t="shared" si="20"/>
        <v>654.1669689069688</v>
      </c>
      <c r="V57" s="112">
        <f t="shared" si="13"/>
        <v>3.200245995565585E-2</v>
      </c>
      <c r="W57" s="113">
        <f t="shared" si="14"/>
        <v>6.40049199113117E-2</v>
      </c>
      <c r="X57" s="114">
        <f t="shared" si="21"/>
        <v>3.1010061697944957E-2</v>
      </c>
    </row>
    <row r="58" spans="1:24" s="96" customFormat="1" ht="15.75" customHeight="1">
      <c r="A58" s="88"/>
      <c r="B58" s="121">
        <f t="shared" si="15"/>
        <v>12</v>
      </c>
      <c r="C58" s="89">
        <f t="shared" si="0"/>
        <v>7343281</v>
      </c>
      <c r="D58" s="90">
        <f t="shared" si="1"/>
        <v>17734906523.464886</v>
      </c>
      <c r="E58" s="91">
        <f t="shared" si="2"/>
        <v>818.60026744522122</v>
      </c>
      <c r="F58" s="92">
        <f t="shared" si="3"/>
        <v>2.4793814616079185E-2</v>
      </c>
      <c r="G58" s="93">
        <f t="shared" si="4"/>
        <v>4.958762923215837E-2</v>
      </c>
      <c r="H58" s="94">
        <f t="shared" si="16"/>
        <v>2.4193954200794954E-2</v>
      </c>
      <c r="I58" s="90">
        <f t="shared" si="5"/>
        <v>8385177600</v>
      </c>
      <c r="J58" s="95">
        <f t="shared" si="6"/>
        <v>280</v>
      </c>
      <c r="K58" s="92">
        <f t="shared" si="7"/>
        <v>1.7814693626422799E-2</v>
      </c>
      <c r="L58" s="93">
        <f t="shared" si="8"/>
        <v>3.5629387252845597E-2</v>
      </c>
      <c r="M58" s="94">
        <f t="shared" si="17"/>
        <v>1.7502885090949327E-2</v>
      </c>
      <c r="N58" s="121">
        <f t="shared" si="18"/>
        <v>12</v>
      </c>
      <c r="O58" s="100">
        <f t="shared" si="9"/>
        <v>9031947654.9546318</v>
      </c>
      <c r="P58" s="101">
        <f t="shared" si="22"/>
        <v>366.60344965576098</v>
      </c>
      <c r="Q58" s="102">
        <f t="shared" si="10"/>
        <v>2.1737947446427826E-2</v>
      </c>
      <c r="R58" s="103">
        <f t="shared" si="11"/>
        <v>4.3475894892855652E-2</v>
      </c>
      <c r="S58" s="104">
        <f t="shared" si="19"/>
        <v>2.1275462559412928E-2</v>
      </c>
      <c r="T58" s="110">
        <f t="shared" si="12"/>
        <v>11389410261.406359</v>
      </c>
      <c r="U58" s="111">
        <f t="shared" si="20"/>
        <v>633.56763077311803</v>
      </c>
      <c r="V58" s="112">
        <f t="shared" si="13"/>
        <v>3.0033572855142399E-2</v>
      </c>
      <c r="W58" s="113">
        <f t="shared" si="14"/>
        <v>6.0067145710284799E-2</v>
      </c>
      <c r="X58" s="114">
        <f t="shared" si="21"/>
        <v>2.9157858196692255E-2</v>
      </c>
    </row>
    <row r="59" spans="1:24" s="96" customFormat="1" ht="15.75" customHeight="1">
      <c r="A59" s="88"/>
      <c r="B59" s="121">
        <f t="shared" si="15"/>
        <v>13</v>
      </c>
      <c r="C59" s="89">
        <f t="shared" si="0"/>
        <v>7867441</v>
      </c>
      <c r="D59" s="90">
        <f t="shared" si="1"/>
        <v>18114100051.621071</v>
      </c>
      <c r="E59" s="91">
        <f t="shared" si="2"/>
        <v>723.43087636634493</v>
      </c>
      <c r="F59" s="92">
        <f t="shared" si="3"/>
        <v>2.1381196887306837E-2</v>
      </c>
      <c r="G59" s="93">
        <f t="shared" si="4"/>
        <v>4.2762393774613675E-2</v>
      </c>
      <c r="H59" s="94">
        <f t="shared" si="16"/>
        <v>2.0933611224160931E-2</v>
      </c>
      <c r="I59" s="90">
        <f t="shared" si="5"/>
        <v>8531942400</v>
      </c>
      <c r="J59" s="95">
        <f t="shared" si="6"/>
        <v>280</v>
      </c>
      <c r="K59" s="92">
        <f t="shared" si="7"/>
        <v>1.7502885090949057E-2</v>
      </c>
      <c r="L59" s="93">
        <f t="shared" si="8"/>
        <v>3.5005770181898113E-2</v>
      </c>
      <c r="M59" s="94">
        <f t="shared" si="17"/>
        <v>1.7201803894034695E-2</v>
      </c>
      <c r="N59" s="121">
        <f t="shared" si="18"/>
        <v>13</v>
      </c>
      <c r="O59" s="100">
        <f t="shared" si="9"/>
        <v>9222588666.2898655</v>
      </c>
      <c r="P59" s="101">
        <f t="shared" si="22"/>
        <v>363.70766814566798</v>
      </c>
      <c r="Q59" s="102">
        <f t="shared" si="10"/>
        <v>2.1107408791353463E-2</v>
      </c>
      <c r="R59" s="103">
        <f t="shared" si="11"/>
        <v>4.2214817582706926E-2</v>
      </c>
      <c r="S59" s="104">
        <f t="shared" si="19"/>
        <v>2.0671095527881267E-2</v>
      </c>
      <c r="T59" s="110">
        <f t="shared" si="12"/>
        <v>11711042024.215027</v>
      </c>
      <c r="U59" s="111">
        <f t="shared" si="20"/>
        <v>613.61371109712422</v>
      </c>
      <c r="V59" s="112">
        <f t="shared" si="13"/>
        <v>2.823954493048117E-2</v>
      </c>
      <c r="W59" s="113">
        <f t="shared" si="14"/>
        <v>5.6479089860962339E-2</v>
      </c>
      <c r="X59" s="114">
        <f t="shared" si="21"/>
        <v>2.7463974780692402E-2</v>
      </c>
    </row>
    <row r="60" spans="1:24" s="96" customFormat="1" ht="15.75" customHeight="1">
      <c r="A60" s="88"/>
      <c r="B60" s="121">
        <f t="shared" si="15"/>
        <v>14</v>
      </c>
      <c r="C60" s="89">
        <f t="shared" si="0"/>
        <v>8391601</v>
      </c>
      <c r="D60" s="90">
        <f t="shared" si="1"/>
        <v>18449209038.627151</v>
      </c>
      <c r="E60" s="91">
        <f t="shared" si="2"/>
        <v>639.32575359829025</v>
      </c>
      <c r="F60" s="92">
        <f t="shared" si="3"/>
        <v>1.8499897099557589E-2</v>
      </c>
      <c r="G60" s="93">
        <f t="shared" si="4"/>
        <v>3.6999794199115178E-2</v>
      </c>
      <c r="H60" s="94">
        <f t="shared" si="16"/>
        <v>1.8163867421332913E-2</v>
      </c>
      <c r="I60" s="90">
        <f t="shared" si="5"/>
        <v>8678707200</v>
      </c>
      <c r="J60" s="95">
        <f t="shared" si="6"/>
        <v>280</v>
      </c>
      <c r="K60" s="92">
        <f t="shared" si="7"/>
        <v>1.7201803894034726E-2</v>
      </c>
      <c r="L60" s="93">
        <f t="shared" si="8"/>
        <v>3.4403607788069453E-2</v>
      </c>
      <c r="M60" s="94">
        <f t="shared" si="17"/>
        <v>1.691090580864385E-2</v>
      </c>
      <c r="N60" s="121">
        <f t="shared" si="18"/>
        <v>14</v>
      </c>
      <c r="O60" s="100">
        <f t="shared" si="9"/>
        <v>9411723714.7308636</v>
      </c>
      <c r="P60" s="101">
        <f t="shared" si="22"/>
        <v>360.83457043841088</v>
      </c>
      <c r="Q60" s="102">
        <f t="shared" si="10"/>
        <v>2.0507804834917872E-2</v>
      </c>
      <c r="R60" s="103">
        <f t="shared" si="11"/>
        <v>4.1015609669835744E-2</v>
      </c>
      <c r="S60" s="104">
        <f t="shared" si="19"/>
        <v>2.0095686419796976E-2</v>
      </c>
      <c r="T60" s="110">
        <f t="shared" si="12"/>
        <v>12022543293.473738</v>
      </c>
      <c r="U60" s="111">
        <f t="shared" si="20"/>
        <v>594.28660954424447</v>
      </c>
      <c r="V60" s="112">
        <f t="shared" si="13"/>
        <v>2.6598937021540602E-2</v>
      </c>
      <c r="W60" s="113">
        <f t="shared" si="14"/>
        <v>5.3197874043081204E-2</v>
      </c>
      <c r="X60" s="114">
        <f t="shared" si="21"/>
        <v>2.5909764818880188E-2</v>
      </c>
    </row>
    <row r="61" spans="1:24" s="96" customFormat="1" ht="15.75" customHeight="1">
      <c r="A61" s="88"/>
      <c r="B61" s="121">
        <f t="shared" si="15"/>
        <v>15</v>
      </c>
      <c r="C61" s="89">
        <f t="shared" si="0"/>
        <v>8915761</v>
      </c>
      <c r="D61" s="90">
        <f t="shared" si="1"/>
        <v>18745358695.290035</v>
      </c>
      <c r="E61" s="91">
        <f t="shared" si="2"/>
        <v>564.99858185073822</v>
      </c>
      <c r="F61" s="92">
        <f t="shared" si="3"/>
        <v>1.6052160070539313E-2</v>
      </c>
      <c r="G61" s="93">
        <f t="shared" si="4"/>
        <v>3.2104320141078627E-2</v>
      </c>
      <c r="H61" s="94">
        <f t="shared" si="16"/>
        <v>1.5798559071440899E-2</v>
      </c>
      <c r="I61" s="90">
        <f t="shared" si="5"/>
        <v>8825472000</v>
      </c>
      <c r="J61" s="95">
        <f t="shared" si="6"/>
        <v>280</v>
      </c>
      <c r="K61" s="92">
        <f t="shared" si="7"/>
        <v>1.691090580864394E-2</v>
      </c>
      <c r="L61" s="93">
        <f t="shared" si="8"/>
        <v>3.3821811617287881E-2</v>
      </c>
      <c r="M61" s="94">
        <f t="shared" si="17"/>
        <v>1.6629682809032875E-2</v>
      </c>
      <c r="N61" s="121">
        <f t="shared" si="18"/>
        <v>15</v>
      </c>
      <c r="O61" s="100">
        <f t="shared" si="9"/>
        <v>9599364646.836834</v>
      </c>
      <c r="P61" s="101">
        <f t="shared" si="22"/>
        <v>357.98407376749429</v>
      </c>
      <c r="Q61" s="102">
        <f t="shared" si="10"/>
        <v>1.9936935867792431E-2</v>
      </c>
      <c r="R61" s="103">
        <f t="shared" si="11"/>
        <v>3.9873871735584862E-2</v>
      </c>
      <c r="S61" s="104">
        <f t="shared" si="19"/>
        <v>1.9547224114233819E-2</v>
      </c>
      <c r="T61" s="110">
        <f t="shared" si="12"/>
        <v>12324232726.240057</v>
      </c>
      <c r="U61" s="111">
        <f t="shared" si="20"/>
        <v>575.56744651694066</v>
      </c>
      <c r="V61" s="112">
        <f t="shared" si="13"/>
        <v>2.5093644946996115E-2</v>
      </c>
      <c r="W61" s="113">
        <f t="shared" si="14"/>
        <v>5.018728989399223E-2</v>
      </c>
      <c r="X61" s="114">
        <f t="shared" si="21"/>
        <v>2.4479368368627075E-2</v>
      </c>
    </row>
    <row r="62" spans="1:24" s="96" customFormat="1" ht="15.75" customHeight="1">
      <c r="A62" s="88"/>
      <c r="B62" s="121">
        <f t="shared" si="15"/>
        <v>16</v>
      </c>
      <c r="C62" s="89">
        <f t="shared" si="0"/>
        <v>9439921</v>
      </c>
      <c r="D62" s="90">
        <f t="shared" si="1"/>
        <v>19007078382.145084</v>
      </c>
      <c r="E62" s="91">
        <f t="shared" si="2"/>
        <v>499.31258939073501</v>
      </c>
      <c r="F62" s="92">
        <f t="shared" si="3"/>
        <v>1.3961839360311035E-2</v>
      </c>
      <c r="G62" s="93">
        <f t="shared" si="4"/>
        <v>2.7923678720622069E-2</v>
      </c>
      <c r="H62" s="94">
        <f t="shared" si="16"/>
        <v>1.3769590549008504E-2</v>
      </c>
      <c r="I62" s="90">
        <f t="shared" si="5"/>
        <v>8972236800</v>
      </c>
      <c r="J62" s="95">
        <f t="shared" si="6"/>
        <v>280</v>
      </c>
      <c r="K62" s="92">
        <f t="shared" si="7"/>
        <v>1.6629682809032764E-2</v>
      </c>
      <c r="L62" s="93">
        <f t="shared" si="8"/>
        <v>3.3259365618065528E-2</v>
      </c>
      <c r="M62" s="94">
        <f t="shared" si="17"/>
        <v>1.6357660109906913E-2</v>
      </c>
      <c r="N62" s="121">
        <f t="shared" si="18"/>
        <v>16</v>
      </c>
      <c r="O62" s="100">
        <f t="shared" si="9"/>
        <v>9785523240.8529949</v>
      </c>
      <c r="P62" s="101">
        <f t="shared" si="22"/>
        <v>355.15604780250453</v>
      </c>
      <c r="Q62" s="102">
        <f t="shared" si="10"/>
        <v>1.9392803676595786E-2</v>
      </c>
      <c r="R62" s="103">
        <f t="shared" si="11"/>
        <v>3.8785607353191573E-2</v>
      </c>
      <c r="S62" s="104">
        <f t="shared" si="19"/>
        <v>1.9023877357827734E-2</v>
      </c>
      <c r="T62" s="110">
        <f t="shared" si="12"/>
        <v>12616419168.618866</v>
      </c>
      <c r="U62" s="111">
        <f t="shared" si="20"/>
        <v>557.43750453832695</v>
      </c>
      <c r="V62" s="112">
        <f t="shared" si="13"/>
        <v>2.3708286663290785E-2</v>
      </c>
      <c r="W62" s="113">
        <f t="shared" si="14"/>
        <v>4.7416573326581571E-2</v>
      </c>
      <c r="X62" s="114">
        <f t="shared" si="21"/>
        <v>2.3159221207993186E-2</v>
      </c>
    </row>
    <row r="63" spans="1:24" s="96" customFormat="1" ht="15.75" customHeight="1">
      <c r="A63" s="88"/>
      <c r="B63" s="121">
        <f t="shared" si="15"/>
        <v>17</v>
      </c>
      <c r="C63" s="89">
        <f t="shared" si="0"/>
        <v>9964081</v>
      </c>
      <c r="D63" s="90">
        <f t="shared" si="1"/>
        <v>19238370882.225464</v>
      </c>
      <c r="E63" s="91">
        <f t="shared" si="2"/>
        <v>441.26316407276312</v>
      </c>
      <c r="F63" s="92">
        <f t="shared" si="3"/>
        <v>1.2168756051306212E-2</v>
      </c>
      <c r="G63" s="93">
        <f t="shared" si="4"/>
        <v>2.4337512102612424E-2</v>
      </c>
      <c r="H63" s="94">
        <f t="shared" si="16"/>
        <v>1.2022457696460709E-2</v>
      </c>
      <c r="I63" s="90">
        <f t="shared" si="5"/>
        <v>9119001600</v>
      </c>
      <c r="J63" s="95">
        <f t="shared" si="6"/>
        <v>280</v>
      </c>
      <c r="K63" s="92">
        <f t="shared" si="7"/>
        <v>1.6357660109907041E-2</v>
      </c>
      <c r="L63" s="93">
        <f t="shared" si="8"/>
        <v>3.2715320219814083E-2</v>
      </c>
      <c r="M63" s="94">
        <f t="shared" si="17"/>
        <v>1.6094393491497883E-2</v>
      </c>
      <c r="N63" s="121">
        <f t="shared" si="18"/>
        <v>17</v>
      </c>
      <c r="O63" s="100">
        <f t="shared" si="9"/>
        <v>9970211194.6133423</v>
      </c>
      <c r="P63" s="101">
        <f t="shared" si="22"/>
        <v>352.35033913375139</v>
      </c>
      <c r="Q63" s="102">
        <f t="shared" si="10"/>
        <v>1.887359001808965E-2</v>
      </c>
      <c r="R63" s="103">
        <f t="shared" si="11"/>
        <v>3.7747180036179301E-2</v>
      </c>
      <c r="S63" s="104">
        <f t="shared" si="19"/>
        <v>1.8523976087901683E-2</v>
      </c>
      <c r="T63" s="110">
        <f t="shared" si="12"/>
        <v>12899401851.435057</v>
      </c>
      <c r="U63" s="111">
        <f t="shared" si="20"/>
        <v>539.87843943870462</v>
      </c>
      <c r="V63" s="112">
        <f t="shared" si="13"/>
        <v>2.2429714726034198E-2</v>
      </c>
      <c r="W63" s="113">
        <f t="shared" si="14"/>
        <v>4.4859429452068396E-2</v>
      </c>
      <c r="X63" s="114">
        <f t="shared" si="21"/>
        <v>2.1937659286481503E-2</v>
      </c>
    </row>
    <row r="64" spans="1:24" s="96" customFormat="1" ht="15.75" customHeight="1">
      <c r="A64" s="88"/>
      <c r="B64" s="121">
        <f t="shared" si="15"/>
        <v>18</v>
      </c>
      <c r="C64" s="89">
        <f t="shared" si="0"/>
        <v>10488241</v>
      </c>
      <c r="D64" s="90">
        <f t="shared" si="1"/>
        <v>19442773620.27039</v>
      </c>
      <c r="E64" s="91">
        <f t="shared" si="2"/>
        <v>389.96248863882391</v>
      </c>
      <c r="F64" s="92">
        <f t="shared" si="3"/>
        <v>1.0624742567665933E-2</v>
      </c>
      <c r="G64" s="93">
        <f t="shared" si="4"/>
        <v>2.1249485135331866E-2</v>
      </c>
      <c r="H64" s="94">
        <f t="shared" si="16"/>
        <v>1.0513044179654374E-2</v>
      </c>
      <c r="I64" s="90">
        <f t="shared" si="5"/>
        <v>9265766400</v>
      </c>
      <c r="J64" s="95">
        <f t="shared" si="6"/>
        <v>280</v>
      </c>
      <c r="K64" s="92">
        <f t="shared" si="7"/>
        <v>1.6094393491498018E-2</v>
      </c>
      <c r="L64" s="93">
        <f t="shared" si="8"/>
        <v>3.2188786982996036E-2</v>
      </c>
      <c r="M64" s="94">
        <f t="shared" si="17"/>
        <v>1.5839466878853958E-2</v>
      </c>
      <c r="N64" s="121">
        <f t="shared" si="18"/>
        <v>18</v>
      </c>
      <c r="O64" s="100">
        <f t="shared" si="9"/>
        <v>10153440119.857439</v>
      </c>
      <c r="P64" s="101">
        <f t="shared" si="22"/>
        <v>349.56678350903809</v>
      </c>
      <c r="Q64" s="102">
        <f t="shared" si="10"/>
        <v>1.8377637310540703E-2</v>
      </c>
      <c r="R64" s="103">
        <f t="shared" si="11"/>
        <v>3.6755274621081406E-2</v>
      </c>
      <c r="S64" s="104">
        <f t="shared" si="19"/>
        <v>1.8045994567471579E-2</v>
      </c>
      <c r="T64" s="110">
        <f t="shared" si="12"/>
        <v>13173470636.428696</v>
      </c>
      <c r="U64" s="111">
        <f t="shared" si="20"/>
        <v>522.87237674305288</v>
      </c>
      <c r="V64" s="112">
        <f t="shared" si="13"/>
        <v>2.1246627413436917E-2</v>
      </c>
      <c r="W64" s="113">
        <f t="shared" si="14"/>
        <v>4.2493254826873834E-2</v>
      </c>
      <c r="X64" s="114">
        <f t="shared" si="21"/>
        <v>2.0804599832314308E-2</v>
      </c>
    </row>
    <row r="65" spans="1:24" s="96" customFormat="1" ht="15.75" customHeight="1">
      <c r="A65" s="88"/>
      <c r="B65" s="121">
        <f t="shared" si="15"/>
        <v>19</v>
      </c>
      <c r="C65" s="89">
        <f t="shared" si="0"/>
        <v>11012401</v>
      </c>
      <c r="D65" s="90">
        <f t="shared" si="1"/>
        <v>19623412764.668686</v>
      </c>
      <c r="E65" s="91">
        <f t="shared" si="2"/>
        <v>344.6259622983369</v>
      </c>
      <c r="F65" s="92">
        <f t="shared" si="3"/>
        <v>9.2908114822654719E-3</v>
      </c>
      <c r="G65" s="93">
        <f t="shared" si="4"/>
        <v>1.8581622964530944E-2</v>
      </c>
      <c r="H65" s="94">
        <f t="shared" si="16"/>
        <v>9.2052868970649016E-3</v>
      </c>
      <c r="I65" s="90">
        <f t="shared" si="5"/>
        <v>9412531200</v>
      </c>
      <c r="J65" s="95">
        <f t="shared" si="6"/>
        <v>280</v>
      </c>
      <c r="K65" s="92">
        <f t="shared" si="7"/>
        <v>1.5839466878854187E-2</v>
      </c>
      <c r="L65" s="93">
        <f t="shared" si="8"/>
        <v>3.1678933757708375E-2</v>
      </c>
      <c r="M65" s="94">
        <f t="shared" si="17"/>
        <v>1.5592490147602334E-2</v>
      </c>
      <c r="N65" s="121">
        <f t="shared" si="18"/>
        <v>19</v>
      </c>
      <c r="O65" s="100">
        <f t="shared" si="9"/>
        <v>10335221539.751337</v>
      </c>
      <c r="P65" s="101">
        <f t="shared" si="22"/>
        <v>346.80521194653841</v>
      </c>
      <c r="Q65" s="102">
        <f t="shared" si="10"/>
        <v>1.7903431521537387E-2</v>
      </c>
      <c r="R65" s="103">
        <f t="shared" si="11"/>
        <v>3.5806863043074774E-2</v>
      </c>
      <c r="S65" s="104">
        <f t="shared" si="19"/>
        <v>1.7588536365159779E-2</v>
      </c>
      <c r="T65" s="110">
        <f t="shared" si="12"/>
        <v>13438906283.038113</v>
      </c>
      <c r="U65" s="111">
        <f t="shared" si="20"/>
        <v>506.40195094898047</v>
      </c>
      <c r="V65" s="112">
        <f t="shared" si="13"/>
        <v>2.0149257089123181E-2</v>
      </c>
      <c r="W65" s="113">
        <f t="shared" si="14"/>
        <v>4.0298514178246363E-2</v>
      </c>
      <c r="X65" s="114">
        <f t="shared" si="21"/>
        <v>1.9751283402015929E-2</v>
      </c>
    </row>
    <row r="66" spans="1:24" s="96" customFormat="1" ht="15.75" customHeight="1">
      <c r="A66" s="88"/>
      <c r="B66" s="121">
        <f t="shared" si="15"/>
        <v>20</v>
      </c>
      <c r="C66" s="89">
        <f t="shared" si="0"/>
        <v>11536561</v>
      </c>
      <c r="D66" s="90">
        <f t="shared" si="1"/>
        <v>19783051039.581505</v>
      </c>
      <c r="E66" s="91">
        <f t="shared" si="2"/>
        <v>304.56020091731062</v>
      </c>
      <c r="F66" s="92">
        <f t="shared" si="3"/>
        <v>8.1350923423596545E-3</v>
      </c>
      <c r="G66" s="93">
        <f t="shared" si="4"/>
        <v>1.6270184684719309E-2</v>
      </c>
      <c r="H66" s="94">
        <f t="shared" si="16"/>
        <v>8.0694466487205574E-3</v>
      </c>
      <c r="I66" s="90">
        <f t="shared" si="5"/>
        <v>9559296000</v>
      </c>
      <c r="J66" s="95">
        <f t="shared" si="6"/>
        <v>280</v>
      </c>
      <c r="K66" s="92">
        <f t="shared" si="7"/>
        <v>1.5592490147602379E-2</v>
      </c>
      <c r="L66" s="93">
        <f t="shared" si="8"/>
        <v>3.1184980295204758E-2</v>
      </c>
      <c r="M66" s="94">
        <f t="shared" si="17"/>
        <v>1.5353097131838966E-2</v>
      </c>
      <c r="N66" s="121">
        <f t="shared" si="18"/>
        <v>20</v>
      </c>
      <c r="O66" s="100">
        <f t="shared" si="9"/>
        <v>10515566888.007687</v>
      </c>
      <c r="P66" s="101">
        <f t="shared" si="22"/>
        <v>344.06545378577152</v>
      </c>
      <c r="Q66" s="102">
        <f t="shared" si="10"/>
        <v>1.7449587080712797E-2</v>
      </c>
      <c r="R66" s="103">
        <f t="shared" si="11"/>
        <v>3.4899174161425593E-2</v>
      </c>
      <c r="S66" s="104">
        <f t="shared" si="19"/>
        <v>1.7150321059915541E-2</v>
      </c>
      <c r="T66" s="110">
        <f t="shared" si="12"/>
        <v>13695980720.950872</v>
      </c>
      <c r="U66" s="111">
        <f t="shared" si="20"/>
        <v>490.45031653075455</v>
      </c>
      <c r="V66" s="112">
        <f t="shared" si="13"/>
        <v>1.9129119029368168E-2</v>
      </c>
      <c r="W66" s="113">
        <f t="shared" si="14"/>
        <v>3.8258238058736335E-2</v>
      </c>
      <c r="X66" s="114">
        <f t="shared" si="21"/>
        <v>1.8770064236401263E-2</v>
      </c>
    </row>
    <row r="67" spans="1:24" s="96" customFormat="1" ht="15.75" customHeight="1">
      <c r="A67" s="88"/>
      <c r="B67" s="121">
        <f t="shared" si="15"/>
        <v>21</v>
      </c>
      <c r="C67" s="89">
        <f t="shared" si="0"/>
        <v>12060721</v>
      </c>
      <c r="D67" s="90">
        <f t="shared" si="1"/>
        <v>19924129978.490501</v>
      </c>
      <c r="E67" s="91">
        <f t="shared" si="2"/>
        <v>269.15243228974873</v>
      </c>
      <c r="F67" s="92">
        <f t="shared" si="3"/>
        <v>7.1313033882755934E-3</v>
      </c>
      <c r="G67" s="93">
        <f t="shared" si="4"/>
        <v>1.4262606776551187E-2</v>
      </c>
      <c r="H67" s="94">
        <f t="shared" si="16"/>
        <v>7.0808079982063177E-3</v>
      </c>
      <c r="I67" s="90">
        <f t="shared" si="5"/>
        <v>9706060800</v>
      </c>
      <c r="J67" s="95">
        <f t="shared" si="6"/>
        <v>280</v>
      </c>
      <c r="K67" s="92">
        <f t="shared" si="7"/>
        <v>1.5353097131838998E-2</v>
      </c>
      <c r="L67" s="93">
        <f t="shared" si="8"/>
        <v>3.0706194263677995E-2</v>
      </c>
      <c r="M67" s="94">
        <f t="shared" si="17"/>
        <v>1.5120943812756638E-2</v>
      </c>
      <c r="N67" s="121">
        <f t="shared" si="18"/>
        <v>21</v>
      </c>
      <c r="O67" s="100">
        <f t="shared" si="9"/>
        <v>10694487508.802618</v>
      </c>
      <c r="P67" s="101">
        <f t="shared" si="22"/>
        <v>341.34733820766934</v>
      </c>
      <c r="Q67" s="102">
        <f t="shared" si="10"/>
        <v>1.7014833598650646E-2</v>
      </c>
      <c r="R67" s="103">
        <f t="shared" si="11"/>
        <v>3.4029667197301293E-2</v>
      </c>
      <c r="S67" s="104">
        <f t="shared" si="19"/>
        <v>1.6730172497528395E-2</v>
      </c>
      <c r="T67" s="110">
        <f t="shared" si="12"/>
        <v>13944957321.155149</v>
      </c>
      <c r="U67" s="111">
        <f t="shared" si="20"/>
        <v>475.00114507836918</v>
      </c>
      <c r="V67" s="112">
        <f t="shared" si="13"/>
        <v>1.8178807730315737E-2</v>
      </c>
      <c r="W67" s="113">
        <f t="shared" si="14"/>
        <v>3.6357615460631473E-2</v>
      </c>
      <c r="X67" s="114">
        <f t="shared" si="21"/>
        <v>1.7854238953214141E-2</v>
      </c>
    </row>
    <row r="68" spans="1:24" s="96" customFormat="1" ht="15.75" customHeight="1">
      <c r="A68" s="88"/>
      <c r="B68" s="121">
        <f t="shared" si="15"/>
        <v>22</v>
      </c>
      <c r="C68" s="89">
        <f t="shared" si="0"/>
        <v>12584881</v>
      </c>
      <c r="D68" s="90">
        <f t="shared" si="1"/>
        <v>20048807265.404041</v>
      </c>
      <c r="E68" s="91">
        <f t="shared" si="2"/>
        <v>237.86112430086158</v>
      </c>
      <c r="F68" s="92">
        <f t="shared" si="3"/>
        <v>6.2576025677476398E-3</v>
      </c>
      <c r="G68" s="93">
        <f t="shared" si="4"/>
        <v>1.251520513549528E-2</v>
      </c>
      <c r="H68" s="94">
        <f t="shared" si="16"/>
        <v>6.2186884867052594E-3</v>
      </c>
      <c r="I68" s="90">
        <f t="shared" si="5"/>
        <v>9852825600</v>
      </c>
      <c r="J68" s="95">
        <f t="shared" si="6"/>
        <v>280</v>
      </c>
      <c r="K68" s="92">
        <f t="shared" si="7"/>
        <v>1.5120943812756664E-2</v>
      </c>
      <c r="L68" s="93">
        <f t="shared" si="8"/>
        <v>3.0241887625513327E-2</v>
      </c>
      <c r="M68" s="94">
        <f t="shared" si="17"/>
        <v>1.4895706669160846E-2</v>
      </c>
      <c r="N68" s="121">
        <f t="shared" si="18"/>
        <v>22</v>
      </c>
      <c r="O68" s="100">
        <f t="shared" si="9"/>
        <v>10871994657.088173</v>
      </c>
      <c r="P68" s="101">
        <f t="shared" si="22"/>
        <v>338.65069498923145</v>
      </c>
      <c r="Q68" s="102">
        <f t="shared" si="10"/>
        <v>1.6598004171723892E-2</v>
      </c>
      <c r="R68" s="103">
        <f t="shared" si="11"/>
        <v>3.3196008343447783E-2</v>
      </c>
      <c r="S68" s="104">
        <f t="shared" si="19"/>
        <v>1.6327008417891697E-2</v>
      </c>
      <c r="T68" s="110">
        <f t="shared" si="12"/>
        <v>14186091161.995878</v>
      </c>
      <c r="U68" s="111">
        <f t="shared" si="20"/>
        <v>460.03861576756731</v>
      </c>
      <c r="V68" s="112">
        <f t="shared" si="13"/>
        <v>1.7291830680250093E-2</v>
      </c>
      <c r="W68" s="113">
        <f t="shared" si="14"/>
        <v>3.4583661360500187E-2</v>
      </c>
      <c r="X68" s="114">
        <f t="shared" si="21"/>
        <v>1.699790577172644E-2</v>
      </c>
    </row>
    <row r="69" spans="1:24" s="96" customFormat="1" ht="15.75" customHeight="1">
      <c r="A69" s="88"/>
      <c r="B69" s="121">
        <f t="shared" si="15"/>
        <v>23</v>
      </c>
      <c r="C69" s="89">
        <f t="shared" si="0"/>
        <v>13109041</v>
      </c>
      <c r="D69" s="90">
        <f t="shared" si="1"/>
        <v>20158989734.82386</v>
      </c>
      <c r="E69" s="91">
        <f t="shared" si="2"/>
        <v>210.20770264770448</v>
      </c>
      <c r="F69" s="92">
        <f t="shared" si="3"/>
        <v>5.4957119374352157E-3</v>
      </c>
      <c r="G69" s="93">
        <f t="shared" si="4"/>
        <v>1.0991423874870431E-2</v>
      </c>
      <c r="H69" s="94">
        <f t="shared" si="16"/>
        <v>5.4656741666714304E-3</v>
      </c>
      <c r="I69" s="90">
        <f t="shared" si="5"/>
        <v>9999590400</v>
      </c>
      <c r="J69" s="95">
        <f t="shared" si="6"/>
        <v>280</v>
      </c>
      <c r="K69" s="92">
        <f t="shared" si="7"/>
        <v>1.4895706669160977E-2</v>
      </c>
      <c r="L69" s="93">
        <f t="shared" si="8"/>
        <v>2.9791413338321953E-2</v>
      </c>
      <c r="M69" s="94">
        <f t="shared" si="17"/>
        <v>1.4677081173244622E-2</v>
      </c>
      <c r="N69" s="121">
        <f t="shared" si="18"/>
        <v>23</v>
      </c>
      <c r="O69" s="100">
        <f t="shared" si="9"/>
        <v>11048099499.099724</v>
      </c>
      <c r="P69" s="101">
        <f t="shared" si="22"/>
        <v>335.97535487551784</v>
      </c>
      <c r="Q69" s="102">
        <f t="shared" si="10"/>
        <v>1.6198025069552119E-2</v>
      </c>
      <c r="R69" s="103">
        <f t="shared" si="11"/>
        <v>3.2396050139104238E-2</v>
      </c>
      <c r="S69" s="104">
        <f t="shared" si="19"/>
        <v>1.5939831282828498E-2</v>
      </c>
      <c r="T69" s="110">
        <f t="shared" si="12"/>
        <v>14419629288.621565</v>
      </c>
      <c r="U69" s="111">
        <f t="shared" si="20"/>
        <v>445.54740275047232</v>
      </c>
      <c r="V69" s="112">
        <f t="shared" si="13"/>
        <v>1.646247186478883E-2</v>
      </c>
      <c r="W69" s="113">
        <f t="shared" si="14"/>
        <v>3.292494372957766E-2</v>
      </c>
      <c r="X69" s="114">
        <f t="shared" si="21"/>
        <v>1.6195848169964444E-2</v>
      </c>
    </row>
    <row r="70" spans="1:24" s="96" customFormat="1" ht="15.75" customHeight="1">
      <c r="A70" s="88"/>
      <c r="B70" s="121">
        <f t="shared" si="15"/>
        <v>24</v>
      </c>
      <c r="C70" s="89">
        <f t="shared" si="0"/>
        <v>13633201</v>
      </c>
      <c r="D70" s="90">
        <f t="shared" si="1"/>
        <v>20256362535.178978</v>
      </c>
      <c r="E70" s="91">
        <f t="shared" si="2"/>
        <v>185.76923144672821</v>
      </c>
      <c r="F70" s="92">
        <f t="shared" si="3"/>
        <v>4.8302420724442418E-3</v>
      </c>
      <c r="G70" s="93">
        <f t="shared" si="4"/>
        <v>9.6604841448884836E-3</v>
      </c>
      <c r="H70" s="94">
        <f t="shared" si="16"/>
        <v>4.8070229877654747E-3</v>
      </c>
      <c r="I70" s="90">
        <f t="shared" si="5"/>
        <v>10146355200</v>
      </c>
      <c r="J70" s="95">
        <f t="shared" si="6"/>
        <v>280</v>
      </c>
      <c r="K70" s="92">
        <f t="shared" si="7"/>
        <v>1.4677081173244856E-2</v>
      </c>
      <c r="L70" s="93">
        <f t="shared" si="8"/>
        <v>2.9354162346489712E-2</v>
      </c>
      <c r="M70" s="94">
        <f t="shared" si="17"/>
        <v>1.4464780416912681E-2</v>
      </c>
      <c r="N70" s="121">
        <f t="shared" si="18"/>
        <v>24</v>
      </c>
      <c r="O70" s="100">
        <f t="shared" si="9"/>
        <v>11222813112.958111</v>
      </c>
      <c r="P70" s="101">
        <f t="shared" si="22"/>
        <v>333.32114976035194</v>
      </c>
      <c r="Q70" s="102">
        <f t="shared" si="10"/>
        <v>1.5813906624630225E-2</v>
      </c>
      <c r="R70" s="103">
        <f t="shared" si="11"/>
        <v>3.162781324926045E-2</v>
      </c>
      <c r="S70" s="104">
        <f t="shared" si="19"/>
        <v>1.5567720151791642E-2</v>
      </c>
      <c r="T70" s="110">
        <f t="shared" si="12"/>
        <v>14645810965.144264</v>
      </c>
      <c r="U70" s="111">
        <f t="shared" si="20"/>
        <v>431.51266125362417</v>
      </c>
      <c r="V70" s="112">
        <f t="shared" si="13"/>
        <v>1.5685679014035253E-2</v>
      </c>
      <c r="W70" s="113">
        <f t="shared" si="14"/>
        <v>3.1371358028070506E-2</v>
      </c>
      <c r="X70" s="114">
        <f t="shared" si="21"/>
        <v>1.5443438199563841E-2</v>
      </c>
    </row>
    <row r="71" spans="1:24" s="96" customFormat="1" ht="15.75" customHeight="1">
      <c r="A71" s="88"/>
      <c r="B71" s="121">
        <f t="shared" si="15"/>
        <v>25</v>
      </c>
      <c r="C71" s="89">
        <f t="shared" si="0"/>
        <v>14157361</v>
      </c>
      <c r="D71" s="90">
        <f t="shared" si="1"/>
        <v>20342414901.757103</v>
      </c>
      <c r="E71" s="91">
        <f t="shared" si="2"/>
        <v>164.17194478427422</v>
      </c>
      <c r="F71" s="92">
        <f t="shared" si="3"/>
        <v>4.2481648138296751E-3</v>
      </c>
      <c r="G71" s="93">
        <f t="shared" si="4"/>
        <v>8.4963296276593502E-3</v>
      </c>
      <c r="H71" s="94">
        <f t="shared" si="16"/>
        <v>4.2301942514550994E-3</v>
      </c>
      <c r="I71" s="90">
        <f t="shared" si="5"/>
        <v>10293120000</v>
      </c>
      <c r="J71" s="95">
        <f t="shared" si="6"/>
        <v>280</v>
      </c>
      <c r="K71" s="92">
        <f t="shared" si="7"/>
        <v>1.4464780416912666E-2</v>
      </c>
      <c r="L71" s="93">
        <f t="shared" si="8"/>
        <v>2.8929560833825332E-2</v>
      </c>
      <c r="M71" s="94">
        <f t="shared" si="17"/>
        <v>1.4258533855624034E-2</v>
      </c>
      <c r="N71" s="121">
        <f t="shared" si="18"/>
        <v>25</v>
      </c>
      <c r="O71" s="100">
        <f t="shared" si="9"/>
        <v>11396146489.31638</v>
      </c>
      <c r="P71" s="101">
        <f t="shared" si="22"/>
        <v>330.68791277142054</v>
      </c>
      <c r="Q71" s="102">
        <f t="shared" si="10"/>
        <v>1.5444735166990721E-2</v>
      </c>
      <c r="R71" s="103">
        <f t="shared" si="11"/>
        <v>3.0889470333981442E-2</v>
      </c>
      <c r="S71" s="104">
        <f t="shared" si="19"/>
        <v>1.5209823471536321E-2</v>
      </c>
      <c r="T71" s="110">
        <f t="shared" si="12"/>
        <v>14864867919.29936</v>
      </c>
      <c r="U71" s="111">
        <f t="shared" si="20"/>
        <v>417.92001326903085</v>
      </c>
      <c r="V71" s="112">
        <f t="shared" si="13"/>
        <v>1.495696992651566E-2</v>
      </c>
      <c r="W71" s="113">
        <f t="shared" si="14"/>
        <v>2.991393985303132E-2</v>
      </c>
      <c r="X71" s="114">
        <f t="shared" si="21"/>
        <v>1.4736555706000409E-2</v>
      </c>
    </row>
    <row r="72" spans="1:24" ht="15.75" customHeight="1">
      <c r="A72" s="3"/>
      <c r="B72" s="4">
        <f t="shared" si="15"/>
        <v>26</v>
      </c>
      <c r="C72" s="55">
        <f t="shared" si="0"/>
        <v>14681521</v>
      </c>
      <c r="D72" s="26">
        <f t="shared" si="1"/>
        <v>20418462933.308933</v>
      </c>
      <c r="E72" s="61">
        <f t="shared" si="2"/>
        <v>145.0855302805069</v>
      </c>
      <c r="F72" s="57">
        <f t="shared" si="3"/>
        <v>3.7383974281864412E-3</v>
      </c>
      <c r="G72" s="31">
        <f t="shared" si="4"/>
        <v>7.4767948563728825E-3</v>
      </c>
      <c r="H72" s="63">
        <f t="shared" si="16"/>
        <v>3.7244738646695641E-3</v>
      </c>
      <c r="I72" s="64">
        <f t="shared" si="5"/>
        <v>10439884800</v>
      </c>
      <c r="J72" s="65">
        <f t="shared" si="6"/>
        <v>280</v>
      </c>
      <c r="K72" s="66">
        <f t="shared" si="7"/>
        <v>1.425853385562395E-2</v>
      </c>
      <c r="L72" s="66">
        <f t="shared" si="8"/>
        <v>2.8517067711247901E-2</v>
      </c>
      <c r="M72" s="63">
        <f t="shared" si="17"/>
        <v>1.405808615819204E-2</v>
      </c>
      <c r="N72" s="67">
        <f t="shared" si="18"/>
        <v>26</v>
      </c>
      <c r="O72" s="64">
        <f t="shared" si="9"/>
        <v>11568110532.026098</v>
      </c>
      <c r="P72" s="68">
        <f t="shared" si="22"/>
        <v>328.07547830761393</v>
      </c>
      <c r="Q72" s="66">
        <f t="shared" si="10"/>
        <v>1.5089665868276699E-2</v>
      </c>
      <c r="R72" s="66">
        <f t="shared" si="11"/>
        <v>3.0179331736553398E-2</v>
      </c>
      <c r="S72" s="63">
        <f t="shared" si="19"/>
        <v>1.4865352663569364E-2</v>
      </c>
      <c r="T72" s="64">
        <f t="shared" si="12"/>
        <v>15077024579.620001</v>
      </c>
      <c r="U72" s="68">
        <f t="shared" si="20"/>
        <v>404.75553327350428</v>
      </c>
      <c r="V72" s="66">
        <f t="shared" si="13"/>
        <v>1.4272354216157768E-2</v>
      </c>
      <c r="W72" s="66">
        <f t="shared" si="14"/>
        <v>2.8544708432315536E-2</v>
      </c>
      <c r="X72" s="63">
        <f t="shared" si="21"/>
        <v>1.4071520491345302E-2</v>
      </c>
    </row>
    <row r="73" spans="1:24" ht="15.75" customHeight="1">
      <c r="A73" s="3"/>
      <c r="B73" s="4">
        <f t="shared" si="15"/>
        <v>27</v>
      </c>
      <c r="C73" s="55">
        <f t="shared" si="0"/>
        <v>15205681</v>
      </c>
      <c r="D73" s="26">
        <f t="shared" si="1"/>
        <v>20485669720.674366</v>
      </c>
      <c r="E73" s="61">
        <f t="shared" si="2"/>
        <v>128.2180772386892</v>
      </c>
      <c r="F73" s="57">
        <f t="shared" si="3"/>
        <v>3.2914714288212821E-3</v>
      </c>
      <c r="G73" s="31">
        <f t="shared" si="4"/>
        <v>6.5829428576425642E-3</v>
      </c>
      <c r="H73" s="63">
        <f t="shared" si="16"/>
        <v>3.2806731867596195E-3</v>
      </c>
      <c r="I73" s="64">
        <f t="shared" si="5"/>
        <v>10586649600</v>
      </c>
      <c r="J73" s="65">
        <f t="shared" si="6"/>
        <v>280</v>
      </c>
      <c r="K73" s="66">
        <f t="shared" si="7"/>
        <v>1.4058086158192091E-2</v>
      </c>
      <c r="L73" s="66">
        <f t="shared" si="8"/>
        <v>2.8116172316384181E-2</v>
      </c>
      <c r="M73" s="63">
        <f t="shared" si="17"/>
        <v>1.386319615225573E-2</v>
      </c>
      <c r="N73" s="67">
        <f t="shared" si="18"/>
        <v>27</v>
      </c>
      <c r="O73" s="64">
        <f t="shared" si="9"/>
        <v>11738716058.810751</v>
      </c>
      <c r="P73" s="68">
        <f t="shared" si="22"/>
        <v>325.48368205252757</v>
      </c>
      <c r="Q73" s="66">
        <f t="shared" si="10"/>
        <v>1.4747916378593937E-2</v>
      </c>
      <c r="R73" s="66">
        <f t="shared" si="11"/>
        <v>2.9495832757187875E-2</v>
      </c>
      <c r="S73" s="63">
        <f t="shared" si="19"/>
        <v>1.4533576409031745E-2</v>
      </c>
      <c r="T73" s="64">
        <f t="shared" si="12"/>
        <v>15282498305.251255</v>
      </c>
      <c r="U73" s="68">
        <f t="shared" si="20"/>
        <v>392.00573418661287</v>
      </c>
      <c r="V73" s="66">
        <f t="shared" si="13"/>
        <v>1.3628267603211199E-2</v>
      </c>
      <c r="W73" s="66">
        <f t="shared" si="14"/>
        <v>2.7256535206422398E-2</v>
      </c>
      <c r="X73" s="63">
        <f t="shared" si="21"/>
        <v>1.3445035067378486E-2</v>
      </c>
    </row>
    <row r="74" spans="1:24" ht="15.75" customHeight="1">
      <c r="A74" s="3"/>
      <c r="B74" s="4">
        <f t="shared" si="15"/>
        <v>28</v>
      </c>
      <c r="C74" s="55">
        <f t="shared" si="0"/>
        <v>15729841</v>
      </c>
      <c r="D74" s="26">
        <f t="shared" si="1"/>
        <v>20545063135.281078</v>
      </c>
      <c r="E74" s="61">
        <f t="shared" si="2"/>
        <v>113.31161211598274</v>
      </c>
      <c r="F74" s="57">
        <f t="shared" si="3"/>
        <v>2.899266434368599E-3</v>
      </c>
      <c r="G74" s="31">
        <f t="shared" si="4"/>
        <v>5.798532868737198E-3</v>
      </c>
      <c r="H74" s="63">
        <f t="shared" si="16"/>
        <v>2.8908849885556087E-3</v>
      </c>
      <c r="I74" s="64">
        <f t="shared" si="5"/>
        <v>10733414400</v>
      </c>
      <c r="J74" s="65">
        <f t="shared" si="6"/>
        <v>280</v>
      </c>
      <c r="K74" s="66">
        <f t="shared" si="7"/>
        <v>1.3863196152255761E-2</v>
      </c>
      <c r="L74" s="66">
        <f t="shared" si="8"/>
        <v>2.7726392304511523E-2</v>
      </c>
      <c r="M74" s="63">
        <f t="shared" si="17"/>
        <v>1.3673635856265909E-2</v>
      </c>
      <c r="N74" s="67">
        <f t="shared" si="18"/>
        <v>28</v>
      </c>
      <c r="O74" s="64">
        <f t="shared" si="9"/>
        <v>11907973801.939976</v>
      </c>
      <c r="P74" s="68">
        <f t="shared" si="22"/>
        <v>322.91236097608453</v>
      </c>
      <c r="Q74" s="66">
        <f t="shared" si="10"/>
        <v>1.4418761155925964E-2</v>
      </c>
      <c r="R74" s="66">
        <f t="shared" si="11"/>
        <v>2.8837522311851927E-2</v>
      </c>
      <c r="S74" s="63">
        <f t="shared" si="19"/>
        <v>1.4213815544475983E-2</v>
      </c>
      <c r="T74" s="64">
        <f t="shared" si="12"/>
        <v>15481499608.580482</v>
      </c>
      <c r="U74" s="68">
        <f t="shared" si="20"/>
        <v>379.6575536653466</v>
      </c>
      <c r="V74" s="66">
        <f t="shared" si="13"/>
        <v>1.3021516466378285E-2</v>
      </c>
      <c r="W74" s="66">
        <f t="shared" si="14"/>
        <v>2.6043032932756571E-2</v>
      </c>
      <c r="X74" s="63">
        <f t="shared" si="21"/>
        <v>1.2854136121214887E-2</v>
      </c>
    </row>
    <row r="75" spans="1:24" ht="15.75" customHeight="1">
      <c r="A75" s="3"/>
      <c r="B75" s="4">
        <f t="shared" si="15"/>
        <v>29</v>
      </c>
      <c r="C75" s="55">
        <f t="shared" si="0"/>
        <v>16254001</v>
      </c>
      <c r="D75" s="26">
        <f t="shared" si="1"/>
        <v>20597551549.575665</v>
      </c>
      <c r="E75" s="61">
        <f t="shared" si="2"/>
        <v>100.13815303454466</v>
      </c>
      <c r="F75" s="57">
        <f t="shared" si="3"/>
        <v>2.5547944997282718E-3</v>
      </c>
      <c r="G75" s="31">
        <f t="shared" si="4"/>
        <v>5.1095889994565435E-3</v>
      </c>
      <c r="H75" s="63">
        <f t="shared" si="16"/>
        <v>2.5482841573793991E-3</v>
      </c>
      <c r="I75" s="64">
        <f t="shared" si="5"/>
        <v>10880179200</v>
      </c>
      <c r="J75" s="65">
        <f t="shared" si="6"/>
        <v>280</v>
      </c>
      <c r="K75" s="66">
        <f t="shared" si="7"/>
        <v>1.3673635856265831E-2</v>
      </c>
      <c r="L75" s="66">
        <f t="shared" si="8"/>
        <v>2.7347271712531662E-2</v>
      </c>
      <c r="M75" s="63">
        <f t="shared" si="17"/>
        <v>1.3489189589818373E-2</v>
      </c>
      <c r="N75" s="67">
        <f t="shared" si="18"/>
        <v>29</v>
      </c>
      <c r="O75" s="64">
        <f t="shared" si="9"/>
        <v>12075894408.901564</v>
      </c>
      <c r="P75" s="68">
        <f t="shared" si="22"/>
        <v>320.36135333025942</v>
      </c>
      <c r="Q75" s="66">
        <f t="shared" si="10"/>
        <v>1.4101526401933408E-2</v>
      </c>
      <c r="R75" s="66">
        <f t="shared" si="11"/>
        <v>2.8203052803866816E-2</v>
      </c>
      <c r="S75" s="63">
        <f t="shared" si="19"/>
        <v>1.3905438493881261E-2</v>
      </c>
      <c r="T75" s="64">
        <f t="shared" si="12"/>
        <v>15674232370.882519</v>
      </c>
      <c r="U75" s="68">
        <f t="shared" si="20"/>
        <v>367.69834077769417</v>
      </c>
      <c r="V75" s="66">
        <f t="shared" si="13"/>
        <v>1.244923083518446E-2</v>
      </c>
      <c r="W75" s="66">
        <f t="shared" si="14"/>
        <v>2.489846167036892E-2</v>
      </c>
      <c r="X75" s="63">
        <f t="shared" si="21"/>
        <v>1.2296153185789693E-2</v>
      </c>
    </row>
    <row r="76" spans="1:24" ht="15.75" customHeight="1">
      <c r="A76" s="3"/>
      <c r="B76" s="4">
        <f t="shared" si="15"/>
        <v>30</v>
      </c>
      <c r="C76" s="55">
        <f t="shared" si="0"/>
        <v>16778161</v>
      </c>
      <c r="D76" s="26">
        <f t="shared" si="1"/>
        <v>20643937729.818092</v>
      </c>
      <c r="E76" s="61">
        <f t="shared" si="2"/>
        <v>88.496222989977852</v>
      </c>
      <c r="F76" s="57">
        <f t="shared" si="3"/>
        <v>2.2520239908506716E-3</v>
      </c>
      <c r="G76" s="31">
        <f t="shared" si="4"/>
        <v>4.5040479817013432E-3</v>
      </c>
      <c r="H76" s="63">
        <f t="shared" si="16"/>
        <v>2.2469637745237137E-3</v>
      </c>
      <c r="I76" s="64">
        <f t="shared" si="5"/>
        <v>11026944000</v>
      </c>
      <c r="J76" s="65">
        <f t="shared" si="6"/>
        <v>280</v>
      </c>
      <c r="K76" s="66">
        <f t="shared" si="7"/>
        <v>1.3489189589818521E-2</v>
      </c>
      <c r="L76" s="66">
        <f t="shared" si="8"/>
        <v>2.6978379179637042E-2</v>
      </c>
      <c r="M76" s="63">
        <f t="shared" si="17"/>
        <v>1.3309653155035406E-2</v>
      </c>
      <c r="N76" s="67">
        <f t="shared" si="18"/>
        <v>30</v>
      </c>
      <c r="O76" s="64">
        <f t="shared" si="9"/>
        <v>12242488443.069698</v>
      </c>
      <c r="P76" s="68">
        <f t="shared" si="22"/>
        <v>317.83049864189331</v>
      </c>
      <c r="Q76" s="66">
        <f t="shared" si="10"/>
        <v>1.3795585529907615E-2</v>
      </c>
      <c r="R76" s="66">
        <f t="shared" si="11"/>
        <v>2.759117105981523E-2</v>
      </c>
      <c r="S76" s="63">
        <f t="shared" si="19"/>
        <v>1.3607857172406757E-2</v>
      </c>
      <c r="T76" s="64">
        <f t="shared" si="12"/>
        <v>15860894051.185881</v>
      </c>
      <c r="U76" s="68">
        <f t="shared" si="20"/>
        <v>356.1158430695998</v>
      </c>
      <c r="V76" s="66">
        <f t="shared" si="13"/>
        <v>1.1908824361320357E-2</v>
      </c>
      <c r="W76" s="66">
        <f t="shared" si="14"/>
        <v>2.3817648722640715E-2</v>
      </c>
      <c r="X76" s="63">
        <f t="shared" si="21"/>
        <v>1.1768673298048205E-2</v>
      </c>
    </row>
    <row r="77" spans="1:24" ht="15.75" customHeight="1">
      <c r="A77" s="3"/>
      <c r="B77" s="4">
        <f t="shared" si="15"/>
        <v>31</v>
      </c>
      <c r="C77" s="55">
        <f t="shared" si="0"/>
        <v>17302321</v>
      </c>
      <c r="D77" s="26">
        <f t="shared" si="1"/>
        <v>20684931113.718143</v>
      </c>
      <c r="E77" s="61">
        <f t="shared" si="2"/>
        <v>78.207768429583737</v>
      </c>
      <c r="F77" s="57">
        <f t="shared" si="3"/>
        <v>1.9857347196334686E-3</v>
      </c>
      <c r="G77" s="31">
        <f t="shared" si="4"/>
        <v>3.9714694392669371E-3</v>
      </c>
      <c r="H77" s="63">
        <f t="shared" si="16"/>
        <v>1.9817993917738974E-3</v>
      </c>
      <c r="I77" s="64">
        <f t="shared" si="5"/>
        <v>11173708800</v>
      </c>
      <c r="J77" s="65">
        <f t="shared" si="6"/>
        <v>280</v>
      </c>
      <c r="K77" s="66">
        <f t="shared" si="7"/>
        <v>1.330965315503552E-2</v>
      </c>
      <c r="L77" s="66">
        <f t="shared" si="8"/>
        <v>2.6619306310071041E-2</v>
      </c>
      <c r="M77" s="63">
        <f t="shared" si="17"/>
        <v>1.3134833082458552E-2</v>
      </c>
      <c r="N77" s="67">
        <f t="shared" si="18"/>
        <v>31</v>
      </c>
      <c r="O77" s="64">
        <f t="shared" si="9"/>
        <v>12407766384.368675</v>
      </c>
      <c r="P77" s="68">
        <f t="shared" si="22"/>
        <v>315.31963770409385</v>
      </c>
      <c r="Q77" s="66">
        <f t="shared" si="10"/>
        <v>1.3500355100807829E-2</v>
      </c>
      <c r="R77" s="66">
        <f t="shared" si="11"/>
        <v>2.7000710201615659E-2</v>
      </c>
      <c r="S77" s="63">
        <f t="shared" si="19"/>
        <v>1.3320523306047383E-2</v>
      </c>
      <c r="T77" s="64">
        <f t="shared" si="12"/>
        <v>16041675888.566607</v>
      </c>
      <c r="U77" s="68">
        <f t="shared" si="20"/>
        <v>344.89819402610891</v>
      </c>
      <c r="V77" s="66">
        <f t="shared" si="13"/>
        <v>1.1397960089595911E-2</v>
      </c>
      <c r="W77" s="66">
        <f t="shared" si="14"/>
        <v>2.2795920179191822E-2</v>
      </c>
      <c r="X77" s="63">
        <f t="shared" si="21"/>
        <v>1.1269510656899406E-2</v>
      </c>
    </row>
    <row r="78" spans="1:24" ht="15.75" customHeight="1">
      <c r="A78" s="3"/>
      <c r="B78" s="4">
        <f t="shared" si="15"/>
        <v>32</v>
      </c>
      <c r="C78" s="55">
        <f t="shared" si="0"/>
        <v>17826481</v>
      </c>
      <c r="D78" s="26">
        <f t="shared" si="1"/>
        <v>20721158660.689987</v>
      </c>
      <c r="E78" s="61">
        <f t="shared" si="2"/>
        <v>69.115436072656777</v>
      </c>
      <c r="F78" s="57">
        <f t="shared" si="3"/>
        <v>1.7513979994749796E-3</v>
      </c>
      <c r="G78" s="31">
        <f t="shared" si="4"/>
        <v>3.5027959989499592E-3</v>
      </c>
      <c r="H78" s="63">
        <f t="shared" si="16"/>
        <v>1.748335967359349E-3</v>
      </c>
      <c r="I78" s="64">
        <f t="shared" si="5"/>
        <v>11320473600</v>
      </c>
      <c r="J78" s="65">
        <f t="shared" si="6"/>
        <v>280</v>
      </c>
      <c r="K78" s="66">
        <f t="shared" si="7"/>
        <v>1.3134833082458709E-2</v>
      </c>
      <c r="L78" s="66">
        <f t="shared" si="8"/>
        <v>2.6269666164917417E-2</v>
      </c>
      <c r="M78" s="63">
        <f t="shared" si="17"/>
        <v>1.2964545935604477E-2</v>
      </c>
      <c r="N78" s="67">
        <f t="shared" si="18"/>
        <v>32</v>
      </c>
      <c r="O78" s="64">
        <f t="shared" si="9"/>
        <v>12571738629.931776</v>
      </c>
      <c r="P78" s="68">
        <f t="shared" si="22"/>
        <v>312.82861256696719</v>
      </c>
      <c r="Q78" s="66">
        <f t="shared" si="10"/>
        <v>1.321529117196092E-2</v>
      </c>
      <c r="R78" s="66">
        <f t="shared" si="11"/>
        <v>2.643058234392184E-2</v>
      </c>
      <c r="S78" s="63">
        <f t="shared" si="19"/>
        <v>1.3042925118782245E-2</v>
      </c>
      <c r="T78" s="64">
        <f t="shared" si="12"/>
        <v>16216763098.073299</v>
      </c>
      <c r="U78" s="68">
        <f t="shared" si="20"/>
        <v>334.03390092088728</v>
      </c>
      <c r="V78" s="66">
        <f t="shared" si="13"/>
        <v>1.0914521071422649E-2</v>
      </c>
      <c r="W78" s="66">
        <f t="shared" si="14"/>
        <v>2.1829042142845298E-2</v>
      </c>
      <c r="X78" s="63">
        <f t="shared" si="21"/>
        <v>1.0796680474878251E-2</v>
      </c>
    </row>
    <row r="79" spans="1:24" ht="15.75" customHeight="1">
      <c r="A79" s="3"/>
      <c r="B79" s="4">
        <f t="shared" si="15"/>
        <v>33</v>
      </c>
      <c r="C79" s="55">
        <f t="shared" si="0"/>
        <v>18350641</v>
      </c>
      <c r="D79" s="26">
        <f t="shared" si="1"/>
        <v>20753174440.670414</v>
      </c>
      <c r="E79" s="61">
        <f t="shared" si="2"/>
        <v>61.080166324072316</v>
      </c>
      <c r="F79" s="57">
        <f t="shared" si="3"/>
        <v>1.5450767259054762E-3</v>
      </c>
      <c r="G79" s="31">
        <f t="shared" si="4"/>
        <v>3.0901534518109524E-3</v>
      </c>
      <c r="H79" s="63">
        <f t="shared" si="16"/>
        <v>1.5426931466291371E-3</v>
      </c>
      <c r="I79" s="64">
        <f t="shared" si="5"/>
        <v>11467238400</v>
      </c>
      <c r="J79" s="65">
        <f t="shared" si="6"/>
        <v>280</v>
      </c>
      <c r="K79" s="66">
        <f t="shared" si="7"/>
        <v>1.2964545935604673E-2</v>
      </c>
      <c r="L79" s="66">
        <f t="shared" si="8"/>
        <v>2.5929091871209346E-2</v>
      </c>
      <c r="M79" s="63">
        <f t="shared" si="17"/>
        <v>1.2798617668923651E-2</v>
      </c>
      <c r="N79" s="67">
        <f t="shared" si="18"/>
        <v>33</v>
      </c>
      <c r="O79" s="64">
        <f t="shared" si="9"/>
        <v>12734415494.755121</v>
      </c>
      <c r="P79" s="68">
        <f t="shared" si="22"/>
        <v>310.35726652805602</v>
      </c>
      <c r="Q79" s="66">
        <f t="shared" si="10"/>
        <v>1.2939886010359093E-2</v>
      </c>
      <c r="R79" s="66">
        <f t="shared" si="11"/>
        <v>2.5879772020718186E-2</v>
      </c>
      <c r="S79" s="63">
        <f t="shared" si="19"/>
        <v>1.2774584345103701E-2</v>
      </c>
      <c r="T79" s="64">
        <f t="shared" si="12"/>
        <v>16386335060.482262</v>
      </c>
      <c r="U79" s="68">
        <f t="shared" si="20"/>
        <v>323.51183304517974</v>
      </c>
      <c r="V79" s="66">
        <f t="shared" si="13"/>
        <v>1.0456585040026204E-2</v>
      </c>
      <c r="W79" s="66">
        <f t="shared" si="14"/>
        <v>2.0913170080052407E-2</v>
      </c>
      <c r="X79" s="63">
        <f t="shared" si="21"/>
        <v>1.0348376362564915E-2</v>
      </c>
    </row>
    <row r="80" spans="1:24" ht="15.75" customHeight="1">
      <c r="A80" s="3"/>
      <c r="B80" s="4">
        <f t="shared" si="15"/>
        <v>34</v>
      </c>
      <c r="C80" s="55">
        <f t="shared" si="0"/>
        <v>18874801</v>
      </c>
      <c r="D80" s="26">
        <f t="shared" si="1"/>
        <v>20781468108.15366</v>
      </c>
      <c r="E80" s="61">
        <f t="shared" si="2"/>
        <v>53.979066474447066</v>
      </c>
      <c r="F80" s="57">
        <f t="shared" si="3"/>
        <v>1.3633416692049858E-3</v>
      </c>
      <c r="G80" s="31">
        <f t="shared" si="4"/>
        <v>2.7266833384099716E-3</v>
      </c>
      <c r="H80" s="63">
        <f t="shared" si="16"/>
        <v>1.3614854992918257E-3</v>
      </c>
      <c r="I80" s="64">
        <f t="shared" si="5"/>
        <v>11614003200</v>
      </c>
      <c r="J80" s="65">
        <f t="shared" si="6"/>
        <v>280</v>
      </c>
      <c r="K80" s="66">
        <f t="shared" si="7"/>
        <v>1.279861766892367E-2</v>
      </c>
      <c r="L80" s="66">
        <f t="shared" si="8"/>
        <v>2.559723533784734E-2</v>
      </c>
      <c r="M80" s="63">
        <f t="shared" si="17"/>
        <v>1.2636883034438995E-2</v>
      </c>
      <c r="N80" s="67">
        <f t="shared" si="18"/>
        <v>34</v>
      </c>
      <c r="O80" s="64">
        <f t="shared" si="9"/>
        <v>12895807212.346458</v>
      </c>
      <c r="P80" s="68">
        <f t="shared" si="22"/>
        <v>307.90544412266831</v>
      </c>
      <c r="Q80" s="66">
        <f t="shared" si="10"/>
        <v>1.2673665128784987E-2</v>
      </c>
      <c r="R80" s="66">
        <f t="shared" si="11"/>
        <v>2.5347330257569974E-2</v>
      </c>
      <c r="S80" s="63">
        <f t="shared" si="19"/>
        <v>1.2515053531260811E-2</v>
      </c>
      <c r="T80" s="64">
        <f t="shared" si="12"/>
        <v>16550565506.076206</v>
      </c>
      <c r="U80" s="68">
        <f t="shared" si="20"/>
        <v>313.32121030590679</v>
      </c>
      <c r="V80" s="66">
        <f t="shared" si="13"/>
        <v>1.0022402507196819E-2</v>
      </c>
      <c r="W80" s="66">
        <f t="shared" si="14"/>
        <v>2.0044805014393638E-2</v>
      </c>
      <c r="X80" s="63">
        <f t="shared" si="21"/>
        <v>9.9229507012099649E-3</v>
      </c>
    </row>
    <row r="81" spans="1:24" ht="15.75" customHeight="1">
      <c r="A81" s="3"/>
      <c r="B81" s="4">
        <f t="shared" si="15"/>
        <v>35</v>
      </c>
      <c r="C81" s="55">
        <f t="shared" si="0"/>
        <v>19398961</v>
      </c>
      <c r="D81" s="26">
        <f t="shared" si="1"/>
        <v>20806472391.046093</v>
      </c>
      <c r="E81" s="61">
        <f t="shared" si="2"/>
        <v>47.703531159253586</v>
      </c>
      <c r="F81" s="57">
        <f t="shared" si="3"/>
        <v>1.2032009847573126E-3</v>
      </c>
      <c r="G81" s="31">
        <f t="shared" si="4"/>
        <v>2.4064019695146251E-3</v>
      </c>
      <c r="H81" s="63">
        <f t="shared" si="16"/>
        <v>1.2017550319194381E-3</v>
      </c>
      <c r="I81" s="64">
        <f t="shared" si="5"/>
        <v>11760768000</v>
      </c>
      <c r="J81" s="65">
        <f t="shared" si="6"/>
        <v>280</v>
      </c>
      <c r="K81" s="66">
        <f t="shared" si="7"/>
        <v>1.2636883034438978E-2</v>
      </c>
      <c r="L81" s="66">
        <f t="shared" si="8"/>
        <v>2.5273766068877955E-2</v>
      </c>
      <c r="M81" s="63">
        <f t="shared" si="17"/>
        <v>1.2479185032814311E-2</v>
      </c>
      <c r="N81" s="67">
        <f t="shared" si="18"/>
        <v>35</v>
      </c>
      <c r="O81" s="64">
        <f t="shared" si="9"/>
        <v>13055923935.368874</v>
      </c>
      <c r="P81" s="68">
        <f t="shared" si="22"/>
        <v>305.47299111419119</v>
      </c>
      <c r="Q81" s="66">
        <f t="shared" si="10"/>
        <v>1.2416184608367846E-2</v>
      </c>
      <c r="R81" s="66">
        <f t="shared" si="11"/>
        <v>2.4832369216735692E-2</v>
      </c>
      <c r="S81" s="63">
        <f t="shared" si="19"/>
        <v>1.2263913593173692E-2</v>
      </c>
      <c r="T81" s="64">
        <f t="shared" si="12"/>
        <v>16709622692.634373</v>
      </c>
      <c r="U81" s="68">
        <f t="shared" si="20"/>
        <v>303.45159218209579</v>
      </c>
      <c r="V81" s="66">
        <f t="shared" si="13"/>
        <v>9.61037775414815E-3</v>
      </c>
      <c r="W81" s="66">
        <f t="shared" si="14"/>
        <v>1.92207555082963E-2</v>
      </c>
      <c r="X81" s="63">
        <f t="shared" si="21"/>
        <v>9.5188975528621711E-3</v>
      </c>
    </row>
    <row r="82" spans="1:24" ht="15.75" customHeight="1">
      <c r="A82" s="3"/>
      <c r="B82" s="4">
        <f t="shared" si="15"/>
        <v>36</v>
      </c>
      <c r="C82" s="55">
        <f t="shared" si="0"/>
        <v>19923121</v>
      </c>
      <c r="D82" s="26">
        <f t="shared" si="1"/>
        <v>20828569708.876492</v>
      </c>
      <c r="E82" s="61">
        <f t="shared" si="2"/>
        <v>42.157581330887375</v>
      </c>
      <c r="F82" s="57">
        <f t="shared" si="3"/>
        <v>1.0620405715631052E-3</v>
      </c>
      <c r="G82" s="31">
        <f t="shared" si="4"/>
        <v>2.1240811431262104E-3</v>
      </c>
      <c r="H82" s="63">
        <f t="shared" si="16"/>
        <v>1.0609138380242022E-3</v>
      </c>
      <c r="I82" s="64">
        <f t="shared" si="5"/>
        <v>11907532800</v>
      </c>
      <c r="J82" s="65">
        <f t="shared" si="6"/>
        <v>280</v>
      </c>
      <c r="K82" s="66">
        <f t="shared" si="7"/>
        <v>1.2479185032814184E-2</v>
      </c>
      <c r="L82" s="66">
        <f t="shared" si="8"/>
        <v>2.4958370065628368E-2</v>
      </c>
      <c r="M82" s="63">
        <f t="shared" si="17"/>
        <v>1.2325374405015355E-2</v>
      </c>
      <c r="N82" s="67">
        <f t="shared" si="18"/>
        <v>36</v>
      </c>
      <c r="O82" s="64">
        <f t="shared" si="9"/>
        <v>13214775736.279434</v>
      </c>
      <c r="P82" s="68">
        <f t="shared" si="22"/>
        <v>303.05975448443508</v>
      </c>
      <c r="Q82" s="66">
        <f t="shared" si="10"/>
        <v>1.2167028675789579E-2</v>
      </c>
      <c r="R82" s="66">
        <f t="shared" si="11"/>
        <v>2.4334057351579157E-2</v>
      </c>
      <c r="S82" s="63">
        <f t="shared" si="19"/>
        <v>1.2020771602990754E-2</v>
      </c>
      <c r="T82" s="64">
        <f t="shared" si="12"/>
        <v>16863669577.816174</v>
      </c>
      <c r="U82" s="68">
        <f t="shared" si="20"/>
        <v>293.89286702877234</v>
      </c>
      <c r="V82" s="66">
        <f t="shared" si="13"/>
        <v>9.2190522799599148E-3</v>
      </c>
      <c r="W82" s="66">
        <f t="shared" si="14"/>
        <v>1.843810455991983E-2</v>
      </c>
      <c r="X82" s="63">
        <f t="shared" si="21"/>
        <v>9.1348377333273501E-3</v>
      </c>
    </row>
    <row r="83" spans="1:24" ht="15.75" customHeight="1">
      <c r="A83" s="3"/>
      <c r="B83" s="4">
        <f t="shared" si="15"/>
        <v>37</v>
      </c>
      <c r="C83" s="55">
        <f t="shared" si="0"/>
        <v>20447281</v>
      </c>
      <c r="D83" s="26">
        <f t="shared" si="1"/>
        <v>20848098021.581886</v>
      </c>
      <c r="E83" s="61">
        <f t="shared" si="2"/>
        <v>37.256396339658167</v>
      </c>
      <c r="F83" s="57">
        <f t="shared" si="3"/>
        <v>9.3757338974036143E-4</v>
      </c>
      <c r="G83" s="31">
        <f t="shared" si="4"/>
        <v>1.8751467794807229E-3</v>
      </c>
      <c r="H83" s="63">
        <f t="shared" si="16"/>
        <v>9.3669516927530339E-4</v>
      </c>
      <c r="I83" s="64">
        <f t="shared" si="5"/>
        <v>12054297600</v>
      </c>
      <c r="J83" s="65">
        <f t="shared" si="6"/>
        <v>280</v>
      </c>
      <c r="K83" s="66">
        <f t="shared" si="7"/>
        <v>1.2325374405015285E-2</v>
      </c>
      <c r="L83" s="66">
        <f t="shared" si="8"/>
        <v>2.4650748810030571E-2</v>
      </c>
      <c r="M83" s="63">
        <f t="shared" si="17"/>
        <v>1.217530916110765E-2</v>
      </c>
      <c r="N83" s="67">
        <f t="shared" si="18"/>
        <v>37</v>
      </c>
      <c r="O83" s="64">
        <f t="shared" si="9"/>
        <v>13372372607.962814</v>
      </c>
      <c r="P83" s="68">
        <f t="shared" si="22"/>
        <v>300.66558242403102</v>
      </c>
      <c r="Q83" s="66">
        <f t="shared" si="10"/>
        <v>1.1925807507328223E-2</v>
      </c>
      <c r="R83" s="66">
        <f t="shared" si="11"/>
        <v>2.3851615014656446E-2</v>
      </c>
      <c r="S83" s="63">
        <f t="shared" si="19"/>
        <v>1.1785258779697383E-2</v>
      </c>
      <c r="T83" s="64">
        <f t="shared" si="12"/>
        <v>17012863986.114857</v>
      </c>
      <c r="U83" s="68">
        <f t="shared" si="20"/>
        <v>284.63524171757228</v>
      </c>
      <c r="V83" s="66">
        <f t="shared" si="13"/>
        <v>8.8470903447340713E-3</v>
      </c>
      <c r="W83" s="66">
        <f t="shared" si="14"/>
        <v>1.7694180689468143E-2</v>
      </c>
      <c r="X83" s="63">
        <f t="shared" si="21"/>
        <v>8.7695057352161765E-3</v>
      </c>
    </row>
    <row r="84" spans="1:24" ht="15.75" customHeight="1">
      <c r="A84" s="3"/>
      <c r="B84" s="4">
        <f t="shared" si="15"/>
        <v>38</v>
      </c>
      <c r="C84" s="55">
        <f t="shared" si="0"/>
        <v>20971441</v>
      </c>
      <c r="D84" s="26">
        <f t="shared" si="1"/>
        <v>20865355998.321266</v>
      </c>
      <c r="E84" s="61">
        <f t="shared" si="2"/>
        <v>32.925016673115593</v>
      </c>
      <c r="F84" s="57">
        <f t="shared" si="3"/>
        <v>8.2779622014029673E-4</v>
      </c>
      <c r="G84" s="31">
        <f t="shared" si="4"/>
        <v>1.6555924402805935E-3</v>
      </c>
      <c r="H84" s="63">
        <f t="shared" si="16"/>
        <v>8.2711154033354717E-4</v>
      </c>
      <c r="I84" s="64">
        <f t="shared" si="5"/>
        <v>12201062400</v>
      </c>
      <c r="J84" s="65">
        <f t="shared" si="6"/>
        <v>280</v>
      </c>
      <c r="K84" s="66">
        <f t="shared" si="7"/>
        <v>1.2175309161107819E-2</v>
      </c>
      <c r="L84" s="66">
        <f t="shared" si="8"/>
        <v>2.4350618322215637E-2</v>
      </c>
      <c r="M84" s="63">
        <f t="shared" si="17"/>
        <v>1.2028854143062206E-2</v>
      </c>
      <c r="N84" s="67">
        <f t="shared" si="18"/>
        <v>38</v>
      </c>
      <c r="O84" s="64">
        <f t="shared" si="9"/>
        <v>13528724464.359901</v>
      </c>
      <c r="P84" s="68">
        <f t="shared" si="22"/>
        <v>298.29032432289262</v>
      </c>
      <c r="Q84" s="66">
        <f t="shared" si="10"/>
        <v>1.1692155235338316E-2</v>
      </c>
      <c r="R84" s="66">
        <f t="shared" si="11"/>
        <v>2.3384310470676632E-2</v>
      </c>
      <c r="S84" s="63">
        <f t="shared" si="19"/>
        <v>1.1557028662160906E-2</v>
      </c>
      <c r="T84" s="64">
        <f t="shared" si="12"/>
        <v>17157358770.552185</v>
      </c>
      <c r="U84" s="68">
        <f t="shared" si="20"/>
        <v>275.66923160357192</v>
      </c>
      <c r="V84" s="66">
        <f t="shared" si="13"/>
        <v>8.4932663045598055E-3</v>
      </c>
      <c r="W84" s="66">
        <f t="shared" si="14"/>
        <v>1.6986532609119611E-2</v>
      </c>
      <c r="X84" s="63">
        <f t="shared" si="21"/>
        <v>8.4217382389490947E-3</v>
      </c>
    </row>
    <row r="85" spans="1:24" ht="15.75" customHeight="1">
      <c r="A85" s="3"/>
      <c r="B85" s="4">
        <f t="shared" si="15"/>
        <v>39</v>
      </c>
      <c r="C85" s="55">
        <f t="shared" si="0"/>
        <v>21495601</v>
      </c>
      <c r="D85" s="26">
        <f t="shared" si="1"/>
        <v>20880607585.369781</v>
      </c>
      <c r="E85" s="61">
        <f t="shared" si="2"/>
        <v>29.097197513195827</v>
      </c>
      <c r="F85" s="57">
        <f t="shared" si="3"/>
        <v>7.3095263985634346E-4</v>
      </c>
      <c r="G85" s="31">
        <f t="shared" si="4"/>
        <v>1.4619052797126869E-3</v>
      </c>
      <c r="H85" s="63">
        <f t="shared" si="16"/>
        <v>7.3041873835122395E-4</v>
      </c>
      <c r="I85" s="64">
        <f t="shared" si="5"/>
        <v>12347827200</v>
      </c>
      <c r="J85" s="65">
        <f t="shared" si="6"/>
        <v>280</v>
      </c>
      <c r="K85" s="66">
        <f t="shared" si="7"/>
        <v>1.2028854143062165E-2</v>
      </c>
      <c r="L85" s="66">
        <f t="shared" si="8"/>
        <v>2.405770828612433E-2</v>
      </c>
      <c r="M85" s="63">
        <f t="shared" si="17"/>
        <v>1.1885880618737632E-2</v>
      </c>
      <c r="N85" s="67">
        <f t="shared" si="18"/>
        <v>39</v>
      </c>
      <c r="O85" s="64">
        <f t="shared" si="9"/>
        <v>13683841141.091455</v>
      </c>
      <c r="P85" s="68">
        <f t="shared" si="22"/>
        <v>295.93383076074747</v>
      </c>
      <c r="Q85" s="66">
        <f t="shared" si="10"/>
        <v>1.1465728135730291E-2</v>
      </c>
      <c r="R85" s="66">
        <f t="shared" si="11"/>
        <v>2.2931456271460583E-2</v>
      </c>
      <c r="S85" s="63">
        <f t="shared" si="19"/>
        <v>1.133575544557841E-2</v>
      </c>
      <c r="T85" s="64">
        <f t="shared" si="12"/>
        <v>17297301969.279766</v>
      </c>
      <c r="U85" s="68">
        <f t="shared" si="20"/>
        <v>266.98565080811096</v>
      </c>
      <c r="V85" s="66">
        <f t="shared" si="13"/>
        <v>8.1564534844238822E-3</v>
      </c>
      <c r="W85" s="66">
        <f t="shared" si="14"/>
        <v>1.6312906968847764E-2</v>
      </c>
      <c r="X85" s="63">
        <f t="shared" si="21"/>
        <v>8.0904639912120491E-3</v>
      </c>
    </row>
    <row r="86" spans="1:24" ht="15.75" customHeight="1">
      <c r="A86" s="3"/>
      <c r="B86" s="4">
        <f t="shared" si="15"/>
        <v>40</v>
      </c>
      <c r="C86" s="55">
        <f t="shared" si="0"/>
        <v>22019761</v>
      </c>
      <c r="D86" s="26">
        <f t="shared" si="1"/>
        <v>20894086042.955582</v>
      </c>
      <c r="E86" s="61">
        <f t="shared" si="2"/>
        <v>25.714395577307204</v>
      </c>
      <c r="F86" s="57">
        <f t="shared" si="3"/>
        <v>6.4550121593415677E-4</v>
      </c>
      <c r="G86" s="31">
        <f t="shared" si="4"/>
        <v>1.2910024318683135E-3</v>
      </c>
      <c r="H86" s="63">
        <f t="shared" si="16"/>
        <v>6.4508481290315167E-4</v>
      </c>
      <c r="I86" s="64">
        <f t="shared" si="5"/>
        <v>12494592000</v>
      </c>
      <c r="J86" s="65">
        <f t="shared" si="6"/>
        <v>280</v>
      </c>
      <c r="K86" s="66">
        <f t="shared" si="7"/>
        <v>1.1885880618737521E-2</v>
      </c>
      <c r="L86" s="66">
        <f t="shared" si="8"/>
        <v>2.3771761237475042E-2</v>
      </c>
      <c r="M86" s="63">
        <f t="shared" si="17"/>
        <v>1.1746265904481135E-2</v>
      </c>
      <c r="N86" s="67">
        <f t="shared" si="18"/>
        <v>40</v>
      </c>
      <c r="O86" s="64">
        <f t="shared" si="9"/>
        <v>13837732396.076832</v>
      </c>
      <c r="P86" s="68">
        <f t="shared" si="22"/>
        <v>293.59595349774042</v>
      </c>
      <c r="Q86" s="66">
        <f t="shared" si="10"/>
        <v>1.1246202977558217E-2</v>
      </c>
      <c r="R86" s="66">
        <f t="shared" si="11"/>
        <v>2.2492405955116434E-2</v>
      </c>
      <c r="S86" s="63">
        <f t="shared" si="19"/>
        <v>1.1121132464521954E-2</v>
      </c>
      <c r="T86" s="64">
        <f t="shared" si="12"/>
        <v>17432836957.24744</v>
      </c>
      <c r="U86" s="68">
        <f t="shared" si="20"/>
        <v>258.57560280768126</v>
      </c>
      <c r="V86" s="66">
        <f t="shared" si="13"/>
        <v>7.8356143754896666E-3</v>
      </c>
      <c r="W86" s="66">
        <f t="shared" si="14"/>
        <v>1.5671228750979333E-2</v>
      </c>
      <c r="X86" s="63">
        <f t="shared" si="21"/>
        <v>7.7746948646431058E-3</v>
      </c>
    </row>
    <row r="87" spans="1:24" ht="15.75" customHeight="1">
      <c r="A87" s="3"/>
      <c r="B87" s="4">
        <f t="shared" si="15"/>
        <v>41</v>
      </c>
      <c r="C87" s="55">
        <f t="shared" si="0"/>
        <v>22543921</v>
      </c>
      <c r="D87" s="26">
        <f t="shared" si="1"/>
        <v>20905997512.779301</v>
      </c>
      <c r="E87" s="61">
        <f t="shared" si="2"/>
        <v>22.724873747939565</v>
      </c>
      <c r="F87" s="57">
        <f t="shared" si="3"/>
        <v>5.700881004907589E-4</v>
      </c>
      <c r="G87" s="31">
        <f t="shared" si="4"/>
        <v>1.1401762009815178E-3</v>
      </c>
      <c r="H87" s="63">
        <f t="shared" si="16"/>
        <v>5.6976328522173603E-4</v>
      </c>
      <c r="I87" s="64">
        <f t="shared" si="5"/>
        <v>12641356800</v>
      </c>
      <c r="J87" s="65">
        <f t="shared" si="6"/>
        <v>280</v>
      </c>
      <c r="K87" s="66">
        <f t="shared" si="7"/>
        <v>1.1746265904480914E-2</v>
      </c>
      <c r="L87" s="66">
        <f t="shared" si="8"/>
        <v>2.3492531808961829E-2</v>
      </c>
      <c r="M87" s="63">
        <f t="shared" si="17"/>
        <v>1.1609893014015604E-2</v>
      </c>
      <c r="N87" s="67">
        <f t="shared" si="18"/>
        <v>41</v>
      </c>
      <c r="O87" s="64">
        <f t="shared" si="9"/>
        <v>13990407910.147823</v>
      </c>
      <c r="P87" s="68">
        <f t="shared" si="22"/>
        <v>291.27654546510973</v>
      </c>
      <c r="Q87" s="66">
        <f t="shared" si="10"/>
        <v>1.1033275518052141E-2</v>
      </c>
      <c r="R87" s="66">
        <f t="shared" si="11"/>
        <v>2.2066551036104283E-2</v>
      </c>
      <c r="S87" s="63">
        <f t="shared" si="19"/>
        <v>1.0912870807737285E-2</v>
      </c>
      <c r="T87" s="64">
        <f t="shared" si="12"/>
        <v>17564102593.094139</v>
      </c>
      <c r="U87" s="68">
        <f t="shared" si="20"/>
        <v>250.43047131925221</v>
      </c>
      <c r="V87" s="66">
        <f t="shared" si="13"/>
        <v>7.5297919764073188E-3</v>
      </c>
      <c r="W87" s="66">
        <f t="shared" si="14"/>
        <v>1.5059583952814638E-2</v>
      </c>
      <c r="X87" s="63">
        <f t="shared" si="21"/>
        <v>7.4735179409799457E-3</v>
      </c>
    </row>
    <row r="88" spans="1:24" ht="15.75" customHeight="1">
      <c r="A88" s="3"/>
      <c r="B88" s="4">
        <f t="shared" si="15"/>
        <v>42</v>
      </c>
      <c r="C88" s="55">
        <f t="shared" si="0"/>
        <v>23068081</v>
      </c>
      <c r="D88" s="26">
        <f t="shared" si="1"/>
        <v>20916524170.778423</v>
      </c>
      <c r="E88" s="61">
        <f t="shared" si="2"/>
        <v>20.08290979685831</v>
      </c>
      <c r="F88" s="57">
        <f t="shared" si="3"/>
        <v>5.0352335461094084E-4</v>
      </c>
      <c r="G88" s="31">
        <f t="shared" si="4"/>
        <v>1.0070467092218817E-3</v>
      </c>
      <c r="H88" s="63">
        <f t="shared" si="16"/>
        <v>5.0326994643912215E-4</v>
      </c>
      <c r="I88" s="64">
        <f t="shared" si="5"/>
        <v>12788121600</v>
      </c>
      <c r="J88" s="65">
        <f t="shared" si="6"/>
        <v>280</v>
      </c>
      <c r="K88" s="66">
        <f t="shared" si="7"/>
        <v>1.160989301401571E-2</v>
      </c>
      <c r="L88" s="66">
        <f t="shared" si="8"/>
        <v>2.321978602803142E-2</v>
      </c>
      <c r="M88" s="63">
        <f t="shared" si="17"/>
        <v>1.1476650331507798E-2</v>
      </c>
      <c r="N88" s="67">
        <f t="shared" si="18"/>
        <v>42</v>
      </c>
      <c r="O88" s="64">
        <f t="shared" si="9"/>
        <v>14141877287.657654</v>
      </c>
      <c r="P88" s="68">
        <f t="shared" si="22"/>
        <v>288.97546075593607</v>
      </c>
      <c r="Q88" s="66">
        <f t="shared" si="10"/>
        <v>1.0826659128356326E-2</v>
      </c>
      <c r="R88" s="66">
        <f t="shared" si="11"/>
        <v>2.1653318256712652E-2</v>
      </c>
      <c r="S88" s="63">
        <f t="shared" si="19"/>
        <v>1.0710698051525691E-2</v>
      </c>
      <c r="T88" s="64">
        <f t="shared" si="12"/>
        <v>17691233361.411671</v>
      </c>
      <c r="U88" s="68">
        <f t="shared" si="20"/>
        <v>242.54191147270222</v>
      </c>
      <c r="V88" s="66">
        <f t="shared" si="13"/>
        <v>7.2381021258391487E-3</v>
      </c>
      <c r="W88" s="66">
        <f t="shared" si="14"/>
        <v>1.4476204251678297E-2</v>
      </c>
      <c r="X88" s="63">
        <f t="shared" si="21"/>
        <v>7.1860884835102112E-3</v>
      </c>
    </row>
    <row r="89" spans="1:24" ht="15.75" customHeight="1">
      <c r="A89" s="3"/>
      <c r="B89" s="4">
        <f t="shared" si="15"/>
        <v>43</v>
      </c>
      <c r="C89" s="55">
        <f t="shared" si="0"/>
        <v>23592241</v>
      </c>
      <c r="D89" s="26">
        <f t="shared" si="1"/>
        <v>20925827013.3554</v>
      </c>
      <c r="E89" s="61">
        <f t="shared" si="2"/>
        <v>17.748097101983522</v>
      </c>
      <c r="F89" s="57">
        <f t="shared" si="3"/>
        <v>4.4476044399257203E-4</v>
      </c>
      <c r="G89" s="31">
        <f t="shared" si="4"/>
        <v>8.8952088798514406E-4</v>
      </c>
      <c r="H89" s="63">
        <f t="shared" si="16"/>
        <v>4.4456272007975528E-4</v>
      </c>
      <c r="I89" s="64">
        <f t="shared" si="5"/>
        <v>12934886400</v>
      </c>
      <c r="J89" s="65">
        <f t="shared" si="6"/>
        <v>280</v>
      </c>
      <c r="K89" s="66">
        <f t="shared" si="7"/>
        <v>1.1476650331507639E-2</v>
      </c>
      <c r="L89" s="66">
        <f t="shared" si="8"/>
        <v>2.2953300663015277E-2</v>
      </c>
      <c r="M89" s="63">
        <f t="shared" si="17"/>
        <v>1.1346431306888283E-2</v>
      </c>
      <c r="N89" s="67">
        <f t="shared" si="18"/>
        <v>43</v>
      </c>
      <c r="O89" s="64">
        <f t="shared" si="9"/>
        <v>14292150057.085157</v>
      </c>
      <c r="P89" s="68">
        <f t="shared" si="22"/>
        <v>286.69255461596447</v>
      </c>
      <c r="Q89" s="66">
        <f t="shared" si="10"/>
        <v>1.0626083536918707E-2</v>
      </c>
      <c r="R89" s="66">
        <f t="shared" si="11"/>
        <v>2.1252167073837414E-2</v>
      </c>
      <c r="S89" s="63">
        <f t="shared" si="19"/>
        <v>1.0514357100036786E-2</v>
      </c>
      <c r="T89" s="64">
        <f t="shared" si="12"/>
        <v>17814359510.527203</v>
      </c>
      <c r="U89" s="68">
        <f t="shared" si="20"/>
        <v>234.90184126131533</v>
      </c>
      <c r="V89" s="66">
        <f t="shared" si="13"/>
        <v>6.9597266962797598E-3</v>
      </c>
      <c r="W89" s="66">
        <f t="shared" si="14"/>
        <v>1.391945339255952E-2</v>
      </c>
      <c r="X89" s="63">
        <f t="shared" si="21"/>
        <v>6.9116236844086743E-3</v>
      </c>
    </row>
    <row r="90" spans="1:24" ht="15.75" customHeight="1">
      <c r="A90" s="3"/>
      <c r="B90" s="4">
        <f t="shared" si="15"/>
        <v>44</v>
      </c>
      <c r="C90" s="55">
        <f t="shared" si="0"/>
        <v>24116401</v>
      </c>
      <c r="D90" s="26">
        <f t="shared" si="1"/>
        <v>20934048319.682556</v>
      </c>
      <c r="E90" s="61">
        <f t="shared" si="2"/>
        <v>15.684726662005545</v>
      </c>
      <c r="F90" s="57">
        <f t="shared" si="3"/>
        <v>3.9287844260152866E-4</v>
      </c>
      <c r="G90" s="31">
        <f t="shared" si="4"/>
        <v>7.8575688520305732E-4</v>
      </c>
      <c r="H90" s="63">
        <f t="shared" si="16"/>
        <v>3.9272414974922398E-4</v>
      </c>
      <c r="I90" s="64">
        <f t="shared" si="5"/>
        <v>13081651200</v>
      </c>
      <c r="J90" s="65">
        <f t="shared" si="6"/>
        <v>280</v>
      </c>
      <c r="K90" s="66">
        <f t="shared" si="7"/>
        <v>1.1346431306888014E-2</v>
      </c>
      <c r="L90" s="66">
        <f t="shared" si="8"/>
        <v>2.2692862613776028E-2</v>
      </c>
      <c r="M90" s="63">
        <f t="shared" si="17"/>
        <v>1.1219134171686296E-2</v>
      </c>
      <c r="N90" s="67">
        <f t="shared" si="18"/>
        <v>44</v>
      </c>
      <c r="O90" s="64">
        <f t="shared" si="9"/>
        <v>14441235671.634184</v>
      </c>
      <c r="P90" s="68">
        <f t="shared" si="22"/>
        <v>284.42768343449859</v>
      </c>
      <c r="Q90" s="66">
        <f t="shared" si="10"/>
        <v>1.0431293678946445E-2</v>
      </c>
      <c r="R90" s="66">
        <f t="shared" si="11"/>
        <v>2.0862587357892891E-2</v>
      </c>
      <c r="S90" s="63">
        <f t="shared" si="19"/>
        <v>1.0323605122092516E-2</v>
      </c>
      <c r="T90" s="64">
        <f t="shared" si="12"/>
        <v>17933607185.945595</v>
      </c>
      <c r="U90" s="68">
        <f t="shared" si="20"/>
        <v>227.50243326158551</v>
      </c>
      <c r="V90" s="66">
        <f t="shared" si="13"/>
        <v>6.6939075383498385E-3</v>
      </c>
      <c r="W90" s="66">
        <f t="shared" si="14"/>
        <v>1.3387815076699677E-2</v>
      </c>
      <c r="X90" s="63">
        <f t="shared" si="21"/>
        <v>6.6493970890499909E-3</v>
      </c>
    </row>
    <row r="91" spans="1:24" ht="15.75" customHeight="1">
      <c r="A91" s="3"/>
      <c r="B91" s="4">
        <f t="shared" si="15"/>
        <v>45</v>
      </c>
      <c r="C91" s="55">
        <f t="shared" si="0"/>
        <v>24640561</v>
      </c>
      <c r="D91" s="26">
        <f t="shared" si="1"/>
        <v>20941313827.742664</v>
      </c>
      <c r="E91" s="61">
        <f t="shared" si="2"/>
        <v>13.861240957169063</v>
      </c>
      <c r="F91" s="57">
        <f t="shared" si="3"/>
        <v>3.470665563180643E-4</v>
      </c>
      <c r="G91" s="31">
        <f t="shared" si="4"/>
        <v>6.941331126361286E-4</v>
      </c>
      <c r="H91" s="63">
        <f t="shared" si="16"/>
        <v>3.469461429150833E-4</v>
      </c>
      <c r="I91" s="64">
        <f t="shared" si="5"/>
        <v>13228416000</v>
      </c>
      <c r="J91" s="65">
        <f t="shared" si="6"/>
        <v>280</v>
      </c>
      <c r="K91" s="66">
        <f t="shared" si="7"/>
        <v>1.1219134171686216E-2</v>
      </c>
      <c r="L91" s="66">
        <f t="shared" si="8"/>
        <v>2.2438268343372432E-2</v>
      </c>
      <c r="M91" s="63">
        <f t="shared" si="17"/>
        <v>1.1094661673778594E-2</v>
      </c>
      <c r="N91" s="67">
        <f t="shared" si="18"/>
        <v>45</v>
      </c>
      <c r="O91" s="64">
        <f t="shared" si="9"/>
        <v>14589143509.828274</v>
      </c>
      <c r="P91" s="68">
        <f t="shared" si="22"/>
        <v>282.18070473536613</v>
      </c>
      <c r="Q91" s="66">
        <f t="shared" si="10"/>
        <v>1.0242048641627944E-2</v>
      </c>
      <c r="R91" s="66">
        <f t="shared" si="11"/>
        <v>2.0484097283255887E-2</v>
      </c>
      <c r="S91" s="63">
        <f t="shared" si="19"/>
        <v>1.0138212575292682E-2</v>
      </c>
      <c r="T91" s="64">
        <f t="shared" si="12"/>
        <v>18049098559.58831</v>
      </c>
      <c r="U91" s="68">
        <f t="shared" si="20"/>
        <v>220.33610661384637</v>
      </c>
      <c r="V91" s="66">
        <f t="shared" si="13"/>
        <v>6.4399410807450376E-3</v>
      </c>
      <c r="W91" s="66">
        <f t="shared" si="14"/>
        <v>1.2879882161490075E-2</v>
      </c>
      <c r="X91" s="63">
        <f t="shared" si="21"/>
        <v>6.3987336132842465E-3</v>
      </c>
    </row>
    <row r="92" spans="1:24" ht="15.75" customHeight="1">
      <c r="A92" s="3"/>
      <c r="B92" s="4">
        <f t="shared" si="15"/>
        <v>46</v>
      </c>
      <c r="C92" s="55">
        <f t="shared" si="0"/>
        <v>25164721</v>
      </c>
      <c r="D92" s="26">
        <f t="shared" si="1"/>
        <v>20947734657.385899</v>
      </c>
      <c r="E92" s="61">
        <f t="shared" si="2"/>
        <v>12.249751303484537</v>
      </c>
      <c r="F92" s="57">
        <f t="shared" si="3"/>
        <v>3.0661064038532563E-4</v>
      </c>
      <c r="G92" s="31">
        <f t="shared" si="4"/>
        <v>6.1322128077065125E-4</v>
      </c>
      <c r="H92" s="63">
        <f t="shared" si="16"/>
        <v>3.0651665911607395E-4</v>
      </c>
      <c r="I92" s="64">
        <f t="shared" si="5"/>
        <v>13375180800</v>
      </c>
      <c r="J92" s="65">
        <f t="shared" si="6"/>
        <v>280</v>
      </c>
      <c r="K92" s="66">
        <f t="shared" si="7"/>
        <v>1.1094661673778629E-2</v>
      </c>
      <c r="L92" s="66">
        <f t="shared" si="8"/>
        <v>2.2189323347557258E-2</v>
      </c>
      <c r="M92" s="63">
        <f t="shared" si="17"/>
        <v>1.0972920829600996E-2</v>
      </c>
      <c r="N92" s="67">
        <f t="shared" si="18"/>
        <v>46</v>
      </c>
      <c r="O92" s="64">
        <f t="shared" si="9"/>
        <v>14735882876.10063</v>
      </c>
      <c r="P92" s="68">
        <f t="shared" si="22"/>
        <v>279.95147716795674</v>
      </c>
      <c r="Q92" s="66">
        <f t="shared" si="10"/>
        <v>1.0058120695947782E-2</v>
      </c>
      <c r="R92" s="66">
        <f t="shared" si="11"/>
        <v>2.0116241391895565E-2</v>
      </c>
      <c r="S92" s="63">
        <f t="shared" si="19"/>
        <v>9.9579623091565761E-3</v>
      </c>
      <c r="T92" s="64">
        <f t="shared" si="12"/>
        <v>18160951954.961277</v>
      </c>
      <c r="U92" s="68">
        <f t="shared" si="20"/>
        <v>213.39551925551064</v>
      </c>
      <c r="V92" s="66">
        <f t="shared" si="13"/>
        <v>6.1971735044654818E-3</v>
      </c>
      <c r="W92" s="66">
        <f t="shared" si="14"/>
        <v>1.2394347008930964E-2</v>
      </c>
      <c r="X92" s="63">
        <f t="shared" si="21"/>
        <v>6.1590050813613573E-3</v>
      </c>
    </row>
    <row r="93" spans="1:24" ht="15.75" customHeight="1">
      <c r="A93" s="3"/>
      <c r="B93" s="4">
        <f t="shared" si="15"/>
        <v>47</v>
      </c>
      <c r="C93" s="55">
        <f t="shared" si="0"/>
        <v>25688881</v>
      </c>
      <c r="D93" s="26">
        <f t="shared" si="1"/>
        <v>20953409009.814713</v>
      </c>
      <c r="E93" s="61">
        <f t="shared" si="2"/>
        <v>10.825611318704594</v>
      </c>
      <c r="F93" s="57">
        <f t="shared" si="3"/>
        <v>2.7088143523019238E-4</v>
      </c>
      <c r="G93" s="31">
        <f t="shared" si="4"/>
        <v>5.4176287046038476E-4</v>
      </c>
      <c r="H93" s="63">
        <f t="shared" si="16"/>
        <v>2.7080807834933829E-4</v>
      </c>
      <c r="I93" s="64">
        <f t="shared" si="5"/>
        <v>13521945600</v>
      </c>
      <c r="J93" s="65">
        <f t="shared" si="6"/>
        <v>280</v>
      </c>
      <c r="K93" s="66">
        <f t="shared" si="7"/>
        <v>1.0972920829601048E-2</v>
      </c>
      <c r="L93" s="66">
        <f t="shared" si="8"/>
        <v>2.1945841659202096E-2</v>
      </c>
      <c r="M93" s="63">
        <f t="shared" si="17"/>
        <v>1.0853822692497683E-2</v>
      </c>
      <c r="N93" s="67">
        <f t="shared" si="18"/>
        <v>47</v>
      </c>
      <c r="O93" s="64">
        <f t="shared" si="9"/>
        <v>14881463001.379435</v>
      </c>
      <c r="P93" s="68">
        <f t="shared" si="22"/>
        <v>277.7398604983299</v>
      </c>
      <c r="Q93" s="66">
        <f t="shared" si="10"/>
        <v>9.8792944069142734E-3</v>
      </c>
      <c r="R93" s="66">
        <f t="shared" si="11"/>
        <v>1.9758588813828547E-2</v>
      </c>
      <c r="S93" s="63">
        <f t="shared" si="19"/>
        <v>9.7826487399328421E-3</v>
      </c>
      <c r="T93" s="64">
        <f t="shared" si="12"/>
        <v>18269281968.379997</v>
      </c>
      <c r="U93" s="68">
        <f t="shared" si="20"/>
        <v>206.67356039896225</v>
      </c>
      <c r="V93" s="66">
        <f t="shared" si="13"/>
        <v>5.9649964212986229E-3</v>
      </c>
      <c r="W93" s="66">
        <f t="shared" si="14"/>
        <v>1.1929992842597246E-2</v>
      </c>
      <c r="X93" s="63">
        <f t="shared" si="21"/>
        <v>5.9296262221042451E-3</v>
      </c>
    </row>
    <row r="94" spans="1:24" ht="15.75" customHeight="1">
      <c r="A94" s="3"/>
      <c r="B94" s="4">
        <f t="shared" si="15"/>
        <v>48</v>
      </c>
      <c r="C94" s="55">
        <f t="shared" si="0"/>
        <v>26213041</v>
      </c>
      <c r="D94" s="26">
        <f t="shared" si="1"/>
        <v>20958423669.488838</v>
      </c>
      <c r="E94" s="61">
        <f t="shared" si="2"/>
        <v>9.5670399765853436</v>
      </c>
      <c r="F94" s="57">
        <f t="shared" si="3"/>
        <v>2.393242871256306E-4</v>
      </c>
      <c r="G94" s="31">
        <f t="shared" si="4"/>
        <v>4.7864857425126121E-4</v>
      </c>
      <c r="H94" s="63">
        <f t="shared" si="16"/>
        <v>2.3926702471532835E-4</v>
      </c>
      <c r="I94" s="64">
        <f t="shared" si="5"/>
        <v>13668710400</v>
      </c>
      <c r="J94" s="65">
        <f t="shared" si="6"/>
        <v>280</v>
      </c>
      <c r="K94" s="66">
        <f t="shared" si="7"/>
        <v>1.0853822692497742E-2</v>
      </c>
      <c r="L94" s="66">
        <f t="shared" si="8"/>
        <v>2.1707645384995485E-2</v>
      </c>
      <c r="M94" s="63">
        <f t="shared" si="17"/>
        <v>1.0737282135994564E-2</v>
      </c>
      <c r="N94" s="67">
        <f t="shared" si="18"/>
        <v>48</v>
      </c>
      <c r="O94" s="64">
        <f t="shared" si="9"/>
        <v>15025893043.668537</v>
      </c>
      <c r="P94" s="68">
        <f t="shared" si="22"/>
        <v>275.54571560039312</v>
      </c>
      <c r="Q94" s="66">
        <f t="shared" si="10"/>
        <v>9.7053658148875972E-3</v>
      </c>
      <c r="R94" s="66">
        <f t="shared" si="11"/>
        <v>1.9410731629775194E-2</v>
      </c>
      <c r="S94" s="63">
        <f t="shared" si="19"/>
        <v>9.6120770904835062E-3</v>
      </c>
      <c r="T94" s="64">
        <f t="shared" si="12"/>
        <v>18374199586.376026</v>
      </c>
      <c r="U94" s="68">
        <f t="shared" si="20"/>
        <v>200.16334324639507</v>
      </c>
      <c r="V94" s="66">
        <f t="shared" si="13"/>
        <v>5.742842996107762E-3</v>
      </c>
      <c r="W94" s="66">
        <f t="shared" si="14"/>
        <v>1.1485685992215524E-2</v>
      </c>
      <c r="X94" s="63">
        <f t="shared" si="21"/>
        <v>5.7100510693168793E-3</v>
      </c>
    </row>
    <row r="95" spans="1:24" ht="15.75" customHeight="1">
      <c r="A95" s="3"/>
      <c r="B95" s="4">
        <f t="shared" si="15"/>
        <v>49</v>
      </c>
      <c r="C95" s="55">
        <f t="shared" si="0"/>
        <v>26737201</v>
      </c>
      <c r="D95" s="26">
        <f t="shared" si="1"/>
        <v>20962855331.420803</v>
      </c>
      <c r="E95" s="61">
        <f t="shared" si="2"/>
        <v>8.4547884843638101</v>
      </c>
      <c r="F95" s="57">
        <f t="shared" si="3"/>
        <v>2.114501549282289E-4</v>
      </c>
      <c r="G95" s="31">
        <f t="shared" si="4"/>
        <v>4.229003098564578E-4</v>
      </c>
      <c r="H95" s="63">
        <f t="shared" si="16"/>
        <v>2.1140545321229887E-4</v>
      </c>
      <c r="I95" s="64">
        <f t="shared" si="5"/>
        <v>13815475200</v>
      </c>
      <c r="J95" s="65">
        <f t="shared" si="6"/>
        <v>280</v>
      </c>
      <c r="K95" s="66">
        <f t="shared" si="7"/>
        <v>1.0737282135994336E-2</v>
      </c>
      <c r="L95" s="66">
        <f t="shared" si="8"/>
        <v>2.1474564271988673E-2</v>
      </c>
      <c r="M95" s="63">
        <f t="shared" si="17"/>
        <v>1.0623217650884698E-2</v>
      </c>
      <c r="N95" s="67">
        <f t="shared" si="18"/>
        <v>49</v>
      </c>
      <c r="O95" s="64">
        <f t="shared" si="9"/>
        <v>15169182088.623556</v>
      </c>
      <c r="P95" s="68">
        <f t="shared" si="22"/>
        <v>273.36890444714999</v>
      </c>
      <c r="Q95" s="66">
        <f t="shared" si="10"/>
        <v>9.5361416814687579E-3</v>
      </c>
      <c r="R95" s="66">
        <f t="shared" si="11"/>
        <v>1.9072283362937516E-2</v>
      </c>
      <c r="S95" s="63">
        <f t="shared" si="19"/>
        <v>9.4460626893313471E-3</v>
      </c>
      <c r="T95" s="64">
        <f t="shared" si="12"/>
        <v>18475812299.405182</v>
      </c>
      <c r="U95" s="68">
        <f t="shared" si="20"/>
        <v>193.85819793413367</v>
      </c>
      <c r="V95" s="66">
        <f t="shared" si="13"/>
        <v>5.5301844606335301E-3</v>
      </c>
      <c r="W95" s="66">
        <f t="shared" si="14"/>
        <v>1.106036892126706E-2</v>
      </c>
      <c r="X95" s="63">
        <f t="shared" si="21"/>
        <v>5.4997697195933171E-3</v>
      </c>
    </row>
    <row r="96" spans="1:24" ht="15.75" customHeight="1">
      <c r="A96" s="3"/>
      <c r="B96" s="4">
        <f t="shared" si="15"/>
        <v>50</v>
      </c>
      <c r="C96" s="55">
        <f t="shared" si="0"/>
        <v>27261361</v>
      </c>
      <c r="D96" s="26">
        <f t="shared" si="1"/>
        <v>20966771774.161781</v>
      </c>
      <c r="E96" s="61">
        <f t="shared" si="2"/>
        <v>7.4718458886219352</v>
      </c>
      <c r="F96" s="57">
        <f t="shared" si="3"/>
        <v>1.8682773310503954E-4</v>
      </c>
      <c r="G96" s="31">
        <f t="shared" si="4"/>
        <v>3.7365546621007909E-4</v>
      </c>
      <c r="H96" s="63">
        <f t="shared" si="16"/>
        <v>1.8679283502320843E-4</v>
      </c>
      <c r="I96" s="64">
        <f t="shared" si="5"/>
        <v>13962240000</v>
      </c>
      <c r="J96" s="65">
        <f t="shared" si="6"/>
        <v>280</v>
      </c>
      <c r="K96" s="66">
        <f t="shared" si="7"/>
        <v>1.0623217650884711E-2</v>
      </c>
      <c r="L96" s="66">
        <f t="shared" si="8"/>
        <v>2.1246435301769423E-2</v>
      </c>
      <c r="M96" s="63">
        <f t="shared" si="17"/>
        <v>1.0511551155115484E-2</v>
      </c>
      <c r="N96" s="67">
        <f t="shared" si="18"/>
        <v>50</v>
      </c>
      <c r="O96" s="64">
        <f t="shared" si="9"/>
        <v>15311339150.12343</v>
      </c>
      <c r="P96" s="68">
        <f t="shared" si="22"/>
        <v>271.20929010201746</v>
      </c>
      <c r="Q96" s="66">
        <f t="shared" si="10"/>
        <v>9.3714387940855275E-3</v>
      </c>
      <c r="R96" s="66">
        <f t="shared" si="11"/>
        <v>1.8742877588171055E-2</v>
      </c>
      <c r="S96" s="63">
        <f t="shared" si="19"/>
        <v>9.2844303235701808E-3</v>
      </c>
      <c r="T96" s="64">
        <f t="shared" si="12"/>
        <v>18574224211.973919</v>
      </c>
      <c r="U96" s="68">
        <f t="shared" si="20"/>
        <v>187.7516646992085</v>
      </c>
      <c r="V96" s="66">
        <f t="shared" si="13"/>
        <v>5.3265269734259716E-3</v>
      </c>
      <c r="W96" s="66">
        <f t="shared" si="14"/>
        <v>1.0653053946851943E-2</v>
      </c>
      <c r="X96" s="63">
        <f t="shared" si="21"/>
        <v>5.2983054067634594E-3</v>
      </c>
    </row>
    <row r="97" spans="1:24" ht="15.75" customHeight="1">
      <c r="A97" s="3"/>
      <c r="B97" s="4">
        <f t="shared" si="15"/>
        <v>51</v>
      </c>
      <c r="C97" s="55">
        <f t="shared" si="0"/>
        <v>27785521</v>
      </c>
      <c r="D97" s="26">
        <f t="shared" si="1"/>
        <v>20970232896.417686</v>
      </c>
      <c r="E97" s="61">
        <f t="shared" si="2"/>
        <v>6.6031789070258942</v>
      </c>
      <c r="F97" s="57">
        <f t="shared" si="3"/>
        <v>1.6507654555435354E-4</v>
      </c>
      <c r="G97" s="31">
        <f t="shared" si="4"/>
        <v>3.3015309110870708E-4</v>
      </c>
      <c r="H97" s="63">
        <f t="shared" si="16"/>
        <v>1.6504929978600202E-4</v>
      </c>
      <c r="I97" s="64">
        <f t="shared" si="5"/>
        <v>14109004800</v>
      </c>
      <c r="J97" s="65">
        <f t="shared" si="6"/>
        <v>280</v>
      </c>
      <c r="K97" s="66">
        <f t="shared" si="7"/>
        <v>1.0511551155115512E-2</v>
      </c>
      <c r="L97" s="66">
        <f t="shared" si="8"/>
        <v>2.1023102310231023E-2</v>
      </c>
      <c r="M97" s="63">
        <f t="shared" si="17"/>
        <v>1.0402207815536357E-2</v>
      </c>
      <c r="N97" s="67">
        <f t="shared" si="18"/>
        <v>51</v>
      </c>
      <c r="O97" s="64">
        <f t="shared" si="9"/>
        <v>15452373170.837454</v>
      </c>
      <c r="P97" s="68">
        <f t="shared" si="22"/>
        <v>269.06673671021156</v>
      </c>
      <c r="Q97" s="66">
        <f t="shared" si="10"/>
        <v>9.2110833240139321E-3</v>
      </c>
      <c r="R97" s="66">
        <f t="shared" si="11"/>
        <v>1.8422166648027864E-2</v>
      </c>
      <c r="S97" s="63">
        <f t="shared" si="19"/>
        <v>9.12701364086832E-3</v>
      </c>
      <c r="T97" s="64">
        <f t="shared" si="12"/>
        <v>18669536149.296741</v>
      </c>
      <c r="U97" s="68">
        <f t="shared" si="20"/>
        <v>181.83748726118344</v>
      </c>
      <c r="V97" s="66">
        <f t="shared" si="13"/>
        <v>5.1314087864503914E-3</v>
      </c>
      <c r="W97" s="66">
        <f t="shared" si="14"/>
        <v>1.0262817572900783E-2</v>
      </c>
      <c r="X97" s="63">
        <f t="shared" si="21"/>
        <v>5.1052118574681504E-3</v>
      </c>
    </row>
    <row r="98" spans="1:24" ht="15.75" customHeight="1">
      <c r="A98" s="1"/>
      <c r="B98" s="4">
        <f t="shared" si="15"/>
        <v>52</v>
      </c>
      <c r="C98" s="55">
        <f t="shared" si="0"/>
        <v>28309681</v>
      </c>
      <c r="D98" s="26">
        <f t="shared" si="1"/>
        <v>20973291633.149616</v>
      </c>
      <c r="E98" s="61">
        <f t="shared" si="2"/>
        <v>5.8355020068853927</v>
      </c>
      <c r="F98" s="57">
        <f t="shared" si="3"/>
        <v>1.4586088514316397E-4</v>
      </c>
      <c r="G98" s="31">
        <f t="shared" si="4"/>
        <v>2.9172177028632793E-4</v>
      </c>
      <c r="H98" s="63">
        <f t="shared" si="16"/>
        <v>1.4583961284797553E-4</v>
      </c>
      <c r="I98" s="64">
        <f t="shared" si="5"/>
        <v>14255769600</v>
      </c>
      <c r="J98" s="65">
        <f t="shared" si="6"/>
        <v>280</v>
      </c>
      <c r="K98" s="66">
        <f t="shared" si="7"/>
        <v>1.0402207815536359E-2</v>
      </c>
      <c r="L98" s="66">
        <f t="shared" si="8"/>
        <v>2.0804415631072718E-2</v>
      </c>
      <c r="M98" s="63">
        <f t="shared" si="17"/>
        <v>1.0295115880660788E-2</v>
      </c>
      <c r="N98" s="67">
        <f t="shared" si="18"/>
        <v>52</v>
      </c>
      <c r="O98" s="64">
        <f t="shared" si="9"/>
        <v>15592293022.787838</v>
      </c>
      <c r="P98" s="68">
        <f t="shared" si="22"/>
        <v>266.94110949020086</v>
      </c>
      <c r="Q98" s="66">
        <f t="shared" si="10"/>
        <v>9.0549102331057077E-3</v>
      </c>
      <c r="R98" s="66">
        <f t="shared" si="11"/>
        <v>1.8109820466211415E-2</v>
      </c>
      <c r="S98" s="63">
        <f t="shared" si="19"/>
        <v>8.9736545962735281E-3</v>
      </c>
      <c r="T98" s="64">
        <f t="shared" si="12"/>
        <v>18761845760.593895</v>
      </c>
      <c r="U98" s="68">
        <f t="shared" si="20"/>
        <v>176.10960641245617</v>
      </c>
      <c r="V98" s="66">
        <f t="shared" si="13"/>
        <v>4.944397683958027E-3</v>
      </c>
      <c r="W98" s="66">
        <f t="shared" si="14"/>
        <v>9.8887953679160541E-3</v>
      </c>
      <c r="X98" s="63">
        <f t="shared" si="21"/>
        <v>4.9200708968109019E-3</v>
      </c>
    </row>
    <row r="99" spans="1:24" ht="15.75" customHeight="1">
      <c r="A99" s="3"/>
      <c r="B99" s="4">
        <f t="shared" si="15"/>
        <v>53</v>
      </c>
      <c r="C99" s="55">
        <f t="shared" si="0"/>
        <v>28833841</v>
      </c>
      <c r="D99" s="26">
        <f t="shared" si="1"/>
        <v>20975994765.169666</v>
      </c>
      <c r="E99" s="61">
        <f t="shared" si="2"/>
        <v>5.157074214077463</v>
      </c>
      <c r="F99" s="57">
        <f t="shared" si="3"/>
        <v>1.288844911581536E-4</v>
      </c>
      <c r="G99" s="31">
        <f t="shared" si="4"/>
        <v>2.577689823163072E-4</v>
      </c>
      <c r="H99" s="63">
        <f t="shared" si="16"/>
        <v>1.2886788208654743E-4</v>
      </c>
      <c r="I99" s="64">
        <f t="shared" si="5"/>
        <v>14402534400</v>
      </c>
      <c r="J99" s="65">
        <f t="shared" si="6"/>
        <v>280</v>
      </c>
      <c r="K99" s="66">
        <f t="shared" si="7"/>
        <v>1.0295115880660698E-2</v>
      </c>
      <c r="L99" s="66">
        <f t="shared" si="8"/>
        <v>2.0590231761321395E-2</v>
      </c>
      <c r="M99" s="63">
        <f t="shared" si="17"/>
        <v>1.0190206523651657E-2</v>
      </c>
      <c r="N99" s="67">
        <f t="shared" si="18"/>
        <v>53</v>
      </c>
      <c r="O99" s="64">
        <f t="shared" si="9"/>
        <v>15731107507.907814</v>
      </c>
      <c r="P99" s="68">
        <f t="shared" si="22"/>
        <v>264.83227472522822</v>
      </c>
      <c r="Q99" s="66">
        <f t="shared" si="10"/>
        <v>8.9027627249629888E-3</v>
      </c>
      <c r="R99" s="66">
        <f t="shared" si="11"/>
        <v>1.7805525449925978E-2</v>
      </c>
      <c r="S99" s="63">
        <f t="shared" si="19"/>
        <v>8.8242029399518973E-3</v>
      </c>
      <c r="T99" s="64">
        <f t="shared" si="12"/>
        <v>18851247619.135189</v>
      </c>
      <c r="U99" s="68">
        <f t="shared" si="20"/>
        <v>170.56215381046383</v>
      </c>
      <c r="V99" s="66">
        <f t="shared" si="13"/>
        <v>4.765088663561433E-3</v>
      </c>
      <c r="W99" s="66">
        <f t="shared" si="14"/>
        <v>9.530177327122866E-3</v>
      </c>
      <c r="X99" s="63">
        <f t="shared" si="21"/>
        <v>4.7424902769057642E-3</v>
      </c>
    </row>
    <row r="100" spans="1:24" ht="15.75" customHeight="1">
      <c r="A100" s="3"/>
      <c r="B100" s="4">
        <f t="shared" si="15"/>
        <v>54</v>
      </c>
      <c r="C100" s="55">
        <f t="shared" si="0"/>
        <v>29358001</v>
      </c>
      <c r="D100" s="26">
        <f t="shared" si="1"/>
        <v>20978383634.614216</v>
      </c>
      <c r="E100" s="61">
        <f t="shared" si="2"/>
        <v>4.5575195446976728</v>
      </c>
      <c r="F100" s="57">
        <f t="shared" si="3"/>
        <v>1.1388587150661591E-4</v>
      </c>
      <c r="G100" s="31">
        <f t="shared" si="4"/>
        <v>2.2777174301323182E-4</v>
      </c>
      <c r="H100" s="63">
        <f t="shared" si="16"/>
        <v>1.1387290299191832E-4</v>
      </c>
      <c r="I100" s="64">
        <f t="shared" si="5"/>
        <v>14549299200</v>
      </c>
      <c r="J100" s="65">
        <f t="shared" si="6"/>
        <v>280</v>
      </c>
      <c r="K100" s="66">
        <f t="shared" si="7"/>
        <v>1.0190206523651837E-2</v>
      </c>
      <c r="L100" s="66">
        <f t="shared" si="8"/>
        <v>2.0380413047303675E-2</v>
      </c>
      <c r="M100" s="63">
        <f t="shared" si="17"/>
        <v>1.0087413694812142E-2</v>
      </c>
      <c r="N100" s="67">
        <f t="shared" si="18"/>
        <v>54</v>
      </c>
      <c r="O100" s="64">
        <f t="shared" si="9"/>
        <v>15868825358.595343</v>
      </c>
      <c r="P100" s="68">
        <f t="shared" si="22"/>
        <v>262.74009975489889</v>
      </c>
      <c r="Q100" s="66">
        <f t="shared" si="10"/>
        <v>8.7544917367260843E-3</v>
      </c>
      <c r="R100" s="66">
        <f t="shared" si="11"/>
        <v>1.7508983473452169E-2</v>
      </c>
      <c r="S100" s="63">
        <f t="shared" si="19"/>
        <v>8.678515742372328E-3</v>
      </c>
      <c r="T100" s="64">
        <f t="shared" si="12"/>
        <v>18937833319.132431</v>
      </c>
      <c r="U100" s="68">
        <f t="shared" si="20"/>
        <v>165.18944596543423</v>
      </c>
      <c r="V100" s="66">
        <f t="shared" si="13"/>
        <v>4.5931018331832902E-3</v>
      </c>
      <c r="W100" s="66">
        <f t="shared" si="14"/>
        <v>9.1862036663665804E-3</v>
      </c>
      <c r="X100" s="63">
        <f t="shared" si="21"/>
        <v>4.5721017044630941E-3</v>
      </c>
    </row>
    <row r="101" spans="1:24" ht="15.75" customHeight="1">
      <c r="A101" s="3"/>
      <c r="B101" s="4">
        <f t="shared" si="15"/>
        <v>55</v>
      </c>
      <c r="C101" s="55">
        <f t="shared" si="0"/>
        <v>29882161</v>
      </c>
      <c r="D101" s="26">
        <f t="shared" si="1"/>
        <v>20980494777.237206</v>
      </c>
      <c r="E101" s="61">
        <f t="shared" si="2"/>
        <v>4.0276683130915467</v>
      </c>
      <c r="F101" s="57">
        <f t="shared" si="3"/>
        <v>1.0063418897089293E-4</v>
      </c>
      <c r="G101" s="31">
        <f t="shared" si="4"/>
        <v>2.0126837794178586E-4</v>
      </c>
      <c r="H101" s="63">
        <f t="shared" si="16"/>
        <v>1.0062406274990998E-4</v>
      </c>
      <c r="I101" s="64">
        <f t="shared" si="5"/>
        <v>14696064000</v>
      </c>
      <c r="J101" s="65">
        <f t="shared" si="6"/>
        <v>280</v>
      </c>
      <c r="K101" s="66">
        <f t="shared" si="7"/>
        <v>1.0087413694812187E-2</v>
      </c>
      <c r="L101" s="66">
        <f t="shared" si="8"/>
        <v>2.0174827389624374E-2</v>
      </c>
      <c r="M101" s="63">
        <f t="shared" si="17"/>
        <v>9.9866739829113094E-3</v>
      </c>
      <c r="N101" s="67">
        <f t="shared" si="18"/>
        <v>55</v>
      </c>
      <c r="O101" s="64">
        <f t="shared" si="9"/>
        <v>16005455238.26244</v>
      </c>
      <c r="P101" s="68">
        <f t="shared" si="22"/>
        <v>260.6644529668352</v>
      </c>
      <c r="Q101" s="66">
        <f t="shared" si="10"/>
        <v>8.6099554680076924E-3</v>
      </c>
      <c r="R101" s="66">
        <f t="shared" si="11"/>
        <v>1.7219910936015385E-2</v>
      </c>
      <c r="S101" s="63">
        <f t="shared" si="19"/>
        <v>8.5364569537811352E-3</v>
      </c>
      <c r="T101" s="64">
        <f t="shared" si="12"/>
        <v>19021691569.579762</v>
      </c>
      <c r="U101" s="68">
        <f t="shared" si="20"/>
        <v>159.98597841752303</v>
      </c>
      <c r="V101" s="66">
        <f t="shared" si="13"/>
        <v>4.4280805007725216E-3</v>
      </c>
      <c r="W101" s="66">
        <f t="shared" si="14"/>
        <v>8.8561610015450432E-3</v>
      </c>
      <c r="X101" s="63">
        <f t="shared" si="21"/>
        <v>4.4085590464224556E-3</v>
      </c>
    </row>
    <row r="102" spans="1:24" ht="15.75" customHeight="1">
      <c r="A102" s="3"/>
      <c r="B102" s="4">
        <f t="shared" si="15"/>
        <v>56</v>
      </c>
      <c r="C102" s="55">
        <f t="shared" si="0"/>
        <v>30406321</v>
      </c>
      <c r="D102" s="26">
        <f t="shared" si="1"/>
        <v>20982360481.193851</v>
      </c>
      <c r="E102" s="61">
        <f t="shared" si="2"/>
        <v>3.5594168892056413</v>
      </c>
      <c r="F102" s="57">
        <f t="shared" si="3"/>
        <v>8.8925641480588991E-5</v>
      </c>
      <c r="G102" s="31">
        <f t="shared" si="4"/>
        <v>1.7785128296117798E-4</v>
      </c>
      <c r="H102" s="63">
        <f t="shared" si="16"/>
        <v>8.891773441388473E-5</v>
      </c>
      <c r="I102" s="64">
        <f t="shared" si="5"/>
        <v>14842828800</v>
      </c>
      <c r="J102" s="65">
        <f t="shared" si="6"/>
        <v>280</v>
      </c>
      <c r="K102" s="66">
        <f t="shared" si="7"/>
        <v>9.9866739829113423E-3</v>
      </c>
      <c r="L102" s="66">
        <f t="shared" si="8"/>
        <v>1.9973347965822685E-2</v>
      </c>
      <c r="M102" s="63">
        <f t="shared" si="17"/>
        <v>9.8879264847411275E-3</v>
      </c>
      <c r="N102" s="67">
        <f t="shared" si="18"/>
        <v>56</v>
      </c>
      <c r="O102" s="64">
        <f t="shared" si="9"/>
        <v>16141005741.880165</v>
      </c>
      <c r="P102" s="68">
        <f t="shared" si="22"/>
        <v>258.6052037883972</v>
      </c>
      <c r="Q102" s="66">
        <f t="shared" si="10"/>
        <v>8.4690189438460985E-3</v>
      </c>
      <c r="R102" s="66">
        <f t="shared" si="11"/>
        <v>1.6938037887692197E-2</v>
      </c>
      <c r="S102" s="63">
        <f t="shared" si="19"/>
        <v>8.3978969951061799E-3</v>
      </c>
      <c r="T102" s="64">
        <f t="shared" si="12"/>
        <v>19102908285.138</v>
      </c>
      <c r="U102" s="68">
        <f t="shared" si="20"/>
        <v>154.94642009737106</v>
      </c>
      <c r="V102" s="66">
        <f t="shared" si="13"/>
        <v>4.2696894364602127E-3</v>
      </c>
      <c r="W102" s="66">
        <f t="shared" si="14"/>
        <v>8.5393788729204254E-3</v>
      </c>
      <c r="X102" s="63">
        <f t="shared" si="21"/>
        <v>4.2515366951443312E-3</v>
      </c>
    </row>
    <row r="103" spans="1:24" ht="15.75" customHeight="1">
      <c r="A103" s="3"/>
      <c r="B103" s="4">
        <f t="shared" si="15"/>
        <v>57</v>
      </c>
      <c r="C103" s="55">
        <f t="shared" si="0"/>
        <v>30930481</v>
      </c>
      <c r="D103" s="26">
        <f t="shared" si="1"/>
        <v>20984009280.860886</v>
      </c>
      <c r="E103" s="61">
        <f t="shared" si="2"/>
        <v>3.1456037603646632</v>
      </c>
      <c r="F103" s="57">
        <f t="shared" si="3"/>
        <v>7.8580275489592384E-5</v>
      </c>
      <c r="G103" s="31">
        <f t="shared" si="4"/>
        <v>1.5716055097918477E-4</v>
      </c>
      <c r="H103" s="63">
        <f t="shared" si="16"/>
        <v>7.8574101114892159E-5</v>
      </c>
      <c r="I103" s="64">
        <f t="shared" si="5"/>
        <v>14989593600</v>
      </c>
      <c r="J103" s="65">
        <f t="shared" si="6"/>
        <v>280</v>
      </c>
      <c r="K103" s="66">
        <f t="shared" si="7"/>
        <v>9.8879264847412367E-3</v>
      </c>
      <c r="L103" s="66">
        <f t="shared" si="8"/>
        <v>1.9775852969482473E-2</v>
      </c>
      <c r="M103" s="63">
        <f t="shared" si="17"/>
        <v>9.7911126823346795E-3</v>
      </c>
      <c r="N103" s="67">
        <f t="shared" si="18"/>
        <v>57</v>
      </c>
      <c r="O103" s="64">
        <f t="shared" si="9"/>
        <v>16275485396.519312</v>
      </c>
      <c r="P103" s="68">
        <f t="shared" si="22"/>
        <v>256.56222267846886</v>
      </c>
      <c r="Q103" s="66">
        <f t="shared" si="10"/>
        <v>8.3315536088448289E-3</v>
      </c>
      <c r="R103" s="66">
        <f t="shared" si="11"/>
        <v>1.6663107217689658E-2</v>
      </c>
      <c r="S103" s="63">
        <f t="shared" si="19"/>
        <v>8.2627123777154754E-3</v>
      </c>
      <c r="T103" s="64">
        <f t="shared" si="12"/>
        <v>19181566674.156155</v>
      </c>
      <c r="U103" s="68">
        <f t="shared" si="20"/>
        <v>150.0656078643039</v>
      </c>
      <c r="V103" s="66">
        <f t="shared" si="13"/>
        <v>4.1176132892471722E-3</v>
      </c>
      <c r="W103" s="66">
        <f t="shared" si="14"/>
        <v>8.2352265784943444E-3</v>
      </c>
      <c r="X103" s="63">
        <f t="shared" si="21"/>
        <v>4.1007280768226018E-3</v>
      </c>
    </row>
    <row r="104" spans="1:24" ht="15.75" customHeight="1">
      <c r="A104" s="3"/>
      <c r="B104" s="4">
        <f t="shared" si="15"/>
        <v>58</v>
      </c>
      <c r="C104" s="55">
        <f t="shared" si="0"/>
        <v>31454641</v>
      </c>
      <c r="D104" s="26">
        <f t="shared" si="1"/>
        <v>20985466393.245903</v>
      </c>
      <c r="E104" s="61">
        <f t="shared" si="2"/>
        <v>2.779900001943449</v>
      </c>
      <c r="F104" s="57">
        <f t="shared" si="3"/>
        <v>6.943917940154551E-5</v>
      </c>
      <c r="G104" s="31">
        <f t="shared" si="4"/>
        <v>1.3887835880309102E-4</v>
      </c>
      <c r="H104" s="63">
        <f t="shared" si="16"/>
        <v>6.943435793660413E-5</v>
      </c>
      <c r="I104" s="64">
        <f t="shared" si="5"/>
        <v>15136358400</v>
      </c>
      <c r="J104" s="65">
        <f t="shared" si="6"/>
        <v>280</v>
      </c>
      <c r="K104" s="66">
        <f t="shared" si="7"/>
        <v>9.7911126823344956E-3</v>
      </c>
      <c r="L104" s="66">
        <f t="shared" si="8"/>
        <v>1.9582225364668991E-2</v>
      </c>
      <c r="M104" s="63">
        <f t="shared" si="17"/>
        <v>9.6961763273257784E-3</v>
      </c>
      <c r="N104" s="67">
        <f t="shared" si="18"/>
        <v>58</v>
      </c>
      <c r="O104" s="64">
        <f t="shared" si="9"/>
        <v>16408902661.886808</v>
      </c>
      <c r="P104" s="68">
        <f t="shared" si="22"/>
        <v>254.53538111930894</v>
      </c>
      <c r="Q104" s="66">
        <f t="shared" si="10"/>
        <v>8.1974369499314102E-3</v>
      </c>
      <c r="R104" s="66">
        <f t="shared" si="11"/>
        <v>1.639487389986282E-2</v>
      </c>
      <c r="S104" s="63">
        <f t="shared" si="19"/>
        <v>8.1307853496739302E-3</v>
      </c>
      <c r="T104" s="64">
        <f t="shared" si="12"/>
        <v>19257747323.920235</v>
      </c>
      <c r="U104" s="68">
        <f t="shared" si="20"/>
        <v>145.33854121657834</v>
      </c>
      <c r="V104" s="66">
        <f t="shared" si="13"/>
        <v>3.9715551424024352E-3</v>
      </c>
      <c r="W104" s="66">
        <f t="shared" si="14"/>
        <v>7.9431102848048704E-3</v>
      </c>
      <c r="X104" s="63">
        <f t="shared" si="21"/>
        <v>3.9558442886751255E-3</v>
      </c>
    </row>
    <row r="105" spans="1:24" ht="15.75" customHeight="1">
      <c r="A105" s="3"/>
      <c r="B105" s="4">
        <f t="shared" si="15"/>
        <v>59</v>
      </c>
      <c r="C105" s="55">
        <f t="shared" si="0"/>
        <v>31978801</v>
      </c>
      <c r="D105" s="26">
        <f t="shared" si="1"/>
        <v>20986754103.660351</v>
      </c>
      <c r="E105" s="61">
        <f t="shared" si="2"/>
        <v>2.4567124817746651</v>
      </c>
      <c r="F105" s="57">
        <f t="shared" si="3"/>
        <v>6.1362010751508936E-5</v>
      </c>
      <c r="G105" s="31">
        <f t="shared" si="4"/>
        <v>1.2272402150301787E-4</v>
      </c>
      <c r="H105" s="63">
        <f t="shared" si="16"/>
        <v>6.1358245686093937E-5</v>
      </c>
      <c r="I105" s="64">
        <f t="shared" si="5"/>
        <v>15283123200</v>
      </c>
      <c r="J105" s="65">
        <f t="shared" si="6"/>
        <v>280</v>
      </c>
      <c r="K105" s="66">
        <f t="shared" si="7"/>
        <v>9.6961763273258651E-3</v>
      </c>
      <c r="L105" s="66">
        <f t="shared" si="8"/>
        <v>1.939235265465173E-2</v>
      </c>
      <c r="M105" s="63">
        <f t="shared" si="17"/>
        <v>9.6030633319765801E-3</v>
      </c>
      <c r="N105" s="67">
        <f t="shared" si="18"/>
        <v>59</v>
      </c>
      <c r="O105" s="64">
        <f t="shared" si="9"/>
        <v>16541265930.857903</v>
      </c>
      <c r="P105" s="68">
        <f t="shared" si="22"/>
        <v>252.52455160846637</v>
      </c>
      <c r="Q105" s="66">
        <f t="shared" si="10"/>
        <v>8.0665521454116595E-3</v>
      </c>
      <c r="R105" s="66">
        <f t="shared" si="11"/>
        <v>1.6133104290823319E-2</v>
      </c>
      <c r="S105" s="63">
        <f t="shared" si="19"/>
        <v>8.0020035663754818E-3</v>
      </c>
      <c r="T105" s="64">
        <f t="shared" si="12"/>
        <v>19331528283.216747</v>
      </c>
      <c r="U105" s="68">
        <f t="shared" si="20"/>
        <v>140.76037716825613</v>
      </c>
      <c r="V105" s="66">
        <f t="shared" si="13"/>
        <v>3.8312351935819908E-3</v>
      </c>
      <c r="W105" s="66">
        <f t="shared" si="14"/>
        <v>7.6624703871639816E-3</v>
      </c>
      <c r="X105" s="63">
        <f t="shared" si="21"/>
        <v>3.8166128521026632E-3</v>
      </c>
    </row>
    <row r="106" spans="1:24" ht="15.75" customHeight="1">
      <c r="A106" s="3"/>
      <c r="B106" s="4">
        <f t="shared" si="15"/>
        <v>60</v>
      </c>
      <c r="C106" s="55">
        <f t="shared" si="0"/>
        <v>32502961</v>
      </c>
      <c r="D106" s="26">
        <f t="shared" si="1"/>
        <v>20987892106.554653</v>
      </c>
      <c r="E106" s="61">
        <f t="shared" si="2"/>
        <v>2.1710983178848222</v>
      </c>
      <c r="F106" s="57">
        <f t="shared" si="3"/>
        <v>5.4224816695397705E-5</v>
      </c>
      <c r="G106" s="31">
        <f t="shared" si="4"/>
        <v>1.0844963339079541E-4</v>
      </c>
      <c r="H106" s="63">
        <f t="shared" si="16"/>
        <v>5.4221876524040979E-5</v>
      </c>
      <c r="I106" s="64">
        <f t="shared" si="5"/>
        <v>15429888000</v>
      </c>
      <c r="J106" s="65">
        <f t="shared" si="6"/>
        <v>280</v>
      </c>
      <c r="K106" s="66">
        <f t="shared" si="7"/>
        <v>9.603063331976542E-3</v>
      </c>
      <c r="L106" s="66">
        <f t="shared" si="8"/>
        <v>1.9206126663953084E-2</v>
      </c>
      <c r="M106" s="63">
        <f t="shared" si="17"/>
        <v>9.5117216664177828E-3</v>
      </c>
      <c r="N106" s="67">
        <f t="shared" si="18"/>
        <v>60</v>
      </c>
      <c r="O106" s="64">
        <f t="shared" si="9"/>
        <v>16672583530.004124</v>
      </c>
      <c r="P106" s="68">
        <f t="shared" si="22"/>
        <v>250.52960765075949</v>
      </c>
      <c r="Q106" s="66">
        <f t="shared" si="10"/>
        <v>7.9387877382012719E-3</v>
      </c>
      <c r="R106" s="66">
        <f t="shared" si="11"/>
        <v>1.5877575476402544E-2</v>
      </c>
      <c r="S106" s="63">
        <f t="shared" si="19"/>
        <v>7.8762597836081749E-3</v>
      </c>
      <c r="T106" s="64">
        <f t="shared" si="12"/>
        <v>19402985142.295422</v>
      </c>
      <c r="U106" s="68">
        <f t="shared" si="20"/>
        <v>136.32642528745606</v>
      </c>
      <c r="V106" s="66">
        <f t="shared" si="13"/>
        <v>3.6963895472615972E-3</v>
      </c>
      <c r="W106" s="66">
        <f t="shared" si="14"/>
        <v>7.3927790945231943E-3</v>
      </c>
      <c r="X106" s="63">
        <f t="shared" si="21"/>
        <v>3.6827765704416926E-3</v>
      </c>
    </row>
    <row r="107" spans="1:24" ht="15.75" customHeight="1">
      <c r="A107" s="3"/>
      <c r="B107" s="4">
        <f t="shared" si="15"/>
        <v>61</v>
      </c>
      <c r="C107" s="55">
        <f t="shared" si="0"/>
        <v>33027121</v>
      </c>
      <c r="D107" s="26">
        <f t="shared" si="1"/>
        <v>20988897806.728321</v>
      </c>
      <c r="E107" s="61">
        <f t="shared" si="2"/>
        <v>1.9186892812614644</v>
      </c>
      <c r="F107" s="57">
        <f t="shared" si="3"/>
        <v>4.79181124317778E-5</v>
      </c>
      <c r="G107" s="31">
        <f t="shared" si="4"/>
        <v>9.58362248635556E-5</v>
      </c>
      <c r="H107" s="63">
        <f t="shared" si="16"/>
        <v>4.7915816396182365E-5</v>
      </c>
      <c r="I107" s="64">
        <f t="shared" si="5"/>
        <v>15576652800</v>
      </c>
      <c r="J107" s="65">
        <f t="shared" si="6"/>
        <v>280</v>
      </c>
      <c r="K107" s="66">
        <f t="shared" si="7"/>
        <v>9.5117216664177984E-3</v>
      </c>
      <c r="L107" s="66">
        <f t="shared" si="8"/>
        <v>1.9023443332835597E-2</v>
      </c>
      <c r="M107" s="63">
        <f t="shared" si="17"/>
        <v>9.4221012617037303E-3</v>
      </c>
      <c r="N107" s="67">
        <f t="shared" si="18"/>
        <v>61</v>
      </c>
      <c r="O107" s="64">
        <f t="shared" si="9"/>
        <v>16802863720.11709</v>
      </c>
      <c r="P107" s="68">
        <f t="shared" si="22"/>
        <v>248.55042375031849</v>
      </c>
      <c r="Q107" s="66">
        <f t="shared" si="10"/>
        <v>7.8140373313178007E-3</v>
      </c>
      <c r="R107" s="66">
        <f t="shared" si="11"/>
        <v>1.5628074662635601E-2</v>
      </c>
      <c r="S107" s="63">
        <f t="shared" si="19"/>
        <v>7.7534515712931462E-3</v>
      </c>
      <c r="T107" s="64">
        <f t="shared" si="12"/>
        <v>19472191110.313118</v>
      </c>
      <c r="U107" s="68">
        <f t="shared" si="20"/>
        <v>132.03214289090118</v>
      </c>
      <c r="V107" s="66">
        <f t="shared" si="13"/>
        <v>3.5667691084728184E-3</v>
      </c>
      <c r="W107" s="66">
        <f t="shared" si="14"/>
        <v>7.1335382169456368E-3</v>
      </c>
      <c r="X107" s="63">
        <f t="shared" si="21"/>
        <v>3.5540924812023089E-3</v>
      </c>
    </row>
    <row r="108" spans="1:24" ht="15.75" customHeight="1">
      <c r="A108" s="3"/>
      <c r="B108" s="4">
        <f t="shared" si="15"/>
        <v>62</v>
      </c>
      <c r="C108" s="55">
        <f t="shared" si="0"/>
        <v>33551281</v>
      </c>
      <c r="D108" s="26">
        <f t="shared" si="1"/>
        <v>20989786585.521744</v>
      </c>
      <c r="E108" s="61">
        <f t="shared" si="2"/>
        <v>1.6956249874552816</v>
      </c>
      <c r="F108" s="57">
        <f t="shared" si="3"/>
        <v>4.2345186565146214E-5</v>
      </c>
      <c r="G108" s="31">
        <f t="shared" si="4"/>
        <v>8.4690373130292428E-5</v>
      </c>
      <c r="H108" s="63">
        <f t="shared" si="16"/>
        <v>4.2343393526156348E-5</v>
      </c>
      <c r="I108" s="64">
        <f t="shared" si="5"/>
        <v>15723417600</v>
      </c>
      <c r="J108" s="65">
        <f t="shared" si="6"/>
        <v>280</v>
      </c>
      <c r="K108" s="66">
        <f t="shared" si="7"/>
        <v>9.4221012617036696E-3</v>
      </c>
      <c r="L108" s="66">
        <f t="shared" si="8"/>
        <v>1.8844202523407339E-2</v>
      </c>
      <c r="M108" s="63">
        <f t="shared" si="17"/>
        <v>9.3341539182929534E-3</v>
      </c>
      <c r="N108" s="67">
        <f t="shared" si="18"/>
        <v>62</v>
      </c>
      <c r="O108" s="64">
        <f t="shared" si="9"/>
        <v>16932114696.728165</v>
      </c>
      <c r="P108" s="68">
        <f t="shared" si="22"/>
        <v>246.58687540269096</v>
      </c>
      <c r="Q108" s="66">
        <f t="shared" si="10"/>
        <v>7.6921993038799562E-3</v>
      </c>
      <c r="R108" s="66">
        <f t="shared" si="11"/>
        <v>1.5384398607759912E-2</v>
      </c>
      <c r="S108" s="63">
        <f t="shared" si="19"/>
        <v>7.6334810462896918E-3</v>
      </c>
      <c r="T108" s="64">
        <f t="shared" si="12"/>
        <v>19539217090.338257</v>
      </c>
      <c r="U108" s="68">
        <f t="shared" si="20"/>
        <v>127.8731303898378</v>
      </c>
      <c r="V108" s="66">
        <f t="shared" si="13"/>
        <v>3.4421385680443364E-3</v>
      </c>
      <c r="W108" s="66">
        <f t="shared" si="14"/>
        <v>6.8842771360886727E-3</v>
      </c>
      <c r="X108" s="63">
        <f t="shared" si="21"/>
        <v>3.4303308937737587E-3</v>
      </c>
    </row>
    <row r="109" spans="1:24" ht="15.75" customHeight="1">
      <c r="A109" s="3"/>
      <c r="B109" s="4">
        <f t="shared" si="15"/>
        <v>63</v>
      </c>
      <c r="C109" s="55">
        <f t="shared" si="0"/>
        <v>34075441</v>
      </c>
      <c r="D109" s="26">
        <f t="shared" si="1"/>
        <v>20990572036.060905</v>
      </c>
      <c r="E109" s="61">
        <f t="shared" si="2"/>
        <v>1.4984938552387326</v>
      </c>
      <c r="F109" s="57">
        <f t="shared" si="3"/>
        <v>3.7420606253494127E-5</v>
      </c>
      <c r="G109" s="31">
        <f t="shared" si="4"/>
        <v>7.4841212506988254E-5</v>
      </c>
      <c r="H109" s="63">
        <f t="shared" si="16"/>
        <v>3.7419206003974637E-5</v>
      </c>
      <c r="I109" s="64">
        <f t="shared" si="5"/>
        <v>15870182400</v>
      </c>
      <c r="J109" s="65">
        <f t="shared" si="6"/>
        <v>280</v>
      </c>
      <c r="K109" s="66">
        <f t="shared" si="7"/>
        <v>9.3341539182931841E-3</v>
      </c>
      <c r="L109" s="66">
        <f t="shared" si="8"/>
        <v>1.8668307836586368E-2</v>
      </c>
      <c r="M109" s="63">
        <f t="shared" si="17"/>
        <v>9.2478332196106461E-3</v>
      </c>
      <c r="N109" s="67">
        <f t="shared" si="18"/>
        <v>63</v>
      </c>
      <c r="O109" s="64">
        <f t="shared" si="9"/>
        <v>17060344590.624012</v>
      </c>
      <c r="P109" s="68">
        <f t="shared" si="22"/>
        <v>244.63883908700967</v>
      </c>
      <c r="Q109" s="66">
        <f t="shared" si="10"/>
        <v>7.5731765460238408E-3</v>
      </c>
      <c r="R109" s="66">
        <f t="shared" si="11"/>
        <v>1.5146353092047682E-2</v>
      </c>
      <c r="S109" s="63">
        <f t="shared" si="19"/>
        <v>7.5162546228004778E-3</v>
      </c>
      <c r="T109" s="64">
        <f t="shared" si="12"/>
        <v>19604131751.992603</v>
      </c>
      <c r="U109" s="68">
        <f t="shared" si="20"/>
        <v>123.84512678255791</v>
      </c>
      <c r="V109" s="66">
        <f t="shared" si="13"/>
        <v>3.3222754706198252E-3</v>
      </c>
      <c r="W109" s="66">
        <f t="shared" si="14"/>
        <v>6.6445509412396504E-3</v>
      </c>
      <c r="X109" s="63">
        <f t="shared" si="21"/>
        <v>3.3112745045567049E-3</v>
      </c>
    </row>
    <row r="110" spans="1:24" ht="15.75" customHeight="1">
      <c r="A110" s="3"/>
      <c r="B110" s="4">
        <f t="shared" si="15"/>
        <v>64</v>
      </c>
      <c r="C110" s="55">
        <f t="shared" si="0"/>
        <v>34599601</v>
      </c>
      <c r="D110" s="26">
        <f t="shared" si="1"/>
        <v>20991266171.152824</v>
      </c>
      <c r="E110" s="61">
        <f t="shared" si="2"/>
        <v>1.3242809293334146</v>
      </c>
      <c r="F110" s="57">
        <f t="shared" si="3"/>
        <v>3.3068898299982057E-5</v>
      </c>
      <c r="G110" s="31">
        <f t="shared" si="4"/>
        <v>6.6137796599964114E-5</v>
      </c>
      <c r="H110" s="63">
        <f t="shared" si="16"/>
        <v>3.3067804784181476E-5</v>
      </c>
      <c r="I110" s="64">
        <f t="shared" si="5"/>
        <v>16016947200</v>
      </c>
      <c r="J110" s="65">
        <f t="shared" si="6"/>
        <v>280</v>
      </c>
      <c r="K110" s="66">
        <f t="shared" si="7"/>
        <v>9.2478332196106322E-3</v>
      </c>
      <c r="L110" s="66">
        <f t="shared" si="8"/>
        <v>1.8495666439221264E-2</v>
      </c>
      <c r="M110" s="63">
        <f t="shared" si="17"/>
        <v>9.1630944503582334E-3</v>
      </c>
      <c r="N110" s="67">
        <f t="shared" si="18"/>
        <v>64</v>
      </c>
      <c r="O110" s="64">
        <f t="shared" si="9"/>
        <v>17187561468.358082</v>
      </c>
      <c r="P110" s="68">
        <f t="shared" si="22"/>
        <v>242.7061922582223</v>
      </c>
      <c r="Q110" s="66">
        <f t="shared" si="10"/>
        <v>7.4568762112803633E-3</v>
      </c>
      <c r="R110" s="66">
        <f t="shared" si="11"/>
        <v>1.4913752422560727E-2</v>
      </c>
      <c r="S110" s="63">
        <f t="shared" si="19"/>
        <v>7.4016827790417405E-3</v>
      </c>
      <c r="T110" s="64">
        <f t="shared" si="12"/>
        <v>19667001601.804836</v>
      </c>
      <c r="U110" s="68">
        <f t="shared" si="20"/>
        <v>119.94400528890733</v>
      </c>
      <c r="V110" s="66">
        <f t="shared" si="13"/>
        <v>3.2069693576632259E-3</v>
      </c>
      <c r="W110" s="66">
        <f t="shared" si="14"/>
        <v>6.4139387153264518E-3</v>
      </c>
      <c r="X110" s="63">
        <f t="shared" si="21"/>
        <v>3.1967175823315319E-3</v>
      </c>
    </row>
    <row r="111" spans="1:24" ht="15.75" customHeight="1">
      <c r="A111" s="3"/>
      <c r="B111" s="4">
        <f t="shared" si="15"/>
        <v>65</v>
      </c>
      <c r="C111" s="55">
        <f t="shared" si="0"/>
        <v>35123761</v>
      </c>
      <c r="D111" s="26">
        <f t="shared" si="1"/>
        <v>20991879607.011368</v>
      </c>
      <c r="E111" s="61">
        <f t="shared" si="2"/>
        <v>1.1703217691985648</v>
      </c>
      <c r="F111" s="57">
        <f t="shared" si="3"/>
        <v>2.9223385266125973E-5</v>
      </c>
      <c r="G111" s="31">
        <f t="shared" si="4"/>
        <v>5.8446770532251945E-5</v>
      </c>
      <c r="H111" s="63">
        <f t="shared" si="16"/>
        <v>2.9222531284789355E-5</v>
      </c>
      <c r="I111" s="64">
        <f t="shared" si="5"/>
        <v>16163712000</v>
      </c>
      <c r="J111" s="65">
        <f t="shared" si="6"/>
        <v>280</v>
      </c>
      <c r="K111" s="66">
        <f t="shared" si="7"/>
        <v>9.1630944503581814E-3</v>
      </c>
      <c r="L111" s="66">
        <f t="shared" si="8"/>
        <v>1.8326188900716363E-2</v>
      </c>
      <c r="M111" s="63">
        <f t="shared" si="17"/>
        <v>9.0798945192787084E-3</v>
      </c>
      <c r="N111" s="67">
        <f t="shared" si="18"/>
        <v>65</v>
      </c>
      <c r="O111" s="64">
        <f t="shared" si="9"/>
        <v>17313773332.758053</v>
      </c>
      <c r="P111" s="68">
        <f t="shared" si="22"/>
        <v>240.78881333938233</v>
      </c>
      <c r="Q111" s="66">
        <f t="shared" si="10"/>
        <v>7.3432094850874709E-3</v>
      </c>
      <c r="R111" s="66">
        <f t="shared" si="11"/>
        <v>1.4686418970174942E-2</v>
      </c>
      <c r="S111" s="63">
        <f t="shared" si="19"/>
        <v>7.2896798389510131E-3</v>
      </c>
      <c r="T111" s="64">
        <f t="shared" si="12"/>
        <v>19727891051.347984</v>
      </c>
      <c r="U111" s="68">
        <f t="shared" si="20"/>
        <v>116.16576912230676</v>
      </c>
      <c r="V111" s="66">
        <f t="shared" si="13"/>
        <v>3.0960209784881613E-3</v>
      </c>
      <c r="W111" s="66">
        <f t="shared" si="14"/>
        <v>6.1920419569763225E-3</v>
      </c>
      <c r="X111" s="63">
        <f t="shared" si="21"/>
        <v>3.0864652174256157E-3</v>
      </c>
    </row>
    <row r="112" spans="1:24" ht="15.75" customHeight="1">
      <c r="A112" s="3"/>
      <c r="B112" s="4">
        <f t="shared" si="15"/>
        <v>66</v>
      </c>
      <c r="C112" s="55">
        <f t="shared" si="0"/>
        <v>35647921</v>
      </c>
      <c r="D112" s="26">
        <f t="shared" si="1"/>
        <v>20992421725.623333</v>
      </c>
      <c r="E112" s="61">
        <f t="shared" si="2"/>
        <v>1.0342616986484001</v>
      </c>
      <c r="F112" s="57">
        <f t="shared" si="3"/>
        <v>2.5825158209468283E-5</v>
      </c>
      <c r="G112" s="31">
        <f t="shared" si="4"/>
        <v>5.1650316418936566E-5</v>
      </c>
      <c r="H112" s="63">
        <f t="shared" ref="H112:H156" si="23">(1+G112)/(1+F112)-1</f>
        <v>2.5824491287851359E-5</v>
      </c>
      <c r="I112" s="64">
        <f t="shared" si="5"/>
        <v>16310476800</v>
      </c>
      <c r="J112" s="65">
        <f t="shared" si="6"/>
        <v>280</v>
      </c>
      <c r="K112" s="66">
        <f t="shared" si="7"/>
        <v>9.0798945192787396E-3</v>
      </c>
      <c r="L112" s="66">
        <f t="shared" si="8"/>
        <v>1.8159789038557479E-2</v>
      </c>
      <c r="M112" s="63">
        <f t="shared" ref="M112:M156" si="24">(1+L112)/(1+K112)-1</f>
        <v>8.9981918860888577E-3</v>
      </c>
      <c r="N112" s="67">
        <f t="shared" ref="N112:N156" si="25">N111+1</f>
        <v>66</v>
      </c>
      <c r="O112" s="64">
        <f t="shared" si="9"/>
        <v>17438988123.429264</v>
      </c>
      <c r="P112" s="68">
        <f t="shared" si="22"/>
        <v>238.88658171400118</v>
      </c>
      <c r="Q112" s="66">
        <f t="shared" si="10"/>
        <v>7.2320913682231251E-3</v>
      </c>
      <c r="R112" s="66">
        <f t="shared" si="11"/>
        <v>1.446418273644625E-2</v>
      </c>
      <c r="S112" s="63">
        <f t="shared" ref="S112:S156" si="26">(1+R112)/(1+Q112)-1</f>
        <v>7.180163767815495E-3</v>
      </c>
      <c r="T112" s="64">
        <f t="shared" si="12"/>
        <v>19786862483.230522</v>
      </c>
      <c r="U112" s="68">
        <f t="shared" si="20"/>
        <v>112.50654739495411</v>
      </c>
      <c r="V112" s="66">
        <f t="shared" si="13"/>
        <v>2.9892415630766774E-3</v>
      </c>
      <c r="W112" s="66">
        <f t="shared" si="14"/>
        <v>5.9784831261533548E-3</v>
      </c>
      <c r="X112" s="63">
        <f t="shared" ref="X112:X156" si="27">(1+W112)/(1+V112)-1</f>
        <v>2.9803326289103982E-3</v>
      </c>
    </row>
    <row r="113" spans="1:24" ht="15.75" customHeight="1">
      <c r="A113" s="3"/>
      <c r="B113" s="4">
        <f t="shared" si="15"/>
        <v>67</v>
      </c>
      <c r="C113" s="55">
        <f t="shared" si="0"/>
        <v>36172081</v>
      </c>
      <c r="D113" s="26">
        <f t="shared" si="1"/>
        <v>20992900818.23806</v>
      </c>
      <c r="E113" s="61">
        <f t="shared" si="2"/>
        <v>0.91401979305537606</v>
      </c>
      <c r="F113" s="57">
        <f t="shared" si="3"/>
        <v>2.282216987581953E-5</v>
      </c>
      <c r="G113" s="31">
        <f t="shared" si="4"/>
        <v>4.5644339751639059E-5</v>
      </c>
      <c r="H113" s="63">
        <f t="shared" si="23"/>
        <v>2.2821649036108838E-5</v>
      </c>
      <c r="I113" s="64">
        <f t="shared" si="5"/>
        <v>16457241600</v>
      </c>
      <c r="J113" s="65">
        <f t="shared" si="6"/>
        <v>280</v>
      </c>
      <c r="K113" s="66">
        <f t="shared" si="7"/>
        <v>8.998191886088823E-3</v>
      </c>
      <c r="L113" s="66">
        <f t="shared" si="8"/>
        <v>1.7996383772177646E-2</v>
      </c>
      <c r="M113" s="63">
        <f t="shared" si="24"/>
        <v>8.9179464923210272E-3</v>
      </c>
      <c r="N113" s="67">
        <f t="shared" si="25"/>
        <v>67</v>
      </c>
      <c r="O113" s="64">
        <f t="shared" si="9"/>
        <v>17563213717.254173</v>
      </c>
      <c r="P113" s="68">
        <f t="shared" si="22"/>
        <v>236.99937771846055</v>
      </c>
      <c r="Q113" s="66">
        <f t="shared" si="10"/>
        <v>7.1234404740497664E-3</v>
      </c>
      <c r="R113" s="66">
        <f t="shared" si="11"/>
        <v>1.4246880948099533E-2</v>
      </c>
      <c r="S113" s="63">
        <f t="shared" si="26"/>
        <v>7.0730559808009907E-3</v>
      </c>
      <c r="T113" s="64">
        <f t="shared" si="12"/>
        <v>19843976315.008762</v>
      </c>
      <c r="U113" s="68">
        <f t="shared" si="20"/>
        <v>108.96259115201306</v>
      </c>
      <c r="V113" s="66">
        <f t="shared" si="13"/>
        <v>2.8864521510999787E-3</v>
      </c>
      <c r="W113" s="66">
        <f t="shared" si="14"/>
        <v>5.7729043021999575E-3</v>
      </c>
      <c r="X113" s="63">
        <f t="shared" si="27"/>
        <v>2.8781445246455206E-3</v>
      </c>
    </row>
    <row r="114" spans="1:24" ht="15.75" customHeight="1">
      <c r="A114" s="3"/>
      <c r="B114" s="4">
        <f t="shared" si="15"/>
        <v>68</v>
      </c>
      <c r="C114" s="55">
        <f t="shared" si="0"/>
        <v>36696241</v>
      </c>
      <c r="D114" s="26">
        <f t="shared" si="1"/>
        <v>20993324212.175144</v>
      </c>
      <c r="E114" s="61">
        <f t="shared" si="2"/>
        <v>0.80775705335386272</v>
      </c>
      <c r="F114" s="57">
        <f t="shared" si="3"/>
        <v>2.0168434117326221E-5</v>
      </c>
      <c r="G114" s="31">
        <f t="shared" si="4"/>
        <v>4.0336868234652442E-5</v>
      </c>
      <c r="H114" s="63">
        <f t="shared" si="23"/>
        <v>2.0168027359934726E-5</v>
      </c>
      <c r="I114" s="64">
        <f t="shared" si="5"/>
        <v>16604006400</v>
      </c>
      <c r="J114" s="65">
        <f t="shared" si="6"/>
        <v>280</v>
      </c>
      <c r="K114" s="66">
        <f t="shared" si="7"/>
        <v>8.9179464923210463E-3</v>
      </c>
      <c r="L114" s="66">
        <f t="shared" si="8"/>
        <v>1.7835892984642093E-2</v>
      </c>
      <c r="M114" s="63">
        <f t="shared" si="24"/>
        <v>8.8391196958343965E-3</v>
      </c>
      <c r="N114" s="67">
        <f t="shared" si="25"/>
        <v>68</v>
      </c>
      <c r="O114" s="64">
        <f t="shared" si="9"/>
        <v>17686457928.887863</v>
      </c>
      <c r="P114" s="68">
        <f t="shared" si="22"/>
        <v>235.12708263448471</v>
      </c>
      <c r="Q114" s="66">
        <f t="shared" si="10"/>
        <v>7.0171788385524373E-3</v>
      </c>
      <c r="R114" s="66">
        <f t="shared" si="11"/>
        <v>1.4034357677104875E-2</v>
      </c>
      <c r="S114" s="63">
        <f t="shared" si="26"/>
        <v>6.9682811634312891E-3</v>
      </c>
      <c r="T114" s="64">
        <f t="shared" si="12"/>
        <v>19899291061.085987</v>
      </c>
      <c r="U114" s="68">
        <f t="shared" si="20"/>
        <v>105.53026953072465</v>
      </c>
      <c r="V114" s="66">
        <f t="shared" si="13"/>
        <v>2.7874829721192553E-3</v>
      </c>
      <c r="W114" s="66">
        <f t="shared" si="14"/>
        <v>5.5749659442385106E-3</v>
      </c>
      <c r="X114" s="63">
        <f t="shared" si="27"/>
        <v>2.7797345095070813E-3</v>
      </c>
    </row>
    <row r="115" spans="1:24" ht="15.75" customHeight="1">
      <c r="A115" s="3"/>
      <c r="B115" s="4">
        <f t="shared" si="15"/>
        <v>69</v>
      </c>
      <c r="C115" s="55">
        <f t="shared" si="0"/>
        <v>37220401</v>
      </c>
      <c r="D115" s="26">
        <f t="shared" si="1"/>
        <v>20993698382.889637</v>
      </c>
      <c r="E115" s="61">
        <f t="shared" si="2"/>
        <v>0.71384828009231638</v>
      </c>
      <c r="F115" s="57">
        <f t="shared" si="3"/>
        <v>1.7823319008992218E-5</v>
      </c>
      <c r="G115" s="31">
        <f t="shared" si="4"/>
        <v>3.5646638017984436E-5</v>
      </c>
      <c r="H115" s="63">
        <f t="shared" si="23"/>
        <v>1.7823001344119405E-5</v>
      </c>
      <c r="I115" s="64">
        <f t="shared" si="5"/>
        <v>16750771200</v>
      </c>
      <c r="J115" s="65">
        <f t="shared" si="6"/>
        <v>280</v>
      </c>
      <c r="K115" s="66">
        <f t="shared" si="7"/>
        <v>8.8391196958343739E-3</v>
      </c>
      <c r="L115" s="66">
        <f t="shared" si="8"/>
        <v>1.7678239391668748E-2</v>
      </c>
      <c r="M115" s="63">
        <f t="shared" si="24"/>
        <v>8.7616742087672783E-3</v>
      </c>
      <c r="N115" s="67">
        <f t="shared" si="25"/>
        <v>69</v>
      </c>
      <c r="O115" s="64">
        <f t="shared" si="9"/>
        <v>17808728511.249649</v>
      </c>
      <c r="P115" s="68">
        <f t="shared" si="22"/>
        <v>233.26957868167227</v>
      </c>
      <c r="Q115" s="66">
        <f t="shared" si="10"/>
        <v>6.9132317422403384E-3</v>
      </c>
      <c r="R115" s="66">
        <f t="shared" si="11"/>
        <v>1.3826463484480677E-2</v>
      </c>
      <c r="S115" s="63">
        <f t="shared" si="26"/>
        <v>6.8657671031679968E-3</v>
      </c>
      <c r="T115" s="64">
        <f t="shared" si="12"/>
        <v>19952863392.661777</v>
      </c>
      <c r="U115" s="68">
        <f t="shared" si="20"/>
        <v>102.20606604050683</v>
      </c>
      <c r="V115" s="66">
        <f t="shared" si="13"/>
        <v>2.692172872457434E-3</v>
      </c>
      <c r="W115" s="66">
        <f t="shared" si="14"/>
        <v>5.3843457449148681E-3</v>
      </c>
      <c r="X115" s="63">
        <f t="shared" si="27"/>
        <v>2.6849445376093684E-3</v>
      </c>
    </row>
    <row r="116" spans="1:24" ht="15.75" customHeight="1">
      <c r="A116" s="3"/>
      <c r="B116" s="4">
        <f t="shared" si="15"/>
        <v>70</v>
      </c>
      <c r="C116" s="55">
        <f t="shared" si="0"/>
        <v>37744561</v>
      </c>
      <c r="D116" s="26">
        <f t="shared" si="1"/>
        <v>20994029053.008694</v>
      </c>
      <c r="E116" s="61">
        <f t="shared" si="2"/>
        <v>0.63085721737117573</v>
      </c>
      <c r="F116" s="57">
        <f t="shared" si="3"/>
        <v>1.5750922635251619E-5</v>
      </c>
      <c r="G116" s="31">
        <f t="shared" si="4"/>
        <v>3.1501845270503238E-5</v>
      </c>
      <c r="H116" s="63">
        <f t="shared" si="23"/>
        <v>1.5750674547732046E-5</v>
      </c>
      <c r="I116" s="64">
        <f t="shared" si="5"/>
        <v>16897536000</v>
      </c>
      <c r="J116" s="65">
        <f t="shared" si="6"/>
        <v>280</v>
      </c>
      <c r="K116" s="66">
        <f t="shared" si="7"/>
        <v>8.761674208767176E-3</v>
      </c>
      <c r="L116" s="66">
        <f t="shared" si="8"/>
        <v>1.7523348417534352E-2</v>
      </c>
      <c r="M116" s="63">
        <f t="shared" si="24"/>
        <v>8.6855740387237201E-3</v>
      </c>
      <c r="N116" s="67">
        <f t="shared" si="25"/>
        <v>70</v>
      </c>
      <c r="O116" s="64">
        <f t="shared" si="9"/>
        <v>17930033156.010777</v>
      </c>
      <c r="P116" s="68">
        <f t="shared" si="22"/>
        <v>231.42674901008706</v>
      </c>
      <c r="Q116" s="66">
        <f t="shared" si="10"/>
        <v>6.8115275430528453E-3</v>
      </c>
      <c r="R116" s="66">
        <f t="shared" si="11"/>
        <v>1.3623055086105691E-2</v>
      </c>
      <c r="S116" s="63">
        <f t="shared" si="26"/>
        <v>6.7654445312868017E-3</v>
      </c>
      <c r="T116" s="64">
        <f t="shared" si="12"/>
        <v>20004748195.792931</v>
      </c>
      <c r="U116" s="68">
        <f t="shared" si="20"/>
        <v>98.986574960230868</v>
      </c>
      <c r="V116" s="66">
        <f t="shared" si="13"/>
        <v>2.6003687846745441E-3</v>
      </c>
      <c r="W116" s="66">
        <f t="shared" si="14"/>
        <v>5.2007375693490883E-3</v>
      </c>
      <c r="X116" s="63">
        <f t="shared" si="27"/>
        <v>2.593624404733319E-3</v>
      </c>
    </row>
    <row r="117" spans="1:24" ht="15.75" customHeight="1">
      <c r="A117" s="3"/>
      <c r="B117" s="4">
        <f t="shared" si="15"/>
        <v>71</v>
      </c>
      <c r="C117" s="55">
        <f t="shared" si="0"/>
        <v>38268721</v>
      </c>
      <c r="D117" s="26">
        <f t="shared" si="1"/>
        <v>20994321279.854362</v>
      </c>
      <c r="E117" s="61">
        <f t="shared" si="2"/>
        <v>0.55751458651386743</v>
      </c>
      <c r="F117" s="57">
        <f t="shared" si="3"/>
        <v>1.3919521828370203E-5</v>
      </c>
      <c r="G117" s="31">
        <f t="shared" si="4"/>
        <v>2.7839043656740406E-5</v>
      </c>
      <c r="H117" s="63">
        <f t="shared" si="23"/>
        <v>1.3919328078149107E-5</v>
      </c>
      <c r="I117" s="64">
        <f t="shared" si="5"/>
        <v>17044300800</v>
      </c>
      <c r="J117" s="65">
        <f t="shared" si="6"/>
        <v>280</v>
      </c>
      <c r="K117" s="66">
        <f t="shared" si="7"/>
        <v>8.6855740387237531E-3</v>
      </c>
      <c r="L117" s="66">
        <f t="shared" si="8"/>
        <v>1.7371148077447506E-2</v>
      </c>
      <c r="M117" s="63">
        <f t="shared" si="24"/>
        <v>8.6107844329994521E-3</v>
      </c>
      <c r="N117" s="67">
        <f t="shared" si="25"/>
        <v>71</v>
      </c>
      <c r="O117" s="64">
        <f t="shared" si="9"/>
        <v>18050379494.078289</v>
      </c>
      <c r="P117" s="68">
        <f t="shared" si="22"/>
        <v>229.59847769290735</v>
      </c>
      <c r="Q117" s="66">
        <f t="shared" si="10"/>
        <v>6.7119975194897055E-3</v>
      </c>
      <c r="R117" s="66">
        <f t="shared" si="11"/>
        <v>1.3423995038979411E-2</v>
      </c>
      <c r="S117" s="63">
        <f t="shared" si="26"/>
        <v>6.6672469743360718E-3</v>
      </c>
      <c r="T117" s="64">
        <f t="shared" si="12"/>
        <v>20054998627.625454</v>
      </c>
      <c r="U117" s="68">
        <f t="shared" si="20"/>
        <v>95.868497848983594</v>
      </c>
      <c r="V117" s="66">
        <f t="shared" si="13"/>
        <v>2.5119252359842846E-3</v>
      </c>
      <c r="W117" s="66">
        <f t="shared" si="14"/>
        <v>5.0238504719685691E-3</v>
      </c>
      <c r="X117" s="63">
        <f t="shared" si="27"/>
        <v>2.5056312775462164E-3</v>
      </c>
    </row>
    <row r="118" spans="1:24" ht="15.75" customHeight="1">
      <c r="A118" s="3"/>
      <c r="B118" s="4">
        <f t="shared" si="15"/>
        <v>72</v>
      </c>
      <c r="C118" s="55">
        <f t="shared" si="0"/>
        <v>38792881</v>
      </c>
      <c r="D118" s="26">
        <f t="shared" si="1"/>
        <v>20994579532.791073</v>
      </c>
      <c r="E118" s="61">
        <f t="shared" si="2"/>
        <v>0.49269867351434427</v>
      </c>
      <c r="F118" s="57">
        <f t="shared" si="3"/>
        <v>1.2301085291962777E-5</v>
      </c>
      <c r="G118" s="31">
        <f t="shared" si="4"/>
        <v>2.4602170583925555E-5</v>
      </c>
      <c r="H118" s="63">
        <f t="shared" si="23"/>
        <v>1.2300933977194006E-5</v>
      </c>
      <c r="I118" s="64">
        <f t="shared" si="5"/>
        <v>17191065600</v>
      </c>
      <c r="J118" s="65">
        <f t="shared" si="6"/>
        <v>280</v>
      </c>
      <c r="K118" s="66">
        <f t="shared" si="7"/>
        <v>8.6107844329994451E-3</v>
      </c>
      <c r="L118" s="66">
        <f t="shared" si="8"/>
        <v>1.722156886599889E-2</v>
      </c>
      <c r="M118" s="63">
        <f t="shared" si="24"/>
        <v>8.5372718256626623E-3</v>
      </c>
      <c r="N118" s="67">
        <f t="shared" si="25"/>
        <v>72</v>
      </c>
      <c r="O118" s="64">
        <f t="shared" si="9"/>
        <v>18169775096.075069</v>
      </c>
      <c r="P118" s="68">
        <f t="shared" si="22"/>
        <v>227.78464971913337</v>
      </c>
      <c r="Q118" s="66">
        <f t="shared" si="10"/>
        <v>6.6145757232389489E-3</v>
      </c>
      <c r="R118" s="66">
        <f t="shared" si="11"/>
        <v>1.3229151446477898E-2</v>
      </c>
      <c r="S118" s="63">
        <f t="shared" si="26"/>
        <v>6.5711106144936693E-3</v>
      </c>
      <c r="T118" s="64">
        <f t="shared" si="12"/>
        <v>20103666170.855251</v>
      </c>
      <c r="U118" s="68">
        <f t="shared" si="20"/>
        <v>92.848640166740608</v>
      </c>
      <c r="V118" s="66">
        <f t="shared" si="13"/>
        <v>2.4267038923033667E-3</v>
      </c>
      <c r="W118" s="66">
        <f t="shared" si="14"/>
        <v>4.8534077846067334E-3</v>
      </c>
      <c r="X118" s="63">
        <f t="shared" si="27"/>
        <v>2.420829256523982E-3</v>
      </c>
    </row>
    <row r="119" spans="1:24" ht="15.75" customHeight="1">
      <c r="A119" s="3"/>
      <c r="B119" s="4">
        <f t="shared" si="15"/>
        <v>73</v>
      </c>
      <c r="C119" s="55">
        <f t="shared" si="0"/>
        <v>39317041</v>
      </c>
      <c r="D119" s="26">
        <f t="shared" si="1"/>
        <v>20994807761.580822</v>
      </c>
      <c r="E119" s="61">
        <f t="shared" si="2"/>
        <v>0.43541817336245792</v>
      </c>
      <c r="F119" s="57">
        <f t="shared" si="3"/>
        <v>1.0870843561914583E-5</v>
      </c>
      <c r="G119" s="31">
        <f t="shared" si="4"/>
        <v>2.1741687123829166E-5</v>
      </c>
      <c r="H119" s="63">
        <f t="shared" si="23"/>
        <v>1.087072538785705E-5</v>
      </c>
      <c r="I119" s="64">
        <f t="shared" si="5"/>
        <v>17337830400</v>
      </c>
      <c r="J119" s="65">
        <f t="shared" si="6"/>
        <v>280</v>
      </c>
      <c r="K119" s="66">
        <f t="shared" si="7"/>
        <v>8.5372718256627438E-3</v>
      </c>
      <c r="L119" s="66">
        <f t="shared" si="8"/>
        <v>1.7074543651325488E-2</v>
      </c>
      <c r="M119" s="63">
        <f t="shared" si="24"/>
        <v>8.465003787325287E-3</v>
      </c>
      <c r="N119" s="67">
        <f t="shared" si="25"/>
        <v>73</v>
      </c>
      <c r="O119" s="64">
        <f t="shared" si="9"/>
        <v>18288227472.816074</v>
      </c>
      <c r="P119" s="68">
        <f t="shared" si="22"/>
        <v>225.98515098635221</v>
      </c>
      <c r="Q119" s="66">
        <f t="shared" si="10"/>
        <v>6.5191988406390535E-3</v>
      </c>
      <c r="R119" s="66">
        <f t="shared" si="11"/>
        <v>1.3038397681278107E-2</v>
      </c>
      <c r="S119" s="63">
        <f t="shared" si="26"/>
        <v>6.4769741582160201E-3</v>
      </c>
      <c r="T119" s="64">
        <f t="shared" si="12"/>
        <v>20150800686.473312</v>
      </c>
      <c r="U119" s="68">
        <f t="shared" si="20"/>
        <v>89.923908001488286</v>
      </c>
      <c r="V119" s="66">
        <f t="shared" si="13"/>
        <v>2.3445731349435689E-3</v>
      </c>
      <c r="W119" s="66">
        <f t="shared" si="14"/>
        <v>4.6891462698871378E-3</v>
      </c>
      <c r="X119" s="63">
        <f t="shared" si="27"/>
        <v>2.3390889697845196E-3</v>
      </c>
    </row>
    <row r="120" spans="1:24" ht="15.75" customHeight="1">
      <c r="A120" s="3"/>
      <c r="B120" s="4">
        <f t="shared" si="15"/>
        <v>74</v>
      </c>
      <c r="C120" s="55">
        <f t="shared" si="0"/>
        <v>39841201</v>
      </c>
      <c r="D120" s="26">
        <f t="shared" si="1"/>
        <v>20995009456.791473</v>
      </c>
      <c r="E120" s="61">
        <f t="shared" si="2"/>
        <v>0.3847970288655137</v>
      </c>
      <c r="F120" s="57">
        <f t="shared" si="3"/>
        <v>9.6069091435305858E-6</v>
      </c>
      <c r="G120" s="31">
        <f t="shared" si="4"/>
        <v>1.9213818287061172E-5</v>
      </c>
      <c r="H120" s="63">
        <f t="shared" si="23"/>
        <v>9.6068168518037567E-6</v>
      </c>
      <c r="I120" s="64">
        <f t="shared" si="5"/>
        <v>17484595200</v>
      </c>
      <c r="J120" s="65">
        <f t="shared" si="6"/>
        <v>280</v>
      </c>
      <c r="K120" s="66">
        <f t="shared" si="7"/>
        <v>8.4650037873250858E-3</v>
      </c>
      <c r="L120" s="66">
        <f t="shared" si="8"/>
        <v>1.6930007574650172E-2</v>
      </c>
      <c r="M120" s="63">
        <f t="shared" si="24"/>
        <v>8.3939489774405018E-3</v>
      </c>
      <c r="N120" s="67">
        <f t="shared" si="25"/>
        <v>74</v>
      </c>
      <c r="O120" s="64">
        <f t="shared" si="9"/>
        <v>18405744075.780827</v>
      </c>
      <c r="P120" s="68">
        <f t="shared" si="22"/>
        <v>224.19986829356003</v>
      </c>
      <c r="Q120" s="66">
        <f t="shared" si="10"/>
        <v>6.4258060623661219E-3</v>
      </c>
      <c r="R120" s="66">
        <f t="shared" si="11"/>
        <v>1.2851612124732244E-2</v>
      </c>
      <c r="S120" s="63">
        <f t="shared" si="26"/>
        <v>6.3847787126076749E-3</v>
      </c>
      <c r="T120" s="64">
        <f t="shared" si="12"/>
        <v>20196450464.849403</v>
      </c>
      <c r="U120" s="68">
        <f t="shared" si="20"/>
        <v>87.091304899441411</v>
      </c>
      <c r="V120" s="66">
        <f t="shared" si="13"/>
        <v>2.2654076672364919E-3</v>
      </c>
      <c r="W120" s="66">
        <f t="shared" si="14"/>
        <v>4.5308153344729837E-3</v>
      </c>
      <c r="X120" s="63">
        <f t="shared" si="27"/>
        <v>2.2602871952939196E-3</v>
      </c>
    </row>
    <row r="121" spans="1:24" ht="15.75" customHeight="1">
      <c r="A121" s="3"/>
      <c r="B121" s="4">
        <f t="shared" si="15"/>
        <v>75</v>
      </c>
      <c r="C121" s="55">
        <f t="shared" si="0"/>
        <v>40365361</v>
      </c>
      <c r="D121" s="26">
        <f t="shared" si="1"/>
        <v>20995187703.182053</v>
      </c>
      <c r="E121" s="61">
        <f t="shared" si="2"/>
        <v>0.3400610320885003</v>
      </c>
      <c r="F121" s="57">
        <f t="shared" si="3"/>
        <v>8.4899409522087362E-6</v>
      </c>
      <c r="G121" s="31">
        <f t="shared" si="4"/>
        <v>1.6979881904417472E-5</v>
      </c>
      <c r="H121" s="63">
        <f t="shared" si="23"/>
        <v>8.4898688736956274E-6</v>
      </c>
      <c r="I121" s="64">
        <f t="shared" si="5"/>
        <v>17631360000</v>
      </c>
      <c r="J121" s="65">
        <f t="shared" si="6"/>
        <v>280</v>
      </c>
      <c r="K121" s="66">
        <f t="shared" si="7"/>
        <v>8.3939489774404394E-3</v>
      </c>
      <c r="L121" s="66">
        <f t="shared" si="8"/>
        <v>1.6787897954880879E-2</v>
      </c>
      <c r="M121" s="63">
        <f t="shared" si="24"/>
        <v>8.3240770989871926E-3</v>
      </c>
      <c r="N121" s="67">
        <f t="shared" si="25"/>
        <v>75</v>
      </c>
      <c r="O121" s="64">
        <f t="shared" si="9"/>
        <v>18522332297.582157</v>
      </c>
      <c r="P121" s="68">
        <f t="shared" si="22"/>
        <v>222.42868933404088</v>
      </c>
      <c r="Q121" s="66">
        <f t="shared" si="10"/>
        <v>6.334338960778175E-3</v>
      </c>
      <c r="R121" s="66">
        <f t="shared" si="11"/>
        <v>1.266867792155635E-2</v>
      </c>
      <c r="S121" s="63">
        <f t="shared" si="26"/>
        <v>6.2944676689851153E-3</v>
      </c>
      <c r="T121" s="64">
        <f t="shared" si="12"/>
        <v>20240662275.206646</v>
      </c>
      <c r="U121" s="68">
        <f t="shared" si="20"/>
        <v>84.347928795109013</v>
      </c>
      <c r="V121" s="66">
        <f t="shared" si="13"/>
        <v>2.1890881486422743E-3</v>
      </c>
      <c r="W121" s="66">
        <f t="shared" si="14"/>
        <v>4.3781762972845487E-3</v>
      </c>
      <c r="X121" s="63">
        <f t="shared" si="27"/>
        <v>2.1843065091500247E-3</v>
      </c>
    </row>
    <row r="122" spans="1:24" ht="15.75" customHeight="1">
      <c r="A122" s="3"/>
      <c r="B122" s="4">
        <f t="shared" si="15"/>
        <v>76</v>
      </c>
      <c r="C122" s="55">
        <f t="shared" si="0"/>
        <v>40889521</v>
      </c>
      <c r="D122" s="26">
        <f t="shared" si="1"/>
        <v>20995345226.881561</v>
      </c>
      <c r="E122" s="61">
        <f t="shared" si="2"/>
        <v>0.3005259834932682</v>
      </c>
      <c r="F122" s="57">
        <f t="shared" si="3"/>
        <v>7.502847878077915E-6</v>
      </c>
      <c r="G122" s="31">
        <f t="shared" si="4"/>
        <v>1.500569575615583E-5</v>
      </c>
      <c r="H122" s="63">
        <f t="shared" si="23"/>
        <v>7.5027915857894811E-6</v>
      </c>
      <c r="I122" s="64">
        <f t="shared" si="5"/>
        <v>17778124800</v>
      </c>
      <c r="J122" s="65">
        <f t="shared" si="6"/>
        <v>280</v>
      </c>
      <c r="K122" s="66">
        <f t="shared" si="7"/>
        <v>8.3240770989872585E-3</v>
      </c>
      <c r="L122" s="66">
        <f t="shared" si="8"/>
        <v>1.6648154197974517E-2</v>
      </c>
      <c r="M122" s="63">
        <f t="shared" si="24"/>
        <v>8.2553588553953006E-3</v>
      </c>
      <c r="N122" s="67">
        <f t="shared" si="25"/>
        <v>76</v>
      </c>
      <c r="O122" s="64">
        <f t="shared" si="9"/>
        <v>18637999472.431259</v>
      </c>
      <c r="P122" s="68">
        <f t="shared" si="22"/>
        <v>220.67150268830196</v>
      </c>
      <c r="Q122" s="66">
        <f t="shared" si="10"/>
        <v>6.2447413744002866E-3</v>
      </c>
      <c r="R122" s="66">
        <f t="shared" si="11"/>
        <v>1.2489482748800573E-2</v>
      </c>
      <c r="S122" s="63">
        <f t="shared" si="26"/>
        <v>6.2059865931529679E-3</v>
      </c>
      <c r="T122" s="64">
        <f t="shared" si="12"/>
        <v>20283481413.537636</v>
      </c>
      <c r="U122" s="68">
        <f t="shared" si="20"/>
        <v>81.690969038063088</v>
      </c>
      <c r="V122" s="66">
        <f t="shared" si="13"/>
        <v>2.1155008541118834E-3</v>
      </c>
      <c r="W122" s="66">
        <f t="shared" si="14"/>
        <v>4.2310017082237668E-3</v>
      </c>
      <c r="X122" s="63">
        <f t="shared" si="27"/>
        <v>2.1110349578554732E-3</v>
      </c>
    </row>
    <row r="123" spans="1:24" ht="15.75" customHeight="1">
      <c r="A123" s="3"/>
      <c r="B123" s="4">
        <f t="shared" si="15"/>
        <v>77</v>
      </c>
      <c r="C123" s="55">
        <f t="shared" si="0"/>
        <v>41413681</v>
      </c>
      <c r="D123" s="26">
        <f t="shared" si="1"/>
        <v>20995484437.082821</v>
      </c>
      <c r="E123" s="61">
        <f t="shared" si="2"/>
        <v>0.26558722768062287</v>
      </c>
      <c r="F123" s="57">
        <f t="shared" si="3"/>
        <v>6.6305268979989965E-6</v>
      </c>
      <c r="G123" s="31">
        <f t="shared" si="4"/>
        <v>1.3261053795997993E-5</v>
      </c>
      <c r="H123" s="63">
        <f t="shared" si="23"/>
        <v>6.630482934477655E-6</v>
      </c>
      <c r="I123" s="64">
        <f t="shared" si="5"/>
        <v>17924889600</v>
      </c>
      <c r="J123" s="65">
        <f t="shared" si="6"/>
        <v>280</v>
      </c>
      <c r="K123" s="66">
        <f t="shared" si="7"/>
        <v>8.2553588553951427E-3</v>
      </c>
      <c r="L123" s="66">
        <f t="shared" si="8"/>
        <v>1.6510717710790285E-2</v>
      </c>
      <c r="M123" s="63">
        <f t="shared" si="24"/>
        <v>8.1877659095876965E-3</v>
      </c>
      <c r="N123" s="67">
        <f t="shared" si="25"/>
        <v>77</v>
      </c>
      <c r="O123" s="64">
        <f t="shared" si="9"/>
        <v>18752752876.599052</v>
      </c>
      <c r="P123" s="68">
        <f t="shared" si="22"/>
        <v>218.92819781706436</v>
      </c>
      <c r="Q123" s="66">
        <f t="shared" si="10"/>
        <v>6.1569592990670958E-3</v>
      </c>
      <c r="R123" s="66">
        <f t="shared" si="11"/>
        <v>1.2313918598134192E-2</v>
      </c>
      <c r="S123" s="63">
        <f t="shared" si="26"/>
        <v>6.1192831219458732E-3</v>
      </c>
      <c r="T123" s="64">
        <f t="shared" si="12"/>
        <v>20324951749.0112</v>
      </c>
      <c r="U123" s="68">
        <f t="shared" si="20"/>
        <v>79.117703513364106</v>
      </c>
      <c r="V123" s="66">
        <f t="shared" si="13"/>
        <v>2.0445373566830567E-3</v>
      </c>
      <c r="W123" s="66">
        <f t="shared" si="14"/>
        <v>4.0890747133661134E-3</v>
      </c>
      <c r="X123" s="63">
        <f t="shared" si="27"/>
        <v>2.0403657526804064E-3</v>
      </c>
    </row>
    <row r="124" spans="1:24" ht="15.75" customHeight="1">
      <c r="A124" s="3"/>
      <c r="B124" s="4">
        <f t="shared" si="15"/>
        <v>78</v>
      </c>
      <c r="C124" s="55">
        <f t="shared" si="0"/>
        <v>41937841</v>
      </c>
      <c r="D124" s="26">
        <f t="shared" si="1"/>
        <v>20995607462.889069</v>
      </c>
      <c r="E124" s="61">
        <f t="shared" si="2"/>
        <v>0.23471040569328686</v>
      </c>
      <c r="F124" s="57">
        <f t="shared" si="3"/>
        <v>5.8596317039686644E-6</v>
      </c>
      <c r="G124" s="31">
        <f t="shared" si="4"/>
        <v>1.1719263407937329E-5</v>
      </c>
      <c r="H124" s="63">
        <f t="shared" si="23"/>
        <v>5.859597368873537E-6</v>
      </c>
      <c r="I124" s="64">
        <f t="shared" si="5"/>
        <v>18071654400</v>
      </c>
      <c r="J124" s="65">
        <f t="shared" si="6"/>
        <v>280</v>
      </c>
      <c r="K124" s="66">
        <f t="shared" si="7"/>
        <v>8.1877659095875265E-3</v>
      </c>
      <c r="L124" s="66">
        <f t="shared" si="8"/>
        <v>1.6375531819175053E-2</v>
      </c>
      <c r="M124" s="63">
        <f t="shared" si="24"/>
        <v>8.1212708450200122E-3</v>
      </c>
      <c r="N124" s="67">
        <f t="shared" si="25"/>
        <v>78</v>
      </c>
      <c r="O124" s="64">
        <f t="shared" si="9"/>
        <v>18866599728.87392</v>
      </c>
      <c r="P124" s="68">
        <f t="shared" si="22"/>
        <v>217.19866505430954</v>
      </c>
      <c r="Q124" s="66">
        <f t="shared" si="10"/>
        <v>6.0709407852824523E-3</v>
      </c>
      <c r="R124" s="66">
        <f t="shared" si="11"/>
        <v>1.2141881570564905E-2</v>
      </c>
      <c r="S124" s="63">
        <f t="shared" si="26"/>
        <v>6.0343068656212306E-3</v>
      </c>
      <c r="T124" s="64">
        <f t="shared" si="12"/>
        <v>20365115768.917347</v>
      </c>
      <c r="U124" s="68">
        <f t="shared" si="20"/>
        <v>76.625495852693135</v>
      </c>
      <c r="V124" s="66">
        <f t="shared" si="13"/>
        <v>1.9760942314709781E-3</v>
      </c>
      <c r="W124" s="66">
        <f t="shared" si="14"/>
        <v>3.9521884629419562E-3</v>
      </c>
      <c r="X124" s="63">
        <f t="shared" si="27"/>
        <v>1.9721969843866649E-3</v>
      </c>
    </row>
    <row r="125" spans="1:24" ht="15.75" customHeight="1">
      <c r="A125" s="3"/>
      <c r="B125" s="4">
        <f t="shared" si="15"/>
        <v>79</v>
      </c>
      <c r="C125" s="55">
        <f t="shared" si="0"/>
        <v>42462001</v>
      </c>
      <c r="D125" s="26">
        <f t="shared" si="1"/>
        <v>20995716185.876793</v>
      </c>
      <c r="E125" s="61">
        <f t="shared" si="2"/>
        <v>0.20742328244396435</v>
      </c>
      <c r="F125" s="57">
        <f t="shared" si="3"/>
        <v>5.1783682809120084E-6</v>
      </c>
      <c r="G125" s="31">
        <f t="shared" si="4"/>
        <v>1.0356736561824017E-5</v>
      </c>
      <c r="H125" s="63">
        <f t="shared" si="23"/>
        <v>5.1783414656281224E-6</v>
      </c>
      <c r="I125" s="64">
        <f t="shared" si="5"/>
        <v>18218419200</v>
      </c>
      <c r="J125" s="65">
        <f t="shared" si="6"/>
        <v>280</v>
      </c>
      <c r="K125" s="66">
        <f t="shared" si="7"/>
        <v>8.121270845020144E-3</v>
      </c>
      <c r="L125" s="66">
        <f t="shared" si="8"/>
        <v>1.6242541690040288E-2</v>
      </c>
      <c r="M125" s="63">
        <f t="shared" si="24"/>
        <v>8.0558471286025224E-3</v>
      </c>
      <c r="N125" s="67">
        <f t="shared" si="25"/>
        <v>79</v>
      </c>
      <c r="O125" s="64">
        <f t="shared" si="9"/>
        <v>18979547191.015816</v>
      </c>
      <c r="P125" s="68">
        <f t="shared" si="22"/>
        <v>215.48279560038048</v>
      </c>
      <c r="Q125" s="66">
        <f t="shared" si="10"/>
        <v>5.9866358413825701E-3</v>
      </c>
      <c r="R125" s="66">
        <f t="shared" si="11"/>
        <v>1.197327168276514E-2</v>
      </c>
      <c r="S125" s="63">
        <f t="shared" si="26"/>
        <v>5.951009315720901E-3</v>
      </c>
      <c r="T125" s="64">
        <f t="shared" si="12"/>
        <v>20404014622.196449</v>
      </c>
      <c r="U125" s="68">
        <f t="shared" si="20"/>
        <v>74.211792733333311</v>
      </c>
      <c r="V125" s="66">
        <f t="shared" si="13"/>
        <v>1.9100727793785713E-3</v>
      </c>
      <c r="W125" s="66">
        <f t="shared" si="14"/>
        <v>3.8201455587571426E-3</v>
      </c>
      <c r="X125" s="63">
        <f t="shared" si="27"/>
        <v>1.9064313567382918E-3</v>
      </c>
    </row>
    <row r="126" spans="1:24" ht="15.75" customHeight="1">
      <c r="A126" s="3"/>
      <c r="B126" s="4">
        <f t="shared" si="15"/>
        <v>80</v>
      </c>
      <c r="C126" s="55">
        <f t="shared" si="0"/>
        <v>42986161</v>
      </c>
      <c r="D126" s="26">
        <f t="shared" si="1"/>
        <v>20995812268.872879</v>
      </c>
      <c r="E126" s="61">
        <f t="shared" si="2"/>
        <v>0.18330852427587613</v>
      </c>
      <c r="F126" s="57">
        <f t="shared" si="3"/>
        <v>4.5763142936154209E-6</v>
      </c>
      <c r="G126" s="31">
        <f t="shared" si="4"/>
        <v>9.1526285872308418E-6</v>
      </c>
      <c r="H126" s="63">
        <f t="shared" si="23"/>
        <v>4.5762933511550585E-6</v>
      </c>
      <c r="I126" s="64">
        <f t="shared" si="5"/>
        <v>18365184000</v>
      </c>
      <c r="J126" s="65">
        <f t="shared" si="6"/>
        <v>280</v>
      </c>
      <c r="K126" s="66">
        <f t="shared" si="7"/>
        <v>8.0558471286026837E-3</v>
      </c>
      <c r="L126" s="66">
        <f t="shared" si="8"/>
        <v>1.6111694257205367E-2</v>
      </c>
      <c r="M126" s="63">
        <f t="shared" si="24"/>
        <v>7.991469075398161E-3</v>
      </c>
      <c r="N126" s="67">
        <f t="shared" si="25"/>
        <v>80</v>
      </c>
      <c r="O126" s="64">
        <f t="shared" si="9"/>
        <v>19091602368.206791</v>
      </c>
      <c r="P126" s="68">
        <f t="shared" si="22"/>
        <v>213.78048151513747</v>
      </c>
      <c r="Q126" s="66">
        <f t="shared" si="10"/>
        <v>5.9039963421265275E-3</v>
      </c>
      <c r="R126" s="66">
        <f t="shared" si="11"/>
        <v>1.1807992684253055E-2</v>
      </c>
      <c r="S126" s="63">
        <f t="shared" si="26"/>
        <v>5.8693437580483732E-3</v>
      </c>
      <c r="T126" s="64">
        <f t="shared" si="12"/>
        <v>20441688161.597263</v>
      </c>
      <c r="U126" s="68">
        <f t="shared" si="20"/>
        <v>71.874121262233302</v>
      </c>
      <c r="V126" s="66">
        <f t="shared" si="13"/>
        <v>1.8463787690012241E-3</v>
      </c>
      <c r="W126" s="66">
        <f t="shared" si="14"/>
        <v>3.6927575380024482E-3</v>
      </c>
      <c r="X126" s="63">
        <f t="shared" si="27"/>
        <v>1.8429759373586041E-3</v>
      </c>
    </row>
    <row r="127" spans="1:24" ht="15.75" customHeight="1">
      <c r="A127" s="3"/>
      <c r="B127" s="4">
        <f t="shared" si="15"/>
        <v>81</v>
      </c>
      <c r="C127" s="55">
        <f t="shared" si="0"/>
        <v>43510321</v>
      </c>
      <c r="D127" s="26">
        <f t="shared" si="1"/>
        <v>20995897181.386135</v>
      </c>
      <c r="E127" s="61">
        <f t="shared" si="2"/>
        <v>0.16199731619461324</v>
      </c>
      <c r="F127" s="57">
        <f t="shared" si="3"/>
        <v>4.0442595013082276E-6</v>
      </c>
      <c r="G127" s="31">
        <f t="shared" si="4"/>
        <v>8.0885190026164552E-6</v>
      </c>
      <c r="H127" s="63">
        <f t="shared" si="23"/>
        <v>4.0442431452625272E-6</v>
      </c>
      <c r="I127" s="64">
        <f t="shared" si="5"/>
        <v>18511948800</v>
      </c>
      <c r="J127" s="65">
        <f t="shared" si="6"/>
        <v>280</v>
      </c>
      <c r="K127" s="66">
        <f t="shared" si="7"/>
        <v>7.9914690753983188E-3</v>
      </c>
      <c r="L127" s="66">
        <f t="shared" si="8"/>
        <v>1.5982938150796638E-2</v>
      </c>
      <c r="M127" s="63">
        <f t="shared" si="24"/>
        <v>7.9281118150023033E-3</v>
      </c>
      <c r="N127" s="67">
        <f t="shared" si="25"/>
        <v>81</v>
      </c>
      <c r="O127" s="64">
        <f t="shared" si="9"/>
        <v>19202772309.497955</v>
      </c>
      <c r="P127" s="68">
        <f t="shared" si="22"/>
        <v>212.09161571116789</v>
      </c>
      <c r="Q127" s="66">
        <f t="shared" si="10"/>
        <v>5.8229759423596358E-3</v>
      </c>
      <c r="R127" s="66">
        <f t="shared" si="11"/>
        <v>1.1645951884719272E-2</v>
      </c>
      <c r="S127" s="63">
        <f t="shared" si="26"/>
        <v>5.7892651904316583E-3</v>
      </c>
      <c r="T127" s="64">
        <f t="shared" si="12"/>
        <v>20478174984.50695</v>
      </c>
      <c r="U127" s="68">
        <f t="shared" si="20"/>
        <v>69.610086442472962</v>
      </c>
      <c r="V127" s="66">
        <f t="shared" si="13"/>
        <v>1.7849221953318386E-3</v>
      </c>
      <c r="W127" s="66">
        <f t="shared" si="14"/>
        <v>3.5698443906636772E-3</v>
      </c>
      <c r="X127" s="63">
        <f t="shared" si="27"/>
        <v>1.7817419246242139E-3</v>
      </c>
    </row>
    <row r="128" spans="1:24" ht="15.75" customHeight="1">
      <c r="A128" s="3"/>
      <c r="B128" s="4">
        <f t="shared" si="15"/>
        <v>82</v>
      </c>
      <c r="C128" s="55">
        <f t="shared" si="0"/>
        <v>44034481</v>
      </c>
      <c r="D128" s="26">
        <f t="shared" si="1"/>
        <v>20995972222.082214</v>
      </c>
      <c r="E128" s="61">
        <f t="shared" si="2"/>
        <v>0.14316372115222556</v>
      </c>
      <c r="F128" s="57">
        <f t="shared" si="3"/>
        <v>3.5740647532690962E-6</v>
      </c>
      <c r="G128" s="31">
        <f t="shared" si="4"/>
        <v>7.1481295065381923E-6</v>
      </c>
      <c r="H128" s="63">
        <f t="shared" si="23"/>
        <v>3.5740519792604175E-6</v>
      </c>
      <c r="I128" s="64">
        <f t="shared" si="5"/>
        <v>18658713600</v>
      </c>
      <c r="J128" s="65">
        <f t="shared" si="6"/>
        <v>280</v>
      </c>
      <c r="K128" s="66">
        <f t="shared" si="7"/>
        <v>7.9281118150024265E-3</v>
      </c>
      <c r="L128" s="66">
        <f t="shared" si="8"/>
        <v>1.5856223630004853E-2</v>
      </c>
      <c r="M128" s="63">
        <f t="shared" si="24"/>
        <v>7.8657512595079471E-3</v>
      </c>
      <c r="N128" s="67">
        <f t="shared" si="25"/>
        <v>82</v>
      </c>
      <c r="O128" s="64">
        <f t="shared" si="9"/>
        <v>19313064008.252922</v>
      </c>
      <c r="P128" s="68">
        <f t="shared" si="22"/>
        <v>210.41609194704964</v>
      </c>
      <c r="Q128" s="66">
        <f t="shared" si="10"/>
        <v>5.7435299954275328E-3</v>
      </c>
      <c r="R128" s="66">
        <f t="shared" si="11"/>
        <v>1.1487059990855066E-2</v>
      </c>
      <c r="S128" s="63">
        <f t="shared" si="26"/>
        <v>5.7107302449697084E-3</v>
      </c>
      <c r="T128" s="64">
        <f t="shared" si="12"/>
        <v>20513512472.494984</v>
      </c>
      <c r="U128" s="68">
        <f t="shared" si="20"/>
        <v>67.417368719535062</v>
      </c>
      <c r="V128" s="66">
        <f t="shared" si="13"/>
        <v>1.7256170539986285E-3</v>
      </c>
      <c r="W128" s="66">
        <f t="shared" si="14"/>
        <v>3.451234107997257E-3</v>
      </c>
      <c r="X128" s="63">
        <f t="shared" si="27"/>
        <v>1.7226444293934051E-3</v>
      </c>
    </row>
    <row r="129" spans="1:24" ht="15.75" customHeight="1">
      <c r="A129" s="3"/>
      <c r="B129" s="4">
        <f t="shared" si="15"/>
        <v>83</v>
      </c>
      <c r="C129" s="55">
        <f t="shared" si="0"/>
        <v>44558641</v>
      </c>
      <c r="D129" s="26">
        <f t="shared" si="1"/>
        <v>20996038538.645603</v>
      </c>
      <c r="E129" s="61">
        <f t="shared" si="2"/>
        <v>0.12651969511352765</v>
      </c>
      <c r="F129" s="57">
        <f t="shared" si="3"/>
        <v>3.1585373940949001E-6</v>
      </c>
      <c r="G129" s="31">
        <f t="shared" si="4"/>
        <v>6.3170747881898002E-6</v>
      </c>
      <c r="H129" s="63">
        <f t="shared" si="23"/>
        <v>3.1585274178347333E-6</v>
      </c>
      <c r="I129" s="64">
        <f t="shared" si="5"/>
        <v>18805478400</v>
      </c>
      <c r="J129" s="65">
        <f t="shared" si="6"/>
        <v>280</v>
      </c>
      <c r="K129" s="66">
        <f t="shared" si="7"/>
        <v>7.8657512595080512E-3</v>
      </c>
      <c r="L129" s="66">
        <f t="shared" si="8"/>
        <v>1.5731502519016102E-2</v>
      </c>
      <c r="M129" s="63">
        <f t="shared" si="24"/>
        <v>7.8043640729714703E-3</v>
      </c>
      <c r="N129" s="67">
        <f t="shared" si="25"/>
        <v>83</v>
      </c>
      <c r="O129" s="64">
        <f t="shared" si="9"/>
        <v>19422484402.587723</v>
      </c>
      <c r="P129" s="68">
        <f t="shared" si="22"/>
        <v>208.75380482066794</v>
      </c>
      <c r="Q129" s="66">
        <f t="shared" si="10"/>
        <v>5.6656154760344E-3</v>
      </c>
      <c r="R129" s="66">
        <f t="shared" si="11"/>
        <v>1.13312309520688E-2</v>
      </c>
      <c r="S129" s="63">
        <f t="shared" si="26"/>
        <v>5.6336971144752557E-3</v>
      </c>
      <c r="T129" s="64">
        <f t="shared" si="12"/>
        <v>20547736829.611393</v>
      </c>
      <c r="U129" s="68">
        <f t="shared" si="20"/>
        <v>65.293721604869702</v>
      </c>
      <c r="V129" s="66">
        <f t="shared" si="13"/>
        <v>1.6683811298673571E-3</v>
      </c>
      <c r="W129" s="66">
        <f t="shared" si="14"/>
        <v>3.3367622597347143E-3</v>
      </c>
      <c r="X129" s="63">
        <f t="shared" si="27"/>
        <v>1.6656022704693019E-3</v>
      </c>
    </row>
    <row r="130" spans="1:24" ht="15.75" customHeight="1">
      <c r="A130" s="3"/>
      <c r="B130" s="4">
        <f t="shared" si="15"/>
        <v>84</v>
      </c>
      <c r="C130" s="55">
        <f t="shared" si="0"/>
        <v>45082801</v>
      </c>
      <c r="D130" s="26">
        <f t="shared" si="1"/>
        <v>20996097145.332504</v>
      </c>
      <c r="E130" s="61">
        <f t="shared" si="2"/>
        <v>0.11181068166424331</v>
      </c>
      <c r="F130" s="57">
        <f t="shared" si="3"/>
        <v>2.7913211720020536E-6</v>
      </c>
      <c r="G130" s="31">
        <f t="shared" si="4"/>
        <v>5.5826423440041073E-6</v>
      </c>
      <c r="H130" s="63">
        <f t="shared" si="23"/>
        <v>2.7913133804347012E-6</v>
      </c>
      <c r="I130" s="64">
        <f t="shared" si="5"/>
        <v>18952243200</v>
      </c>
      <c r="J130" s="65">
        <f t="shared" si="6"/>
        <v>280</v>
      </c>
      <c r="K130" s="66">
        <f t="shared" si="7"/>
        <v>7.8043640729714165E-3</v>
      </c>
      <c r="L130" s="66">
        <f t="shared" si="8"/>
        <v>1.5608728145942833E-2</v>
      </c>
      <c r="M130" s="63">
        <f t="shared" si="24"/>
        <v>7.7439276422961445E-3</v>
      </c>
      <c r="N130" s="67">
        <f t="shared" si="25"/>
        <v>84</v>
      </c>
      <c r="O130" s="64">
        <f t="shared" si="9"/>
        <v>19531040375.807278</v>
      </c>
      <c r="P130" s="68">
        <f t="shared" si="22"/>
        <v>207.10464976258464</v>
      </c>
      <c r="Q130" s="66">
        <f t="shared" si="10"/>
        <v>5.5891909072709372E-3</v>
      </c>
      <c r="R130" s="66">
        <f t="shared" si="11"/>
        <v>1.1178381814541874E-2</v>
      </c>
      <c r="S130" s="63">
        <f t="shared" si="26"/>
        <v>5.5581254828607207E-3</v>
      </c>
      <c r="T130" s="64">
        <f t="shared" si="12"/>
        <v>20580883119.478634</v>
      </c>
      <c r="U130" s="68">
        <f t="shared" si="20"/>
        <v>63.236969374316317</v>
      </c>
      <c r="V130" s="66">
        <f t="shared" si="13"/>
        <v>1.6131357989495811E-3</v>
      </c>
      <c r="W130" s="66">
        <f t="shared" si="14"/>
        <v>3.2262715978991622E-3</v>
      </c>
      <c r="X130" s="63">
        <f t="shared" si="27"/>
        <v>1.6105377827966283E-3</v>
      </c>
    </row>
    <row r="131" spans="1:24" ht="15.75" customHeight="1">
      <c r="A131" s="3"/>
      <c r="B131" s="4">
        <f t="shared" si="15"/>
        <v>85</v>
      </c>
      <c r="C131" s="55">
        <f t="shared" si="0"/>
        <v>45606961</v>
      </c>
      <c r="D131" s="26">
        <f t="shared" si="1"/>
        <v>20996148938.483021</v>
      </c>
      <c r="E131" s="61">
        <f t="shared" si="2"/>
        <v>9.881171878421692E-2</v>
      </c>
      <c r="F131" s="57">
        <f t="shared" si="3"/>
        <v>2.4667989559204236E-6</v>
      </c>
      <c r="G131" s="31">
        <f t="shared" si="4"/>
        <v>4.9335979118408473E-6</v>
      </c>
      <c r="H131" s="63">
        <f t="shared" si="23"/>
        <v>2.4667928706367803E-6</v>
      </c>
      <c r="I131" s="64">
        <f t="shared" si="5"/>
        <v>19099008000</v>
      </c>
      <c r="J131" s="65">
        <f t="shared" si="6"/>
        <v>280</v>
      </c>
      <c r="K131" s="66">
        <f t="shared" si="7"/>
        <v>7.7439276422961905E-3</v>
      </c>
      <c r="L131" s="66">
        <f t="shared" si="8"/>
        <v>1.5487855284592381E-2</v>
      </c>
      <c r="M131" s="63">
        <f t="shared" si="24"/>
        <v>7.6844200494601278E-3</v>
      </c>
      <c r="N131" s="67">
        <f t="shared" si="25"/>
        <v>85</v>
      </c>
      <c r="O131" s="64">
        <f t="shared" si="9"/>
        <v>19638738756.838398</v>
      </c>
      <c r="P131" s="68">
        <f t="shared" si="22"/>
        <v>205.46852302946024</v>
      </c>
      <c r="Q131" s="66">
        <f t="shared" si="10"/>
        <v>5.5142162915460561E-3</v>
      </c>
      <c r="R131" s="66">
        <f t="shared" si="11"/>
        <v>1.1028432583092112E-2</v>
      </c>
      <c r="S131" s="63">
        <f t="shared" si="26"/>
        <v>5.4839764592122808E-3</v>
      </c>
      <c r="T131" s="64">
        <f t="shared" si="12"/>
        <v>20612985301.215057</v>
      </c>
      <c r="U131" s="68">
        <f t="shared" si="20"/>
        <v>61.245004839025356</v>
      </c>
      <c r="V131" s="66">
        <f t="shared" si="13"/>
        <v>1.5598058426385313E-3</v>
      </c>
      <c r="W131" s="66">
        <f t="shared" si="14"/>
        <v>3.1196116852770625E-3</v>
      </c>
      <c r="X131" s="63">
        <f t="shared" si="27"/>
        <v>1.5573766374601394E-3</v>
      </c>
    </row>
    <row r="132" spans="1:24" ht="15.75" customHeight="1">
      <c r="A132" s="3"/>
      <c r="B132" s="4">
        <f t="shared" si="15"/>
        <v>86</v>
      </c>
      <c r="C132" s="55">
        <f t="shared" si="0"/>
        <v>46131121</v>
      </c>
      <c r="D132" s="26">
        <f t="shared" si="1"/>
        <v>20996194710.229939</v>
      </c>
      <c r="E132" s="61">
        <f t="shared" si="2"/>
        <v>8.7323998242053391E-2</v>
      </c>
      <c r="F132" s="57">
        <f t="shared" si="3"/>
        <v>2.1800067741866396E-6</v>
      </c>
      <c r="G132" s="31">
        <f t="shared" si="4"/>
        <v>4.3600135483732792E-6</v>
      </c>
      <c r="H132" s="63">
        <f t="shared" si="23"/>
        <v>2.1800020217899174E-6</v>
      </c>
      <c r="I132" s="64">
        <f t="shared" si="5"/>
        <v>19245772800</v>
      </c>
      <c r="J132" s="65">
        <f t="shared" si="6"/>
        <v>280</v>
      </c>
      <c r="K132" s="66">
        <f t="shared" si="7"/>
        <v>7.6844200494601608E-3</v>
      </c>
      <c r="L132" s="66">
        <f t="shared" si="8"/>
        <v>1.5368840098920322E-2</v>
      </c>
      <c r="M132" s="63">
        <f t="shared" si="24"/>
        <v>7.6258200450125546E-3</v>
      </c>
      <c r="N132" s="67">
        <f t="shared" si="25"/>
        <v>86</v>
      </c>
      <c r="O132" s="64">
        <f t="shared" si="9"/>
        <v>19745586320.659374</v>
      </c>
      <c r="P132" s="68">
        <f t="shared" si="22"/>
        <v>203.84532169752748</v>
      </c>
      <c r="Q132" s="66">
        <f t="shared" si="10"/>
        <v>5.440653045184529E-3</v>
      </c>
      <c r="R132" s="66">
        <f t="shared" si="11"/>
        <v>1.0881306090369058E-2</v>
      </c>
      <c r="S132" s="63">
        <f t="shared" si="26"/>
        <v>5.4112125153347179E-3</v>
      </c>
      <c r="T132" s="64">
        <f t="shared" si="12"/>
        <v>20644076264.226784</v>
      </c>
      <c r="U132" s="68">
        <f t="shared" si="20"/>
        <v>59.315787186596069</v>
      </c>
      <c r="V132" s="66">
        <f t="shared" si="13"/>
        <v>1.5083192733802457E-3</v>
      </c>
      <c r="W132" s="66">
        <f t="shared" si="14"/>
        <v>3.0166385467604914E-3</v>
      </c>
      <c r="X132" s="63">
        <f t="shared" si="27"/>
        <v>1.5060476726489469E-3</v>
      </c>
    </row>
    <row r="133" spans="1:24" ht="15.75" customHeight="1">
      <c r="A133" s="3"/>
      <c r="B133" s="4">
        <f t="shared" si="15"/>
        <v>87</v>
      </c>
      <c r="C133" s="55">
        <f t="shared" si="0"/>
        <v>46655281</v>
      </c>
      <c r="D133" s="26">
        <f t="shared" si="1"/>
        <v>20996235160.613724</v>
      </c>
      <c r="E133" s="61">
        <f t="shared" si="2"/>
        <v>7.7171824990014792E-2</v>
      </c>
      <c r="F133" s="57">
        <f t="shared" si="3"/>
        <v>1.9265578521968664E-6</v>
      </c>
      <c r="G133" s="31">
        <f t="shared" si="4"/>
        <v>3.8531157043937329E-6</v>
      </c>
      <c r="H133" s="63">
        <f t="shared" si="23"/>
        <v>1.9265541406632281E-6</v>
      </c>
      <c r="I133" s="64">
        <f t="shared" si="5"/>
        <v>19392537600</v>
      </c>
      <c r="J133" s="65">
        <f t="shared" si="6"/>
        <v>280</v>
      </c>
      <c r="K133" s="66">
        <f t="shared" si="7"/>
        <v>7.6258200450126899E-3</v>
      </c>
      <c r="L133" s="66">
        <f t="shared" si="8"/>
        <v>1.525164009002538E-2</v>
      </c>
      <c r="M133" s="63">
        <f t="shared" si="24"/>
        <v>7.5681070227755498E-3</v>
      </c>
      <c r="N133" s="67">
        <f t="shared" si="25"/>
        <v>87</v>
      </c>
      <c r="O133" s="64">
        <f t="shared" si="9"/>
        <v>19851589788.726166</v>
      </c>
      <c r="P133" s="68">
        <f t="shared" si="22"/>
        <v>202.23494365611697</v>
      </c>
      <c r="Q133" s="66">
        <f t="shared" si="10"/>
        <v>5.3684639364637368E-3</v>
      </c>
      <c r="R133" s="66">
        <f t="shared" si="11"/>
        <v>1.0736927872927474E-2</v>
      </c>
      <c r="S133" s="63">
        <f t="shared" si="26"/>
        <v>5.3397974265512183E-3</v>
      </c>
      <c r="T133" s="64">
        <f t="shared" si="12"/>
        <v>20674187861.903641</v>
      </c>
      <c r="U133" s="68">
        <f t="shared" si="20"/>
        <v>57.447339890218288</v>
      </c>
      <c r="V133" s="66">
        <f t="shared" si="13"/>
        <v>1.4586071709605174E-3</v>
      </c>
      <c r="W133" s="66">
        <f t="shared" si="14"/>
        <v>2.9172143419210349E-3</v>
      </c>
      <c r="X133" s="63">
        <f t="shared" si="27"/>
        <v>1.4564827347989251E-3</v>
      </c>
    </row>
    <row r="134" spans="1:24" ht="15.75" customHeight="1">
      <c r="A134" s="3"/>
      <c r="B134" s="4">
        <f t="shared" si="15"/>
        <v>88</v>
      </c>
      <c r="C134" s="55">
        <f t="shared" si="0"/>
        <v>47179441</v>
      </c>
      <c r="D134" s="26">
        <f t="shared" si="1"/>
        <v>20996270908.289062</v>
      </c>
      <c r="E134" s="61">
        <f t="shared" si="2"/>
        <v>6.8199930055669697E-2</v>
      </c>
      <c r="F134" s="57">
        <f t="shared" si="3"/>
        <v>1.7025754886668075E-6</v>
      </c>
      <c r="G134" s="31">
        <f t="shared" si="4"/>
        <v>3.4051509773336149E-6</v>
      </c>
      <c r="H134" s="63">
        <f t="shared" si="23"/>
        <v>1.7025725900232658E-6</v>
      </c>
      <c r="I134" s="64">
        <f t="shared" si="5"/>
        <v>19539302400</v>
      </c>
      <c r="J134" s="65">
        <f t="shared" si="6"/>
        <v>280</v>
      </c>
      <c r="K134" s="66">
        <f t="shared" si="7"/>
        <v>7.5681070227756062E-3</v>
      </c>
      <c r="L134" s="66">
        <f t="shared" si="8"/>
        <v>1.5136214045551212E-2</v>
      </c>
      <c r="M134" s="63">
        <f t="shared" si="24"/>
        <v>7.5112609956844434E-3</v>
      </c>
      <c r="N134" s="67">
        <f t="shared" si="25"/>
        <v>88</v>
      </c>
      <c r="O134" s="64">
        <f t="shared" si="9"/>
        <v>19956755829.395229</v>
      </c>
      <c r="P134" s="68">
        <f t="shared" si="22"/>
        <v>200.63728760123365</v>
      </c>
      <c r="Q134" s="66">
        <f t="shared" si="10"/>
        <v>5.2976130268815036E-3</v>
      </c>
      <c r="R134" s="66">
        <f t="shared" si="11"/>
        <v>1.0595226053763007E-2</v>
      </c>
      <c r="S134" s="63">
        <f t="shared" si="26"/>
        <v>5.2696962155620586E-3</v>
      </c>
      <c r="T134" s="64">
        <f t="shared" si="12"/>
        <v>20703350944.253677</v>
      </c>
      <c r="U134" s="68">
        <f t="shared" si="20"/>
        <v>55.637748683676413</v>
      </c>
      <c r="V134" s="66">
        <f t="shared" si="13"/>
        <v>1.4106035286530158E-3</v>
      </c>
      <c r="W134" s="66">
        <f t="shared" si="14"/>
        <v>2.8212070573060315E-3</v>
      </c>
      <c r="X134" s="63">
        <f t="shared" si="27"/>
        <v>1.4086165292064301E-3</v>
      </c>
    </row>
    <row r="135" spans="1:24" ht="15.75" customHeight="1">
      <c r="A135" s="3"/>
      <c r="B135" s="4">
        <f t="shared" si="15"/>
        <v>89</v>
      </c>
      <c r="C135" s="55">
        <f t="shared" si="0"/>
        <v>47703601</v>
      </c>
      <c r="D135" s="26">
        <f t="shared" si="1"/>
        <v>20996302499.986656</v>
      </c>
      <c r="E135" s="61">
        <f t="shared" si="2"/>
        <v>6.0271095833227456E-2</v>
      </c>
      <c r="F135" s="57">
        <f t="shared" si="3"/>
        <v>1.5046337386138871E-6</v>
      </c>
      <c r="G135" s="31">
        <f t="shared" si="4"/>
        <v>3.0092674772277742E-6</v>
      </c>
      <c r="H135" s="63">
        <f t="shared" si="23"/>
        <v>1.5046314745248424E-6</v>
      </c>
      <c r="I135" s="64">
        <f t="shared" si="5"/>
        <v>19686067200</v>
      </c>
      <c r="J135" s="65">
        <f t="shared" si="6"/>
        <v>280</v>
      </c>
      <c r="K135" s="66">
        <f t="shared" si="7"/>
        <v>7.5112609956842673E-3</v>
      </c>
      <c r="L135" s="66">
        <f t="shared" si="8"/>
        <v>1.5022521991368535E-2</v>
      </c>
      <c r="M135" s="63">
        <f t="shared" si="24"/>
        <v>7.4552625727093425E-3</v>
      </c>
      <c r="N135" s="67">
        <f t="shared" si="25"/>
        <v>89</v>
      </c>
      <c r="O135" s="64">
        <f t="shared" si="9"/>
        <v>20061091058.343006</v>
      </c>
      <c r="P135" s="68">
        <f t="shared" si="22"/>
        <v>199.05225302918393</v>
      </c>
      <c r="Q135" s="66">
        <f t="shared" si="10"/>
        <v>5.2280656154592327E-3</v>
      </c>
      <c r="R135" s="66">
        <f t="shared" si="11"/>
        <v>1.0456131230918465E-2</v>
      </c>
      <c r="S135" s="63">
        <f t="shared" si="26"/>
        <v>5.2008750991827668E-3</v>
      </c>
      <c r="T135" s="64">
        <f t="shared" si="12"/>
        <v>20731595389.509686</v>
      </c>
      <c r="U135" s="68">
        <f t="shared" si="20"/>
        <v>53.885159600140611</v>
      </c>
      <c r="V135" s="66">
        <f t="shared" si="13"/>
        <v>1.3642451085362846E-3</v>
      </c>
      <c r="W135" s="66">
        <f t="shared" si="14"/>
        <v>2.7284902170725692E-3</v>
      </c>
      <c r="X135" s="63">
        <f t="shared" si="27"/>
        <v>1.3623864794458651E-3</v>
      </c>
    </row>
    <row r="136" spans="1:24" ht="15.75" customHeight="1">
      <c r="A136" s="3"/>
      <c r="B136" s="4">
        <f t="shared" si="15"/>
        <v>90</v>
      </c>
      <c r="C136" s="55">
        <f t="shared" si="0"/>
        <v>48227761</v>
      </c>
      <c r="D136" s="26">
        <f t="shared" si="1"/>
        <v>20996330418.875011</v>
      </c>
      <c r="E136" s="61">
        <f t="shared" si="2"/>
        <v>5.3264057455380001E-2</v>
      </c>
      <c r="F136" s="57">
        <f t="shared" si="3"/>
        <v>1.3297049971190341E-6</v>
      </c>
      <c r="G136" s="31">
        <f t="shared" si="4"/>
        <v>2.6594099942380683E-6</v>
      </c>
      <c r="H136" s="63">
        <f t="shared" si="23"/>
        <v>1.3297032288583921E-6</v>
      </c>
      <c r="I136" s="64">
        <f t="shared" si="5"/>
        <v>19832832000</v>
      </c>
      <c r="J136" s="65">
        <f t="shared" si="6"/>
        <v>280</v>
      </c>
      <c r="K136" s="66">
        <f t="shared" si="7"/>
        <v>7.4552625727092913E-3</v>
      </c>
      <c r="L136" s="66">
        <f t="shared" si="8"/>
        <v>1.4910525145418583E-2</v>
      </c>
      <c r="M136" s="63">
        <f t="shared" si="24"/>
        <v>7.4000929368029933E-3</v>
      </c>
      <c r="N136" s="67">
        <f t="shared" si="25"/>
        <v>90</v>
      </c>
      <c r="O136" s="64">
        <f t="shared" si="9"/>
        <v>20164602038.982098</v>
      </c>
      <c r="P136" s="68">
        <f t="shared" si="22"/>
        <v>197.47974023025336</v>
      </c>
      <c r="Q136" s="66">
        <f t="shared" si="10"/>
        <v>5.1597881858994575E-3</v>
      </c>
      <c r="R136" s="66">
        <f t="shared" si="11"/>
        <v>1.0319576371798915E-2</v>
      </c>
      <c r="S136" s="63">
        <f t="shared" si="26"/>
        <v>5.1333014377861197E-3</v>
      </c>
      <c r="T136" s="64">
        <f t="shared" si="12"/>
        <v>20758950134.740131</v>
      </c>
      <c r="U136" s="68">
        <f t="shared" si="20"/>
        <v>52.187777072736182</v>
      </c>
      <c r="V136" s="66">
        <f t="shared" si="13"/>
        <v>1.3194713053433181E-3</v>
      </c>
      <c r="W136" s="66">
        <f t="shared" si="14"/>
        <v>2.6389426106866363E-3</v>
      </c>
      <c r="X136" s="63">
        <f t="shared" si="27"/>
        <v>1.3177325949960128E-3</v>
      </c>
    </row>
    <row r="137" spans="1:24" ht="15.75" customHeight="1">
      <c r="A137" s="3"/>
      <c r="B137" s="4">
        <f t="shared" si="15"/>
        <v>91</v>
      </c>
      <c r="C137" s="55">
        <f t="shared" si="0"/>
        <v>48751921</v>
      </c>
      <c r="D137" s="26">
        <f t="shared" si="1"/>
        <v>20996355091.950104</v>
      </c>
      <c r="E137" s="61">
        <f t="shared" si="2"/>
        <v>4.7071648148895126E-2</v>
      </c>
      <c r="F137" s="57">
        <f t="shared" si="3"/>
        <v>1.1751136793949189E-6</v>
      </c>
      <c r="G137" s="31">
        <f t="shared" si="4"/>
        <v>2.3502273587898378E-6</v>
      </c>
      <c r="H137" s="63">
        <f t="shared" si="23"/>
        <v>1.175112298357206E-6</v>
      </c>
      <c r="I137" s="64">
        <f t="shared" si="5"/>
        <v>19979596800</v>
      </c>
      <c r="J137" s="65">
        <f t="shared" si="6"/>
        <v>280</v>
      </c>
      <c r="K137" s="66">
        <f t="shared" si="7"/>
        <v>7.4000929368029742E-3</v>
      </c>
      <c r="L137" s="66">
        <f t="shared" si="8"/>
        <v>1.4800185873605948E-2</v>
      </c>
      <c r="M137" s="63">
        <f t="shared" si="24"/>
        <v>7.3457338238176462E-3</v>
      </c>
      <c r="N137" s="67">
        <f t="shared" si="25"/>
        <v>91</v>
      </c>
      <c r="O137" s="64">
        <f t="shared" si="9"/>
        <v>20267295282.874138</v>
      </c>
      <c r="P137" s="68">
        <f t="shared" si="22"/>
        <v>195.91965028243433</v>
      </c>
      <c r="Q137" s="66">
        <f t="shared" si="10"/>
        <v>5.0927483564274781E-3</v>
      </c>
      <c r="R137" s="66">
        <f t="shared" si="11"/>
        <v>1.0185496712854956E-2</v>
      </c>
      <c r="S137" s="63">
        <f t="shared" si="26"/>
        <v>5.0669436872921025E-3</v>
      </c>
      <c r="T137" s="64">
        <f t="shared" si="12"/>
        <v>20785443205.495819</v>
      </c>
      <c r="U137" s="68">
        <f t="shared" si="20"/>
        <v>50.543862094944991</v>
      </c>
      <c r="V137" s="66">
        <f t="shared" si="13"/>
        <v>1.2762240182537712E-3</v>
      </c>
      <c r="W137" s="66">
        <f t="shared" si="14"/>
        <v>2.5524480365075423E-3</v>
      </c>
      <c r="X137" s="63">
        <f t="shared" si="27"/>
        <v>1.2745973465064786E-3</v>
      </c>
    </row>
    <row r="138" spans="1:24" ht="15.75" customHeight="1">
      <c r="A138" s="3"/>
      <c r="B138" s="4">
        <f t="shared" si="15"/>
        <v>92</v>
      </c>
      <c r="C138" s="55">
        <f t="shared" si="0"/>
        <v>49276081</v>
      </c>
      <c r="D138" s="26">
        <f t="shared" si="1"/>
        <v>20996376896.565918</v>
      </c>
      <c r="E138" s="61">
        <f t="shared" si="2"/>
        <v>4.1599160208730557E-2</v>
      </c>
      <c r="F138" s="57">
        <f t="shared" si="3"/>
        <v>1.0384952873353129E-6</v>
      </c>
      <c r="G138" s="31">
        <f t="shared" si="4"/>
        <v>2.0769905746706257E-6</v>
      </c>
      <c r="H138" s="63">
        <f t="shared" si="23"/>
        <v>1.0384942088492721E-6</v>
      </c>
      <c r="I138" s="64">
        <f t="shared" si="5"/>
        <v>20126361600</v>
      </c>
      <c r="J138" s="65">
        <f t="shared" si="6"/>
        <v>280</v>
      </c>
      <c r="K138" s="66">
        <f t="shared" si="7"/>
        <v>7.345733823817706E-3</v>
      </c>
      <c r="L138" s="66">
        <f t="shared" si="8"/>
        <v>1.4691467647635412E-2</v>
      </c>
      <c r="M138" s="63">
        <f t="shared" si="24"/>
        <v>7.2921675023469579E-3</v>
      </c>
      <c r="N138" s="67">
        <f t="shared" si="25"/>
        <v>92</v>
      </c>
      <c r="O138" s="64">
        <f t="shared" si="9"/>
        <v>20369177250.139431</v>
      </c>
      <c r="P138" s="68">
        <f t="shared" si="22"/>
        <v>194.3718850452031</v>
      </c>
      <c r="Q138" s="66">
        <f t="shared" si="10"/>
        <v>5.0269148321623047E-3</v>
      </c>
      <c r="R138" s="66">
        <f t="shared" si="11"/>
        <v>1.0053829664324609E-2</v>
      </c>
      <c r="S138" s="63">
        <f t="shared" si="26"/>
        <v>5.0017713535581709E-3</v>
      </c>
      <c r="T138" s="64">
        <f t="shared" si="12"/>
        <v>20811101744.522701</v>
      </c>
      <c r="U138" s="68">
        <f t="shared" si="20"/>
        <v>48.951730438954229</v>
      </c>
      <c r="V138" s="66">
        <f t="shared" si="13"/>
        <v>1.2344475300915341E-3</v>
      </c>
      <c r="W138" s="66">
        <f t="shared" si="14"/>
        <v>2.4688950601830682E-3</v>
      </c>
      <c r="X138" s="63">
        <f t="shared" si="27"/>
        <v>1.2329255481935419E-3</v>
      </c>
    </row>
    <row r="139" spans="1:24" ht="15.75" customHeight="1">
      <c r="A139" s="3"/>
      <c r="B139" s="4">
        <f t="shared" si="15"/>
        <v>93</v>
      </c>
      <c r="C139" s="55">
        <f t="shared" si="0"/>
        <v>49800241</v>
      </c>
      <c r="D139" s="26">
        <f t="shared" si="1"/>
        <v>20996396166.205761</v>
      </c>
      <c r="E139" s="61">
        <f t="shared" si="2"/>
        <v>3.6762896523143088E-2</v>
      </c>
      <c r="F139" s="57">
        <f t="shared" si="3"/>
        <v>9.1776023729783234E-7</v>
      </c>
      <c r="G139" s="31">
        <f t="shared" si="4"/>
        <v>1.8355204745956647E-6</v>
      </c>
      <c r="H139" s="63">
        <f t="shared" si="23"/>
        <v>9.1775939492499958E-7</v>
      </c>
      <c r="I139" s="64">
        <f t="shared" si="5"/>
        <v>20273126400</v>
      </c>
      <c r="J139" s="65">
        <f t="shared" si="6"/>
        <v>280</v>
      </c>
      <c r="K139" s="66">
        <f t="shared" si="7"/>
        <v>7.2921675023467731E-3</v>
      </c>
      <c r="L139" s="66">
        <f t="shared" si="8"/>
        <v>1.4584335004693546E-2</v>
      </c>
      <c r="M139" s="63">
        <f t="shared" si="24"/>
        <v>7.2393767544407517E-3</v>
      </c>
      <c r="N139" s="67">
        <f t="shared" si="25"/>
        <v>93</v>
      </c>
      <c r="O139" s="64">
        <f t="shared" si="9"/>
        <v>20470254349.863327</v>
      </c>
      <c r="P139" s="68">
        <f t="shared" si="22"/>
        <v>192.83634715334597</v>
      </c>
      <c r="Q139" s="66">
        <f t="shared" si="10"/>
        <v>4.9622573598648483E-3</v>
      </c>
      <c r="R139" s="66">
        <f t="shared" si="11"/>
        <v>9.9245147197296966E-3</v>
      </c>
      <c r="S139" s="63">
        <f t="shared" si="26"/>
        <v>4.9377549490279282E-3</v>
      </c>
      <c r="T139" s="64">
        <f t="shared" si="12"/>
        <v>20835952039.570236</v>
      </c>
      <c r="U139" s="68">
        <f t="shared" si="20"/>
        <v>47.409750930127174</v>
      </c>
      <c r="V139" s="66">
        <f t="shared" si="13"/>
        <v>1.1940883934256543E-3</v>
      </c>
      <c r="W139" s="66">
        <f t="shared" si="14"/>
        <v>2.3881767868513086E-3</v>
      </c>
      <c r="X139" s="63">
        <f t="shared" si="27"/>
        <v>1.1926642468911286E-3</v>
      </c>
    </row>
    <row r="140" spans="1:24" ht="15.75" customHeight="1">
      <c r="A140" s="3"/>
      <c r="B140" s="4">
        <f t="shared" si="15"/>
        <v>94</v>
      </c>
      <c r="C140" s="55">
        <f t="shared" si="0"/>
        <v>50324401</v>
      </c>
      <c r="D140" s="26">
        <f t="shared" si="1"/>
        <v>20996413195.582603</v>
      </c>
      <c r="E140" s="61">
        <f t="shared" si="2"/>
        <v>3.2488890496584599E-2</v>
      </c>
      <c r="F140" s="57">
        <f t="shared" si="3"/>
        <v>8.110618940362727E-7</v>
      </c>
      <c r="G140" s="31">
        <f t="shared" si="4"/>
        <v>1.6221237880725454E-6</v>
      </c>
      <c r="H140" s="63">
        <f t="shared" si="23"/>
        <v>8.1106123617225023E-7</v>
      </c>
      <c r="I140" s="64">
        <f t="shared" si="5"/>
        <v>20419891200</v>
      </c>
      <c r="J140" s="65">
        <f t="shared" si="6"/>
        <v>280</v>
      </c>
      <c r="K140" s="66">
        <f t="shared" si="7"/>
        <v>7.2393767544407951E-3</v>
      </c>
      <c r="L140" s="66">
        <f t="shared" si="8"/>
        <v>1.447875350888159E-2</v>
      </c>
      <c r="M140" s="63">
        <f t="shared" si="24"/>
        <v>7.1873448571557752E-3</v>
      </c>
      <c r="N140" s="67">
        <f t="shared" si="25"/>
        <v>94</v>
      </c>
      <c r="O140" s="64">
        <f t="shared" si="9"/>
        <v>20570532940.499405</v>
      </c>
      <c r="P140" s="68">
        <f t="shared" si="22"/>
        <v>191.31294001083455</v>
      </c>
      <c r="Q140" s="66">
        <f t="shared" si="10"/>
        <v>4.8987466849305375E-3</v>
      </c>
      <c r="R140" s="66">
        <f t="shared" si="11"/>
        <v>9.7974933698610749E-3</v>
      </c>
      <c r="S140" s="63">
        <f t="shared" si="26"/>
        <v>4.8748659515109871E-3</v>
      </c>
      <c r="T140" s="64">
        <f t="shared" si="12"/>
        <v>20860019550.323772</v>
      </c>
      <c r="U140" s="68">
        <f t="shared" si="20"/>
        <v>45.916343775828167</v>
      </c>
      <c r="V140" s="66">
        <f t="shared" si="13"/>
        <v>1.1550953231140497E-3</v>
      </c>
      <c r="W140" s="66">
        <f t="shared" si="14"/>
        <v>2.3101906462280994E-3</v>
      </c>
      <c r="X140" s="63">
        <f t="shared" si="27"/>
        <v>1.1537626173108162E-3</v>
      </c>
    </row>
    <row r="141" spans="1:24" ht="15.75" customHeight="1">
      <c r="A141" s="3"/>
      <c r="B141" s="4">
        <f t="shared" si="15"/>
        <v>95</v>
      </c>
      <c r="C141" s="55">
        <f t="shared" si="0"/>
        <v>50848561</v>
      </c>
      <c r="D141" s="26">
        <f t="shared" si="1"/>
        <v>20996428245.146481</v>
      </c>
      <c r="E141" s="61">
        <f t="shared" si="2"/>
        <v>2.8711774792679515E-2</v>
      </c>
      <c r="F141" s="57">
        <f t="shared" si="3"/>
        <v>7.1676832309015346E-7</v>
      </c>
      <c r="G141" s="31">
        <f t="shared" si="4"/>
        <v>1.4335366461803069E-6</v>
      </c>
      <c r="H141" s="63">
        <f t="shared" si="23"/>
        <v>7.1676780932783402E-7</v>
      </c>
      <c r="I141" s="64">
        <f t="shared" si="5"/>
        <v>20566656000</v>
      </c>
      <c r="J141" s="65">
        <f t="shared" si="6"/>
        <v>280</v>
      </c>
      <c r="K141" s="66">
        <f t="shared" si="7"/>
        <v>7.1873448571557518E-3</v>
      </c>
      <c r="L141" s="66">
        <f t="shared" si="8"/>
        <v>1.4374689714311504E-2</v>
      </c>
      <c r="M141" s="63">
        <f t="shared" si="24"/>
        <v>7.1360555648911639E-3</v>
      </c>
      <c r="N141" s="67">
        <f t="shared" si="25"/>
        <v>95</v>
      </c>
      <c r="O141" s="64">
        <f t="shared" si="9"/>
        <v>20670019330.269459</v>
      </c>
      <c r="P141" s="68">
        <f t="shared" si="22"/>
        <v>189.80156778474895</v>
      </c>
      <c r="Q141" s="66">
        <f t="shared" si="10"/>
        <v>4.8363545104942026E-3</v>
      </c>
      <c r="R141" s="66">
        <f t="shared" si="11"/>
        <v>9.6727090209884053E-3</v>
      </c>
      <c r="S141" s="63">
        <f t="shared" si="26"/>
        <v>4.813076764972779E-3</v>
      </c>
      <c r="T141" s="64">
        <f t="shared" si="12"/>
        <v>20883328934.488575</v>
      </c>
      <c r="U141" s="68">
        <f t="shared" si="20"/>
        <v>44.469978946889583</v>
      </c>
      <c r="V141" s="66">
        <f t="shared" si="13"/>
        <v>1.11741909486565E-3</v>
      </c>
      <c r="W141" s="66">
        <f t="shared" si="14"/>
        <v>2.2348381897313E-3</v>
      </c>
      <c r="X141" s="63">
        <f t="shared" si="27"/>
        <v>1.116171863112525E-3</v>
      </c>
    </row>
    <row r="142" spans="1:24" ht="15.75" customHeight="1">
      <c r="A142" s="3"/>
      <c r="B142" s="4">
        <f t="shared" si="15"/>
        <v>96</v>
      </c>
      <c r="C142" s="55">
        <f t="shared" si="0"/>
        <v>51372721</v>
      </c>
      <c r="D142" s="26">
        <f t="shared" si="1"/>
        <v>20996441545.067841</v>
      </c>
      <c r="E142" s="61">
        <f t="shared" si="2"/>
        <v>2.5373781595656782E-2</v>
      </c>
      <c r="F142" s="57">
        <f t="shared" si="3"/>
        <v>6.3343732585042269E-7</v>
      </c>
      <c r="G142" s="31">
        <f t="shared" si="4"/>
        <v>1.2668746517008454E-6</v>
      </c>
      <c r="H142" s="63">
        <f t="shared" si="23"/>
        <v>6.3343692446871103E-7</v>
      </c>
      <c r="I142" s="64">
        <f t="shared" si="5"/>
        <v>20713420800</v>
      </c>
      <c r="J142" s="65">
        <f t="shared" si="6"/>
        <v>280</v>
      </c>
      <c r="K142" s="66">
        <f t="shared" si="7"/>
        <v>7.1360555648910546E-3</v>
      </c>
      <c r="L142" s="66">
        <f t="shared" si="8"/>
        <v>1.4272111129782109E-2</v>
      </c>
      <c r="M142" s="63">
        <f t="shared" si="24"/>
        <v>7.0854930924784121E-3</v>
      </c>
      <c r="N142" s="67">
        <f t="shared" si="25"/>
        <v>96</v>
      </c>
      <c r="O142" s="64">
        <f t="shared" si="9"/>
        <v>20768719777.560329</v>
      </c>
      <c r="P142" s="68">
        <f t="shared" si="22"/>
        <v>188.30213539924941</v>
      </c>
      <c r="Q142" s="66">
        <f t="shared" si="10"/>
        <v>4.7750534585293001E-3</v>
      </c>
      <c r="R142" s="66">
        <f t="shared" si="11"/>
        <v>9.5501069170586001E-3</v>
      </c>
      <c r="S142" s="63">
        <f t="shared" si="26"/>
        <v>4.7523606822175157E-3</v>
      </c>
      <c r="T142" s="64">
        <f t="shared" si="12"/>
        <v>20905904073.052185</v>
      </c>
      <c r="U142" s="68">
        <f t="shared" si="20"/>
        <v>43.069174610062561</v>
      </c>
      <c r="V142" s="66">
        <f t="shared" si="13"/>
        <v>1.0810124494245502E-3</v>
      </c>
      <c r="W142" s="66">
        <f t="shared" si="14"/>
        <v>2.1620248988491004E-3</v>
      </c>
      <c r="X142" s="63">
        <f t="shared" si="27"/>
        <v>1.0798451234028672E-3</v>
      </c>
    </row>
    <row r="143" spans="1:24" ht="15.75" customHeight="1">
      <c r="A143" s="3"/>
      <c r="B143" s="4">
        <f t="shared" si="15"/>
        <v>97</v>
      </c>
      <c r="C143" s="55">
        <f t="shared" si="0"/>
        <v>51896881</v>
      </c>
      <c r="D143" s="26">
        <f t="shared" si="1"/>
        <v>20996453298.757828</v>
      </c>
      <c r="E143" s="61">
        <f t="shared" si="2"/>
        <v>2.242385910007362E-2</v>
      </c>
      <c r="F143" s="57">
        <f t="shared" si="3"/>
        <v>5.5979438048842193E-7</v>
      </c>
      <c r="G143" s="31">
        <f t="shared" si="4"/>
        <v>1.1195887609768439E-6</v>
      </c>
      <c r="H143" s="63">
        <f t="shared" si="23"/>
        <v>5.5979406732298287E-7</v>
      </c>
      <c r="I143" s="64">
        <f t="shared" si="5"/>
        <v>20860185600</v>
      </c>
      <c r="J143" s="65">
        <f t="shared" si="6"/>
        <v>280</v>
      </c>
      <c r="K143" s="66">
        <f t="shared" si="7"/>
        <v>7.0854930924784763E-3</v>
      </c>
      <c r="L143" s="66">
        <f t="shared" si="8"/>
        <v>1.4170986184956953E-2</v>
      </c>
      <c r="M143" s="63">
        <f t="shared" si="24"/>
        <v>7.0356420989852175E-3</v>
      </c>
      <c r="N143" s="67">
        <f t="shared" si="25"/>
        <v>97</v>
      </c>
      <c r="O143" s="64">
        <f t="shared" si="9"/>
        <v>20866640491.3176</v>
      </c>
      <c r="P143" s="68">
        <f t="shared" si="22"/>
        <v>186.8145485295953</v>
      </c>
      <c r="Q143" s="66">
        <f t="shared" si="10"/>
        <v>4.714817032827885E-3</v>
      </c>
      <c r="R143" s="66">
        <f t="shared" si="11"/>
        <v>9.42963406565577E-3</v>
      </c>
      <c r="S143" s="63">
        <f t="shared" si="26"/>
        <v>4.6926918493666037E-3</v>
      </c>
      <c r="T143" s="64">
        <f t="shared" si="12"/>
        <v>20927768094.751041</v>
      </c>
      <c r="U143" s="68">
        <f t="shared" si="20"/>
        <v>41.71249560984559</v>
      </c>
      <c r="V143" s="66">
        <f t="shared" si="13"/>
        <v>1.0458300020155162E-3</v>
      </c>
      <c r="W143" s="66">
        <f t="shared" si="14"/>
        <v>2.0916600040310324E-3</v>
      </c>
      <c r="X143" s="63">
        <f t="shared" si="27"/>
        <v>1.0447373843147645E-3</v>
      </c>
    </row>
    <row r="144" spans="1:24" s="82" customFormat="1" ht="15.75" customHeight="1">
      <c r="A144" s="69" t="s">
        <v>10</v>
      </c>
      <c r="B144" s="70">
        <f t="shared" si="15"/>
        <v>98</v>
      </c>
      <c r="C144" s="71">
        <f t="shared" si="0"/>
        <v>52421041</v>
      </c>
      <c r="D144" s="72">
        <f t="shared" si="1"/>
        <v>20996463685.979267</v>
      </c>
      <c r="E144" s="73">
        <f t="shared" si="2"/>
        <v>1.9816890716282648E-2</v>
      </c>
      <c r="F144" s="74">
        <f t="shared" si="3"/>
        <v>4.9471314471840309E-7</v>
      </c>
      <c r="G144" s="75">
        <f t="shared" si="4"/>
        <v>9.8942628943680618E-7</v>
      </c>
      <c r="H144" s="76">
        <f t="shared" si="23"/>
        <v>4.9471289997882195E-7</v>
      </c>
      <c r="I144" s="77">
        <f t="shared" si="5"/>
        <v>21006950400</v>
      </c>
      <c r="J144" s="78">
        <f t="shared" si="6"/>
        <v>280</v>
      </c>
      <c r="K144" s="79">
        <f t="shared" si="7"/>
        <v>7.0356420989849677E-3</v>
      </c>
      <c r="L144" s="79">
        <f t="shared" si="8"/>
        <v>1.4071284197969935E-2</v>
      </c>
      <c r="M144" s="76">
        <f t="shared" si="24"/>
        <v>6.9864876721945635E-3</v>
      </c>
      <c r="N144" s="80">
        <f t="shared" si="25"/>
        <v>98</v>
      </c>
      <c r="O144" s="77">
        <f t="shared" si="9"/>
        <v>20963787631.436192</v>
      </c>
      <c r="P144" s="81">
        <f t="shared" si="22"/>
        <v>185.33871359621151</v>
      </c>
      <c r="Q144" s="79">
        <f t="shared" si="10"/>
        <v>4.655619583756823E-3</v>
      </c>
      <c r="R144" s="79">
        <f t="shared" si="11"/>
        <v>9.311239167513646E-3</v>
      </c>
      <c r="S144" s="76">
        <f t="shared" si="26"/>
        <v>4.6340452320225989E-3</v>
      </c>
      <c r="T144" s="77">
        <f t="shared" si="12"/>
        <v>20948943399.766384</v>
      </c>
      <c r="U144" s="81">
        <f t="shared" si="20"/>
        <v>40.39855199813546</v>
      </c>
      <c r="V144" s="79">
        <f t="shared" si="13"/>
        <v>1.0118281567088731E-3</v>
      </c>
      <c r="W144" s="79">
        <f t="shared" si="14"/>
        <v>2.0236563134177462E-3</v>
      </c>
      <c r="X144" s="76">
        <f t="shared" si="27"/>
        <v>1.0108053953488128E-3</v>
      </c>
    </row>
    <row r="145" spans="1:24" ht="15.75" customHeight="1">
      <c r="A145" s="3"/>
      <c r="B145" s="4">
        <f t="shared" si="15"/>
        <v>99</v>
      </c>
      <c r="C145" s="55">
        <f t="shared" si="0"/>
        <v>52945201</v>
      </c>
      <c r="D145" s="26">
        <f t="shared" si="1"/>
        <v>20996472865.595993</v>
      </c>
      <c r="E145" s="61">
        <f t="shared" si="2"/>
        <v>1.7513005050045112E-2</v>
      </c>
      <c r="F145" s="57">
        <f t="shared" si="3"/>
        <v>4.3719822838792944E-7</v>
      </c>
      <c r="G145" s="31">
        <f t="shared" si="4"/>
        <v>8.7439645677585889E-7</v>
      </c>
      <c r="H145" s="63">
        <f t="shared" si="23"/>
        <v>4.3719803732855667E-7</v>
      </c>
      <c r="I145" s="64">
        <f t="shared" si="5"/>
        <v>21153715200</v>
      </c>
      <c r="J145" s="65">
        <f t="shared" si="6"/>
        <v>280</v>
      </c>
      <c r="K145" s="66">
        <f t="shared" si="7"/>
        <v>6.9864876721944368E-3</v>
      </c>
      <c r="L145" s="66">
        <f t="shared" si="8"/>
        <v>1.3972975344388874E-2</v>
      </c>
      <c r="M145" s="63">
        <f t="shared" si="24"/>
        <v>6.9380153137357237E-3</v>
      </c>
      <c r="N145" s="67">
        <f t="shared" si="25"/>
        <v>99</v>
      </c>
      <c r="O145" s="64">
        <f t="shared" si="9"/>
        <v>21060167309.147846</v>
      </c>
      <c r="P145" s="68">
        <f t="shared" si="22"/>
        <v>183.87453775880141</v>
      </c>
      <c r="Q145" s="66">
        <f t="shared" si="10"/>
        <v>4.5974362746896355E-3</v>
      </c>
      <c r="R145" s="66">
        <f t="shared" si="11"/>
        <v>9.194872549379271E-3</v>
      </c>
      <c r="S145" s="63">
        <f t="shared" si="26"/>
        <v>4.576396583031439E-3</v>
      </c>
      <c r="T145" s="64">
        <f t="shared" si="12"/>
        <v>20969451682.673744</v>
      </c>
      <c r="U145" s="68">
        <f t="shared" si="20"/>
        <v>39.12599761019419</v>
      </c>
      <c r="V145" s="66">
        <f t="shared" si="13"/>
        <v>9.7896502539544686E-4</v>
      </c>
      <c r="W145" s="66">
        <f t="shared" si="14"/>
        <v>1.9579300507908937E-3</v>
      </c>
      <c r="X145" s="63">
        <f t="shared" si="27"/>
        <v>9.7800759016997141E-4</v>
      </c>
    </row>
    <row r="146" spans="1:24" ht="15.75" customHeight="1">
      <c r="A146" s="3"/>
      <c r="B146" s="4">
        <f t="shared" si="15"/>
        <v>100</v>
      </c>
      <c r="C146" s="55">
        <f t="shared" si="0"/>
        <v>53469361</v>
      </c>
      <c r="D146" s="26">
        <f t="shared" si="1"/>
        <v>20996480978.002544</v>
      </c>
      <c r="E146" s="61">
        <f t="shared" si="2"/>
        <v>1.5476966103007254E-2</v>
      </c>
      <c r="F146" s="57">
        <f t="shared" si="3"/>
        <v>3.8636996810325027E-7</v>
      </c>
      <c r="G146" s="31">
        <f t="shared" si="4"/>
        <v>7.7273993620650055E-7</v>
      </c>
      <c r="H146" s="63">
        <f t="shared" si="23"/>
        <v>3.8636981902762102E-7</v>
      </c>
      <c r="I146" s="64">
        <f t="shared" si="5"/>
        <v>21300480000</v>
      </c>
      <c r="J146" s="65">
        <f t="shared" si="6"/>
        <v>280</v>
      </c>
      <c r="K146" s="66">
        <f t="shared" si="7"/>
        <v>6.9380153137355276E-3</v>
      </c>
      <c r="L146" s="66">
        <f t="shared" si="8"/>
        <v>1.3876030627471055E-2</v>
      </c>
      <c r="M146" s="63">
        <f t="shared" si="24"/>
        <v>6.8902109248241139E-3</v>
      </c>
      <c r="N146" s="67">
        <f t="shared" si="25"/>
        <v>100</v>
      </c>
      <c r="O146" s="64">
        <f t="shared" si="9"/>
        <v>21155785587.405579</v>
      </c>
      <c r="P146" s="68">
        <f t="shared" si="22"/>
        <v>182.42192891050689</v>
      </c>
      <c r="Q146" s="66">
        <f t="shared" si="10"/>
        <v>4.5402430500254831E-3</v>
      </c>
      <c r="R146" s="66">
        <f t="shared" si="11"/>
        <v>9.0804861000509662E-3</v>
      </c>
      <c r="S146" s="63">
        <f t="shared" si="26"/>
        <v>4.5197224117574653E-3</v>
      </c>
      <c r="T146" s="64">
        <f t="shared" si="12"/>
        <v>20989313954.669521</v>
      </c>
      <c r="U146" s="68">
        <f t="shared" si="20"/>
        <v>37.893528685473072</v>
      </c>
      <c r="V146" s="66">
        <f t="shared" si="13"/>
        <v>9.4720035107968825E-4</v>
      </c>
      <c r="W146" s="66">
        <f t="shared" si="14"/>
        <v>1.8944007021593765E-3</v>
      </c>
      <c r="X146" s="63">
        <f t="shared" si="27"/>
        <v>9.4630401158757316E-4</v>
      </c>
    </row>
    <row r="147" spans="1:24" ht="15.75" customHeight="1">
      <c r="A147" s="3"/>
      <c r="B147" s="4">
        <f t="shared" si="15"/>
        <v>101</v>
      </c>
      <c r="C147" s="55">
        <f t="shared" si="0"/>
        <v>53993521</v>
      </c>
      <c r="D147" s="26">
        <f t="shared" si="1"/>
        <v>20996488147.271374</v>
      </c>
      <c r="E147" s="61">
        <f t="shared" si="2"/>
        <v>1.3677634367667729E-2</v>
      </c>
      <c r="F147" s="57">
        <f t="shared" si="3"/>
        <v>3.4145097156312794E-7</v>
      </c>
      <c r="G147" s="31">
        <f t="shared" si="4"/>
        <v>6.8290194312625589E-7</v>
      </c>
      <c r="H147" s="63">
        <f t="shared" si="23"/>
        <v>3.4145085514580842E-7</v>
      </c>
      <c r="I147" s="64">
        <f t="shared" si="5"/>
        <v>21447244800</v>
      </c>
      <c r="J147" s="65">
        <f t="shared" si="6"/>
        <v>280</v>
      </c>
      <c r="K147" s="66">
        <f t="shared" si="7"/>
        <v>6.8902109248242293E-3</v>
      </c>
      <c r="L147" s="66">
        <f t="shared" si="8"/>
        <v>1.3780421849648459E-2</v>
      </c>
      <c r="M147" s="63">
        <f t="shared" si="24"/>
        <v>6.8430607925917819E-3</v>
      </c>
      <c r="N147" s="67">
        <f t="shared" si="25"/>
        <v>101</v>
      </c>
      <c r="O147" s="64">
        <f t="shared" si="9"/>
        <v>21250648481.265076</v>
      </c>
      <c r="P147" s="68">
        <f t="shared" si="22"/>
        <v>180.98079567211389</v>
      </c>
      <c r="Q147" s="66">
        <f t="shared" si="10"/>
        <v>4.4840166047046097E-3</v>
      </c>
      <c r="R147" s="66">
        <f t="shared" si="11"/>
        <v>8.9680332094092194E-3</v>
      </c>
      <c r="S147" s="63">
        <f t="shared" si="26"/>
        <v>4.4639999547839704E-3</v>
      </c>
      <c r="T147" s="64">
        <f t="shared" si="12"/>
        <v>21008550565.097431</v>
      </c>
      <c r="U147" s="68">
        <f t="shared" si="20"/>
        <v>36.699882531880675</v>
      </c>
      <c r="V147" s="66">
        <f t="shared" si="13"/>
        <v>9.1649543522265796E-4</v>
      </c>
      <c r="W147" s="66">
        <f t="shared" si="14"/>
        <v>1.8329908704453159E-3</v>
      </c>
      <c r="X147" s="63">
        <f t="shared" si="27"/>
        <v>9.1565624045797378E-4</v>
      </c>
    </row>
    <row r="148" spans="1:24" ht="15.75" customHeight="1">
      <c r="A148" s="3"/>
      <c r="B148" s="4">
        <f t="shared" si="15"/>
        <v>102</v>
      </c>
      <c r="C148" s="55">
        <f t="shared" si="0"/>
        <v>54517681</v>
      </c>
      <c r="D148" s="26">
        <f t="shared" si="1"/>
        <v>20996494483.050434</v>
      </c>
      <c r="E148" s="61">
        <f t="shared" si="2"/>
        <v>1.2087490574735793E-2</v>
      </c>
      <c r="F148" s="57">
        <f t="shared" si="3"/>
        <v>3.0175422746527943E-7</v>
      </c>
      <c r="G148" s="31">
        <f t="shared" si="4"/>
        <v>6.0350845493055885E-7</v>
      </c>
      <c r="H148" s="63">
        <f t="shared" si="23"/>
        <v>3.0175413656685635E-7</v>
      </c>
      <c r="I148" s="64">
        <f t="shared" si="5"/>
        <v>21594009600</v>
      </c>
      <c r="J148" s="65">
        <f t="shared" si="6"/>
        <v>280</v>
      </c>
      <c r="K148" s="66">
        <f t="shared" si="7"/>
        <v>6.8430607925918764E-3</v>
      </c>
      <c r="L148" s="66">
        <f t="shared" si="8"/>
        <v>1.3686121585183753E-2</v>
      </c>
      <c r="M148" s="63">
        <f t="shared" si="24"/>
        <v>6.7965515769707885E-3</v>
      </c>
      <c r="N148" s="67">
        <f t="shared" si="25"/>
        <v>102</v>
      </c>
      <c r="O148" s="64">
        <f t="shared" si="9"/>
        <v>21344761958.263081</v>
      </c>
      <c r="P148" s="68">
        <f t="shared" si="22"/>
        <v>179.55104738630416</v>
      </c>
      <c r="Q148" s="66">
        <f t="shared" si="10"/>
        <v>4.4287343551410643E-3</v>
      </c>
      <c r="R148" s="66">
        <f t="shared" si="11"/>
        <v>8.8574687102821285E-3</v>
      </c>
      <c r="S148" s="63">
        <f t="shared" si="26"/>
        <v>4.4092071479657768E-3</v>
      </c>
      <c r="T148" s="64">
        <f t="shared" si="12"/>
        <v>21027181222.296864</v>
      </c>
      <c r="U148" s="68">
        <f t="shared" si="20"/>
        <v>35.543836232126438</v>
      </c>
      <c r="V148" s="66">
        <f t="shared" si="13"/>
        <v>8.8681306888369667E-4</v>
      </c>
      <c r="W148" s="66">
        <f t="shared" si="14"/>
        <v>1.7736261377673933E-3</v>
      </c>
      <c r="X148" s="63">
        <f t="shared" si="27"/>
        <v>8.8602732826958963E-4</v>
      </c>
    </row>
    <row r="149" spans="1:24" ht="15.75" customHeight="1">
      <c r="A149" s="3"/>
      <c r="B149" s="4">
        <f t="shared" si="15"/>
        <v>103</v>
      </c>
      <c r="C149" s="55">
        <f t="shared" si="0"/>
        <v>55041841</v>
      </c>
      <c r="D149" s="26">
        <f t="shared" si="1"/>
        <v>20996500082.240147</v>
      </c>
      <c r="E149" s="61">
        <f t="shared" si="2"/>
        <v>1.0682214808995545E-2</v>
      </c>
      <c r="F149" s="57">
        <f t="shared" si="3"/>
        <v>2.6667259703968195E-7</v>
      </c>
      <c r="G149" s="31">
        <f t="shared" si="4"/>
        <v>5.3334519407936389E-7</v>
      </c>
      <c r="H149" s="63">
        <f t="shared" si="23"/>
        <v>2.6667252583933987E-7</v>
      </c>
      <c r="I149" s="64">
        <f t="shared" si="5"/>
        <v>21740774400</v>
      </c>
      <c r="J149" s="65">
        <f t="shared" si="6"/>
        <v>280</v>
      </c>
      <c r="K149" s="66">
        <f t="shared" si="7"/>
        <v>6.7965515769706801E-3</v>
      </c>
      <c r="L149" s="66">
        <f t="shared" si="8"/>
        <v>1.359310315394136E-2</v>
      </c>
      <c r="M149" s="63">
        <f t="shared" si="24"/>
        <v>6.7506702981103839E-3</v>
      </c>
      <c r="N149" s="67">
        <f t="shared" si="25"/>
        <v>103</v>
      </c>
      <c r="O149" s="64">
        <f t="shared" si="9"/>
        <v>21438131938.792801</v>
      </c>
      <c r="P149" s="68">
        <f t="shared" si="22"/>
        <v>178.13259411195236</v>
      </c>
      <c r="Q149" s="66">
        <f t="shared" si="10"/>
        <v>4.3743744114969852E-3</v>
      </c>
      <c r="R149" s="66">
        <f t="shared" si="11"/>
        <v>8.7487488229939705E-3</v>
      </c>
      <c r="S149" s="63">
        <f t="shared" si="26"/>
        <v>4.3553225997627898E-3</v>
      </c>
      <c r="T149" s="64">
        <f t="shared" si="12"/>
        <v>21045225013.794514</v>
      </c>
      <c r="U149" s="68">
        <f t="shared" si="20"/>
        <v>34.424205390814457</v>
      </c>
      <c r="V149" s="66">
        <f t="shared" si="13"/>
        <v>8.5811746742910165E-4</v>
      </c>
      <c r="W149" s="66">
        <f t="shared" si="14"/>
        <v>1.7162349348582033E-3</v>
      </c>
      <c r="X149" s="63">
        <f t="shared" si="27"/>
        <v>8.5738173318761213E-4</v>
      </c>
    </row>
    <row r="150" spans="1:24" ht="15.75" customHeight="1">
      <c r="A150" s="3"/>
      <c r="B150" s="4">
        <f t="shared" si="15"/>
        <v>104</v>
      </c>
      <c r="C150" s="55">
        <f t="shared" si="0"/>
        <v>55566001</v>
      </c>
      <c r="D150" s="26">
        <f t="shared" si="1"/>
        <v>20996505030.475426</v>
      </c>
      <c r="E150" s="61">
        <f t="shared" si="2"/>
        <v>9.4403145566066219E-3</v>
      </c>
      <c r="F150" s="57">
        <f t="shared" si="3"/>
        <v>2.3566952871677447E-7</v>
      </c>
      <c r="G150" s="31">
        <f t="shared" si="4"/>
        <v>4.7133905743354895E-7</v>
      </c>
      <c r="H150" s="63">
        <f t="shared" si="23"/>
        <v>2.3566947304765051E-7</v>
      </c>
      <c r="I150" s="64">
        <f t="shared" si="5"/>
        <v>21887539200</v>
      </c>
      <c r="J150" s="65">
        <f t="shared" si="6"/>
        <v>280</v>
      </c>
      <c r="K150" s="66">
        <f t="shared" si="7"/>
        <v>6.7506702981104481E-3</v>
      </c>
      <c r="L150" s="66">
        <f t="shared" si="8"/>
        <v>1.3501340596220896E-2</v>
      </c>
      <c r="M150" s="63">
        <f t="shared" si="24"/>
        <v>6.705404324301778E-3</v>
      </c>
      <c r="N150" s="67">
        <f t="shared" si="25"/>
        <v>104</v>
      </c>
      <c r="O150" s="64">
        <f t="shared" si="9"/>
        <v>21530764296.476337</v>
      </c>
      <c r="P150" s="68">
        <f t="shared" si="22"/>
        <v>176.72534661846794</v>
      </c>
      <c r="Q150" s="66">
        <f t="shared" si="10"/>
        <v>4.3209155512246899E-3</v>
      </c>
      <c r="R150" s="66">
        <f t="shared" si="11"/>
        <v>8.6418311024493797E-3</v>
      </c>
      <c r="S150" s="63">
        <f t="shared" si="26"/>
        <v>4.3023255657810289E-3</v>
      </c>
      <c r="T150" s="64">
        <f t="shared" si="12"/>
        <v>21062700425.859985</v>
      </c>
      <c r="U150" s="68">
        <f t="shared" si="20"/>
        <v>33.339842921003807</v>
      </c>
      <c r="V150" s="66">
        <f t="shared" si="13"/>
        <v>8.3037420859206977E-4</v>
      </c>
      <c r="W150" s="66">
        <f t="shared" si="14"/>
        <v>1.6607484171841395E-3</v>
      </c>
      <c r="X150" s="63">
        <f t="shared" si="27"/>
        <v>8.296852593516757E-4</v>
      </c>
    </row>
    <row r="151" spans="1:24" ht="15.75" customHeight="1">
      <c r="A151" s="3"/>
      <c r="B151" s="4">
        <f t="shared" si="15"/>
        <v>105</v>
      </c>
      <c r="C151" s="55">
        <f t="shared" si="0"/>
        <v>56090161</v>
      </c>
      <c r="D151" s="26">
        <f t="shared" si="1"/>
        <v>20996509403.435375</v>
      </c>
      <c r="E151" s="61">
        <f t="shared" si="2"/>
        <v>8.3427959951367855E-3</v>
      </c>
      <c r="F151" s="57">
        <f t="shared" si="3"/>
        <v>2.0827084998890364E-7</v>
      </c>
      <c r="G151" s="31">
        <f t="shared" si="4"/>
        <v>4.1654169997780728E-7</v>
      </c>
      <c r="H151" s="63">
        <f t="shared" si="23"/>
        <v>2.0827080682295218E-7</v>
      </c>
      <c r="I151" s="64">
        <f t="shared" si="5"/>
        <v>22034304000</v>
      </c>
      <c r="J151" s="65">
        <f t="shared" si="6"/>
        <v>280</v>
      </c>
      <c r="K151" s="66">
        <f t="shared" si="7"/>
        <v>6.7054043243015646E-3</v>
      </c>
      <c r="L151" s="66">
        <f t="shared" si="8"/>
        <v>1.3410808648603129E-2</v>
      </c>
      <c r="M151" s="63">
        <f t="shared" si="24"/>
        <v>6.6607413603805288E-3</v>
      </c>
      <c r="N151" s="67">
        <f t="shared" si="25"/>
        <v>105</v>
      </c>
      <c r="O151" s="64">
        <f t="shared" si="9"/>
        <v>21622664858.534172</v>
      </c>
      <c r="P151" s="68">
        <f t="shared" si="22"/>
        <v>175.329216380182</v>
      </c>
      <c r="Q151" s="66">
        <f t="shared" si="10"/>
        <v>4.268337193811313E-3</v>
      </c>
      <c r="R151" s="66">
        <f t="shared" si="11"/>
        <v>8.536674387622626E-3</v>
      </c>
      <c r="S151" s="63">
        <f t="shared" si="26"/>
        <v>4.2501959244660714E-3</v>
      </c>
      <c r="T151" s="64">
        <f t="shared" si="12"/>
        <v>21079625362.445396</v>
      </c>
      <c r="U151" s="68">
        <f t="shared" si="20"/>
        <v>32.289637868992187</v>
      </c>
      <c r="V151" s="66">
        <f t="shared" si="13"/>
        <v>8.0355017368196886E-4</v>
      </c>
      <c r="W151" s="66">
        <f t="shared" si="14"/>
        <v>1.6071003473639377E-3</v>
      </c>
      <c r="X151" s="63">
        <f t="shared" si="27"/>
        <v>8.0290499923019176E-4</v>
      </c>
    </row>
    <row r="152" spans="1:24" ht="15.75" customHeight="1">
      <c r="A152" s="3"/>
      <c r="B152" s="4">
        <f t="shared" si="15"/>
        <v>106</v>
      </c>
      <c r="C152" s="55">
        <f t="shared" si="0"/>
        <v>56614321</v>
      </c>
      <c r="D152" s="26">
        <f t="shared" si="1"/>
        <v>20996513268.000748</v>
      </c>
      <c r="E152" s="61">
        <f t="shared" si="2"/>
        <v>7.3728734989832057E-3</v>
      </c>
      <c r="F152" s="57">
        <f t="shared" si="3"/>
        <v>1.8405751633339276E-7</v>
      </c>
      <c r="G152" s="31">
        <f t="shared" si="4"/>
        <v>3.6811503266678552E-7</v>
      </c>
      <c r="H152" s="63">
        <f t="shared" si="23"/>
        <v>1.8405748236638431E-7</v>
      </c>
      <c r="I152" s="64">
        <f t="shared" si="5"/>
        <v>22181068800</v>
      </c>
      <c r="J152" s="65">
        <f t="shared" si="6"/>
        <v>280</v>
      </c>
      <c r="K152" s="66">
        <f t="shared" si="7"/>
        <v>6.6607413603806138E-3</v>
      </c>
      <c r="L152" s="66">
        <f t="shared" si="8"/>
        <v>1.3321482720761228E-2</v>
      </c>
      <c r="M152" s="63">
        <f t="shared" si="24"/>
        <v>6.6166694365965562E-3</v>
      </c>
      <c r="N152" s="67">
        <f t="shared" si="25"/>
        <v>106</v>
      </c>
      <c r="O152" s="64">
        <f t="shared" si="9"/>
        <v>21713839406.151752</v>
      </c>
      <c r="P152" s="68">
        <f t="shared" si="22"/>
        <v>173.94411557077856</v>
      </c>
      <c r="Q152" s="66">
        <f t="shared" si="10"/>
        <v>4.2166193766627735E-3</v>
      </c>
      <c r="R152" s="66">
        <f t="shared" si="11"/>
        <v>8.4332387533255469E-3</v>
      </c>
      <c r="S152" s="63">
        <f t="shared" si="26"/>
        <v>4.1989141538805175E-3</v>
      </c>
      <c r="T152" s="64">
        <f t="shared" si="12"/>
        <v>21096017163.528366</v>
      </c>
      <c r="U152" s="68">
        <f t="shared" si="20"/>
        <v>31.272514276118933</v>
      </c>
      <c r="V152" s="66">
        <f t="shared" si="13"/>
        <v>7.7761349175458456E-4</v>
      </c>
      <c r="W152" s="66">
        <f t="shared" si="14"/>
        <v>1.5552269835091691E-3</v>
      </c>
      <c r="X152" s="63">
        <f t="shared" si="27"/>
        <v>7.7700927885615556E-4</v>
      </c>
    </row>
    <row r="153" spans="1:24" ht="15.75" customHeight="1">
      <c r="A153" s="3"/>
      <c r="B153" s="4">
        <f t="shared" si="15"/>
        <v>107</v>
      </c>
      <c r="C153" s="55">
        <f t="shared" si="0"/>
        <v>57138481</v>
      </c>
      <c r="D153" s="26">
        <f t="shared" si="1"/>
        <v>20996516683.276829</v>
      </c>
      <c r="E153" s="61">
        <f t="shared" si="2"/>
        <v>6.515712917311677E-3</v>
      </c>
      <c r="F153" s="57">
        <f t="shared" si="3"/>
        <v>1.626592014346581E-7</v>
      </c>
      <c r="G153" s="31">
        <f t="shared" si="4"/>
        <v>3.2531840286931619E-7</v>
      </c>
      <c r="H153" s="63">
        <f t="shared" si="23"/>
        <v>1.6265917501812055E-7</v>
      </c>
      <c r="I153" s="64">
        <f t="shared" si="5"/>
        <v>22327833600</v>
      </c>
      <c r="J153" s="65">
        <f t="shared" si="6"/>
        <v>280</v>
      </c>
      <c r="K153" s="66">
        <f t="shared" si="7"/>
        <v>6.6166694365963107E-3</v>
      </c>
      <c r="L153" s="66">
        <f t="shared" si="8"/>
        <v>1.3233338873192621E-2</v>
      </c>
      <c r="M153" s="63">
        <f t="shared" si="24"/>
        <v>6.5731768979144789E-3</v>
      </c>
      <c r="N153" s="67">
        <f t="shared" si="25"/>
        <v>107</v>
      </c>
      <c r="O153" s="64">
        <f t="shared" si="9"/>
        <v>21804293674.843151</v>
      </c>
      <c r="P153" s="68">
        <f t="shared" si="22"/>
        <v>172.56995705776939</v>
      </c>
      <c r="Q153" s="66">
        <f t="shared" si="10"/>
        <v>4.1657427320647865E-3</v>
      </c>
      <c r="R153" s="66">
        <f t="shared" si="11"/>
        <v>8.3314854641295729E-3</v>
      </c>
      <c r="S153" s="63">
        <f t="shared" si="26"/>
        <v>4.1484613095155165E-3</v>
      </c>
      <c r="T153" s="64">
        <f t="shared" si="12"/>
        <v>21111892622.877224</v>
      </c>
      <c r="U153" s="68">
        <f t="shared" si="20"/>
        <v>30.287430076421188</v>
      </c>
      <c r="V153" s="66">
        <f t="shared" si="13"/>
        <v>7.5253348657224289E-4</v>
      </c>
      <c r="W153" s="66">
        <f t="shared" si="14"/>
        <v>1.5050669731444858E-3</v>
      </c>
      <c r="X153" s="63">
        <f t="shared" si="27"/>
        <v>7.5196760576790034E-4</v>
      </c>
    </row>
    <row r="154" spans="1:24" ht="15.75" customHeight="1">
      <c r="A154" s="3"/>
      <c r="B154" s="4">
        <f t="shared" si="15"/>
        <v>108</v>
      </c>
      <c r="C154" s="55">
        <f t="shared" si="0"/>
        <v>57662641</v>
      </c>
      <c r="D154" s="26">
        <f t="shared" si="1"/>
        <v>20996519701.497402</v>
      </c>
      <c r="E154" s="61">
        <f t="shared" si="2"/>
        <v>5.7582046981651249E-3</v>
      </c>
      <c r="F154" s="57">
        <f t="shared" si="3"/>
        <v>1.4374863311633144E-7</v>
      </c>
      <c r="G154" s="31">
        <f t="shared" si="4"/>
        <v>2.8749726623266289E-7</v>
      </c>
      <c r="H154" s="63">
        <f t="shared" si="23"/>
        <v>1.4374861234678349E-7</v>
      </c>
      <c r="I154" s="64">
        <f t="shared" si="5"/>
        <v>22474598400</v>
      </c>
      <c r="J154" s="65">
        <f t="shared" si="6"/>
        <v>280</v>
      </c>
      <c r="K154" s="66">
        <f t="shared" si="7"/>
        <v>6.5731768979145387E-3</v>
      </c>
      <c r="L154" s="66">
        <f t="shared" si="8"/>
        <v>1.3146353795829077E-2</v>
      </c>
      <c r="M154" s="63">
        <f t="shared" si="24"/>
        <v>6.5302523937424972E-3</v>
      </c>
      <c r="N154" s="67">
        <f t="shared" si="25"/>
        <v>108</v>
      </c>
      <c r="O154" s="64">
        <f t="shared" si="9"/>
        <v>21894033354.81189</v>
      </c>
      <c r="P154" s="68">
        <f t="shared" si="22"/>
        <v>171.20665439701304</v>
      </c>
      <c r="Q154" s="66">
        <f t="shared" si="10"/>
        <v>4.1156884651703399E-3</v>
      </c>
      <c r="R154" s="66">
        <f t="shared" si="11"/>
        <v>8.2313769303406798E-3</v>
      </c>
      <c r="S154" s="63">
        <f t="shared" si="26"/>
        <v>4.0988190030784022E-3</v>
      </c>
      <c r="T154" s="64">
        <f t="shared" si="12"/>
        <v>21127268005.256592</v>
      </c>
      <c r="U154" s="68">
        <f t="shared" si="20"/>
        <v>29.33337602901392</v>
      </c>
      <c r="V154" s="66">
        <f t="shared" si="13"/>
        <v>7.2828062618634148E-4</v>
      </c>
      <c r="W154" s="66">
        <f t="shared" si="14"/>
        <v>1.456561252372683E-3</v>
      </c>
      <c r="X154" s="63">
        <f t="shared" si="27"/>
        <v>7.2775061950935971E-4</v>
      </c>
    </row>
    <row r="155" spans="1:24" ht="15.75" customHeight="1">
      <c r="A155" s="3"/>
      <c r="B155" s="4">
        <f t="shared" si="15"/>
        <v>109</v>
      </c>
      <c r="C155" s="55">
        <f t="shared" si="0"/>
        <v>58186801</v>
      </c>
      <c r="D155" s="26">
        <f t="shared" si="1"/>
        <v>20996522368.82362</v>
      </c>
      <c r="E155" s="61">
        <f t="shared" si="2"/>
        <v>5.0887633888650752E-3</v>
      </c>
      <c r="F155" s="57">
        <f t="shared" si="3"/>
        <v>1.2703658775702443E-7</v>
      </c>
      <c r="G155" s="31">
        <f t="shared" si="4"/>
        <v>2.5407317551404886E-7</v>
      </c>
      <c r="H155" s="63">
        <f t="shared" si="23"/>
        <v>1.2703657170654026E-7</v>
      </c>
      <c r="I155" s="64">
        <f t="shared" si="5"/>
        <v>22621363200</v>
      </c>
      <c r="J155" s="65">
        <f t="shared" si="6"/>
        <v>280</v>
      </c>
      <c r="K155" s="66">
        <f t="shared" si="7"/>
        <v>6.5302523937424391E-3</v>
      </c>
      <c r="L155" s="66">
        <f t="shared" si="8"/>
        <v>1.3060504787484878E-2</v>
      </c>
      <c r="M155" s="63">
        <f t="shared" si="24"/>
        <v>6.487884868052296E-3</v>
      </c>
      <c r="N155" s="67">
        <f t="shared" si="25"/>
        <v>109</v>
      </c>
      <c r="O155" s="64">
        <f t="shared" si="9"/>
        <v>21983064091.308876</v>
      </c>
      <c r="P155" s="68">
        <f t="shared" si="22"/>
        <v>169.85412182727663</v>
      </c>
      <c r="Q155" s="66">
        <f t="shared" si="10"/>
        <v>4.0664383329542678E-3</v>
      </c>
      <c r="R155" s="66">
        <f t="shared" si="11"/>
        <v>8.1328766659085356E-3</v>
      </c>
      <c r="S155" s="63">
        <f t="shared" si="26"/>
        <v>4.0499693822111382E-3</v>
      </c>
      <c r="T155" s="64">
        <f t="shared" si="12"/>
        <v>21142159063.091011</v>
      </c>
      <c r="U155" s="68">
        <f t="shared" si="20"/>
        <v>28.40937468409998</v>
      </c>
      <c r="V155" s="66">
        <f t="shared" si="13"/>
        <v>7.0482647499498115E-4</v>
      </c>
      <c r="W155" s="66">
        <f t="shared" si="14"/>
        <v>1.4096529499899623E-3</v>
      </c>
      <c r="X155" s="63">
        <f t="shared" si="27"/>
        <v>7.0433004453263059E-4</v>
      </c>
    </row>
    <row r="156" spans="1:24" ht="15.75" customHeight="1">
      <c r="A156" s="3"/>
      <c r="B156" s="4">
        <f t="shared" si="15"/>
        <v>110</v>
      </c>
      <c r="C156" s="55">
        <f t="shared" si="0"/>
        <v>58710961</v>
      </c>
      <c r="D156" s="26">
        <f t="shared" si="1"/>
        <v>20996524726.049999</v>
      </c>
      <c r="E156" s="61">
        <f t="shared" si="2"/>
        <v>4.4971504462328815E-3</v>
      </c>
      <c r="F156" s="57">
        <f t="shared" si="3"/>
        <v>1.1226746686844792E-7</v>
      </c>
      <c r="G156" s="31">
        <f t="shared" si="4"/>
        <v>2.2453493373689583E-7</v>
      </c>
      <c r="H156" s="63">
        <f t="shared" si="23"/>
        <v>1.1226745422199258E-7</v>
      </c>
      <c r="I156" s="64">
        <f t="shared" si="5"/>
        <v>22768128000</v>
      </c>
      <c r="J156" s="65">
        <f t="shared" si="6"/>
        <v>280</v>
      </c>
      <c r="K156" s="66">
        <f t="shared" si="7"/>
        <v>6.4878848680525146E-3</v>
      </c>
      <c r="L156" s="66">
        <f t="shared" si="8"/>
        <v>1.2975769736105029E-2</v>
      </c>
      <c r="M156" s="63">
        <f t="shared" si="24"/>
        <v>6.4460635498886365E-3</v>
      </c>
      <c r="N156" s="67">
        <f t="shared" si="25"/>
        <v>110</v>
      </c>
      <c r="O156" s="64">
        <f t="shared" si="9"/>
        <v>22071391484.987534</v>
      </c>
      <c r="P156" s="68">
        <f t="shared" si="22"/>
        <v>168.51227426484112</v>
      </c>
      <c r="Q156" s="66">
        <f t="shared" si="10"/>
        <v>4.0179746240915637E-3</v>
      </c>
      <c r="R156" s="66">
        <f t="shared" si="11"/>
        <v>8.0359492481831274E-3</v>
      </c>
      <c r="S156" s="63">
        <f t="shared" si="26"/>
        <v>4.0018951110869505E-3</v>
      </c>
      <c r="T156" s="64">
        <f t="shared" si="12"/>
        <v>21156581052.603645</v>
      </c>
      <c r="U156" s="68">
        <f t="shared" si="20"/>
        <v>27.514479381550832</v>
      </c>
      <c r="V156" s="66">
        <f t="shared" si="13"/>
        <v>6.8214364812965147E-4</v>
      </c>
      <c r="W156" s="66">
        <f t="shared" si="14"/>
        <v>1.3642872962593029E-3</v>
      </c>
      <c r="X156" s="63">
        <f t="shared" si="27"/>
        <v>6.8167864537160838E-4</v>
      </c>
    </row>
    <row r="157" spans="1:24" ht="15.75" customHeight="1">
      <c r="A157" s="3"/>
      <c r="B157" s="4"/>
      <c r="C157" s="55"/>
      <c r="D157" s="26"/>
      <c r="E157" s="56"/>
      <c r="F157" s="57"/>
      <c r="G157" s="26"/>
      <c r="H157" s="27"/>
      <c r="I157" s="26"/>
      <c r="J157" s="56"/>
      <c r="K157" s="57"/>
      <c r="L157" s="26"/>
      <c r="M157" s="27"/>
      <c r="N157" s="4"/>
      <c r="O157" s="26"/>
      <c r="P157" s="56"/>
      <c r="Q157" s="57"/>
      <c r="R157" s="26"/>
      <c r="S157" s="27"/>
      <c r="T157" s="26"/>
      <c r="U157" s="56"/>
      <c r="V157" s="57"/>
      <c r="X157" s="6"/>
    </row>
    <row r="158" spans="1:24" ht="15.75" customHeight="1">
      <c r="A158" s="3"/>
      <c r="B158" s="4"/>
      <c r="C158" s="55"/>
      <c r="D158" s="26"/>
      <c r="E158" s="56"/>
      <c r="F158" s="57"/>
      <c r="G158" s="26"/>
      <c r="H158" s="27"/>
      <c r="I158" s="26"/>
      <c r="J158" s="56"/>
      <c r="K158" s="57"/>
      <c r="L158" s="26"/>
      <c r="M158" s="27"/>
      <c r="N158" s="4"/>
      <c r="O158" s="26"/>
      <c r="P158" s="56"/>
      <c r="Q158" s="57"/>
      <c r="R158" s="26"/>
      <c r="S158" s="27"/>
      <c r="T158" s="26"/>
      <c r="U158" s="56"/>
      <c r="V158" s="57"/>
      <c r="X158" s="6"/>
    </row>
    <row r="159" spans="1:24" ht="15.75" customHeight="1">
      <c r="A159" s="3"/>
      <c r="B159" s="4"/>
      <c r="C159" s="51"/>
      <c r="D159" s="26"/>
      <c r="E159" s="56"/>
      <c r="F159" s="57"/>
      <c r="G159" s="26"/>
      <c r="H159" s="26"/>
      <c r="I159" s="26"/>
      <c r="J159" s="56"/>
      <c r="K159" s="57"/>
      <c r="L159" s="26"/>
      <c r="M159" s="26"/>
      <c r="N159" s="4"/>
      <c r="O159" s="26"/>
      <c r="P159" s="56"/>
      <c r="Q159" s="57"/>
      <c r="R159" s="26"/>
      <c r="S159" s="26"/>
      <c r="T159" s="26"/>
      <c r="U159" s="56"/>
      <c r="V159" s="57"/>
    </row>
    <row r="160" spans="1:24" ht="15.75" customHeight="1">
      <c r="A160" s="3"/>
      <c r="B160" s="4"/>
      <c r="C160" s="51"/>
      <c r="D160" s="26"/>
      <c r="E160" s="56"/>
      <c r="F160" s="57"/>
      <c r="G160" s="26"/>
      <c r="H160" s="26"/>
      <c r="I160" s="26"/>
      <c r="J160" s="56"/>
      <c r="K160" s="57"/>
      <c r="L160" s="26"/>
      <c r="M160" s="26"/>
      <c r="N160" s="4"/>
      <c r="O160" s="26"/>
      <c r="P160" s="56"/>
      <c r="Q160" s="57"/>
      <c r="R160" s="26"/>
      <c r="S160" s="26"/>
      <c r="T160" s="26"/>
      <c r="U160" s="56"/>
      <c r="V160" s="57"/>
    </row>
    <row r="161" spans="1:22" ht="15.75" customHeight="1">
      <c r="A161" s="3"/>
      <c r="B161" s="4"/>
      <c r="C161" s="51"/>
      <c r="D161" s="26"/>
      <c r="E161" s="56"/>
      <c r="F161" s="57"/>
      <c r="G161" s="26"/>
      <c r="H161" s="26"/>
      <c r="I161" s="26"/>
      <c r="J161" s="56"/>
      <c r="K161" s="57"/>
      <c r="L161" s="26"/>
      <c r="M161" s="26"/>
      <c r="N161" s="4"/>
      <c r="O161" s="26"/>
      <c r="P161" s="56"/>
      <c r="Q161" s="57"/>
      <c r="R161" s="26"/>
      <c r="S161" s="26"/>
      <c r="T161" s="26"/>
      <c r="U161" s="56"/>
      <c r="V161" s="57"/>
    </row>
    <row r="162" spans="1:22" ht="15.75" customHeight="1">
      <c r="A162" s="3"/>
      <c r="B162" s="4"/>
      <c r="C162" s="51"/>
      <c r="D162" s="26"/>
      <c r="E162" s="56"/>
      <c r="F162" s="57"/>
      <c r="G162" s="26"/>
      <c r="H162" s="26"/>
      <c r="I162" s="26"/>
      <c r="J162" s="56"/>
      <c r="K162" s="57"/>
      <c r="L162" s="26"/>
      <c r="M162" s="26"/>
      <c r="N162" s="4"/>
      <c r="O162" s="26"/>
      <c r="P162" s="56"/>
      <c r="Q162" s="57"/>
      <c r="R162" s="26"/>
      <c r="S162" s="26"/>
      <c r="T162" s="26"/>
      <c r="U162" s="56"/>
      <c r="V162" s="57"/>
    </row>
    <row r="163" spans="1:22" ht="15.75" customHeight="1">
      <c r="A163" s="3"/>
      <c r="B163" s="4"/>
      <c r="C163" s="51"/>
      <c r="D163" s="26"/>
      <c r="E163" s="56"/>
      <c r="F163" s="57"/>
      <c r="G163" s="26"/>
      <c r="H163" s="26"/>
      <c r="I163" s="26"/>
      <c r="J163" s="56"/>
      <c r="K163" s="57"/>
      <c r="L163" s="26"/>
      <c r="M163" s="26"/>
      <c r="N163" s="4"/>
      <c r="O163" s="26"/>
      <c r="P163" s="56"/>
      <c r="Q163" s="57"/>
      <c r="R163" s="26"/>
      <c r="S163" s="26"/>
      <c r="T163" s="26"/>
      <c r="U163" s="56"/>
      <c r="V163" s="57"/>
    </row>
    <row r="164" spans="1:22" ht="15.75" customHeight="1">
      <c r="A164" s="3"/>
      <c r="B164" s="4"/>
      <c r="C164" s="51"/>
      <c r="D164" s="26"/>
      <c r="E164" s="56"/>
      <c r="F164" s="57"/>
      <c r="G164" s="26"/>
      <c r="H164" s="26"/>
      <c r="I164" s="26"/>
      <c r="J164" s="56"/>
      <c r="K164" s="57"/>
      <c r="L164" s="26"/>
      <c r="M164" s="26"/>
      <c r="N164" s="4"/>
      <c r="O164" s="26"/>
      <c r="P164" s="56"/>
      <c r="Q164" s="57"/>
      <c r="R164" s="26"/>
      <c r="S164" s="26"/>
      <c r="T164" s="26"/>
      <c r="U164" s="56"/>
      <c r="V164" s="57"/>
    </row>
    <row r="165" spans="1:22" ht="15.75" customHeight="1">
      <c r="A165" s="3"/>
      <c r="B165" s="4"/>
      <c r="C165" s="51"/>
      <c r="D165" s="26"/>
      <c r="E165" s="56"/>
      <c r="F165" s="57"/>
      <c r="G165" s="26"/>
      <c r="H165" s="26"/>
      <c r="I165" s="26"/>
      <c r="J165" s="56"/>
      <c r="K165" s="57"/>
      <c r="L165" s="26"/>
      <c r="M165" s="26"/>
      <c r="N165" s="4"/>
      <c r="O165" s="26"/>
      <c r="P165" s="56"/>
      <c r="Q165" s="57"/>
      <c r="R165" s="26"/>
      <c r="S165" s="26"/>
      <c r="T165" s="26"/>
      <c r="U165" s="56"/>
      <c r="V165" s="57"/>
    </row>
    <row r="166" spans="1:22" ht="15.75" customHeight="1">
      <c r="A166" s="3"/>
      <c r="B166" s="4"/>
      <c r="C166" s="51"/>
      <c r="D166" s="26"/>
      <c r="E166" s="56"/>
      <c r="F166" s="57"/>
      <c r="G166" s="26"/>
      <c r="H166" s="26"/>
      <c r="I166" s="26"/>
      <c r="J166" s="56"/>
      <c r="K166" s="57"/>
      <c r="L166" s="26"/>
      <c r="M166" s="26"/>
      <c r="N166" s="4"/>
      <c r="O166" s="26"/>
      <c r="P166" s="56"/>
      <c r="Q166" s="57"/>
      <c r="R166" s="26"/>
      <c r="S166" s="26"/>
      <c r="T166" s="26"/>
      <c r="U166" s="56"/>
      <c r="V166" s="57"/>
    </row>
    <row r="167" spans="1:22" ht="15.75" customHeight="1">
      <c r="A167" s="3"/>
      <c r="B167" s="4"/>
      <c r="C167" s="51"/>
      <c r="D167" s="26"/>
      <c r="E167" s="56"/>
      <c r="F167" s="57"/>
      <c r="G167" s="26"/>
      <c r="H167" s="26"/>
      <c r="I167" s="26"/>
      <c r="J167" s="56"/>
      <c r="K167" s="57"/>
      <c r="L167" s="26"/>
      <c r="M167" s="26"/>
      <c r="N167" s="4"/>
      <c r="O167" s="26"/>
      <c r="P167" s="56"/>
      <c r="Q167" s="57"/>
      <c r="R167" s="26"/>
      <c r="S167" s="26"/>
      <c r="T167" s="26"/>
      <c r="U167" s="56"/>
      <c r="V167" s="57"/>
    </row>
    <row r="168" spans="1:22" ht="15.75" customHeight="1">
      <c r="A168" s="3"/>
      <c r="B168" s="4"/>
      <c r="C168" s="51"/>
      <c r="D168" s="26"/>
      <c r="E168" s="56"/>
      <c r="F168" s="57"/>
      <c r="G168" s="26"/>
      <c r="H168" s="26"/>
      <c r="I168" s="26"/>
      <c r="J168" s="56"/>
      <c r="K168" s="57"/>
      <c r="L168" s="26"/>
      <c r="M168" s="26"/>
      <c r="N168" s="4"/>
      <c r="O168" s="26"/>
      <c r="P168" s="56"/>
      <c r="Q168" s="57"/>
      <c r="R168" s="26"/>
      <c r="S168" s="26"/>
      <c r="T168" s="26"/>
      <c r="U168" s="56"/>
      <c r="V168" s="57"/>
    </row>
  </sheetData>
  <mergeCells count="5">
    <mergeCell ref="D36:W36"/>
    <mergeCell ref="G44:H44"/>
    <mergeCell ref="L44:M44"/>
    <mergeCell ref="R44:S44"/>
    <mergeCell ref="W44:X44"/>
  </mergeCells>
  <pageMargins left="0.75" right="0.75" top="1" bottom="1" header="0" footer="0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Supply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2020-02-18T20:48:09Z</dcterms:created>
  <dcterms:modified xsi:type="dcterms:W3CDTF">2020-03-02T20:08:46Z</dcterms:modified>
  <cp:category/>
</cp:coreProperties>
</file>