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re\2019\"/>
    </mc:Choice>
  </mc:AlternateContent>
  <xr:revisionPtr revIDLastSave="0" documentId="13_ncr:40009_{CCA29412-B1A6-496B-B6C2-61BB97CF6E8A}" xr6:coauthVersionLast="40" xr6:coauthVersionMax="40" xr10:uidLastSave="{00000000-0000-0000-0000-000000000000}"/>
  <bookViews>
    <workbookView xWindow="-120" yWindow="-120" windowWidth="20730" windowHeight="11760"/>
  </bookViews>
  <sheets>
    <sheet name="Part_Summary (6)" sheetId="1" r:id="rId1"/>
    <sheet name="ยอดคงเหลือ หลังทำ order week09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K24" i="3" l="1"/>
  <c r="P3" i="1"/>
  <c r="P4" i="1"/>
  <c r="P5" i="1"/>
  <c r="P6" i="1"/>
  <c r="Q6" i="1" s="1"/>
  <c r="P7" i="1"/>
  <c r="P8" i="1"/>
  <c r="P9" i="1"/>
  <c r="P10" i="1"/>
  <c r="Q10" i="1" s="1"/>
  <c r="P11" i="1"/>
  <c r="P12" i="1"/>
  <c r="P13" i="1"/>
  <c r="Q13" i="1" s="1"/>
  <c r="P14" i="1"/>
  <c r="Q14" i="1" s="1"/>
  <c r="P15" i="1"/>
  <c r="P16" i="1"/>
  <c r="P17" i="1"/>
  <c r="Q17" i="1" s="1"/>
  <c r="P18" i="1"/>
  <c r="Q18" i="1" s="1"/>
  <c r="P19" i="1"/>
  <c r="P20" i="1"/>
  <c r="P21" i="1"/>
  <c r="Q21" i="1" s="1"/>
  <c r="P22" i="1"/>
  <c r="Q22" i="1" s="1"/>
  <c r="P23" i="1"/>
  <c r="P2" i="1"/>
  <c r="J24" i="1"/>
  <c r="K24" i="1"/>
  <c r="L24" i="1"/>
  <c r="M24" i="1"/>
  <c r="N24" i="1"/>
  <c r="O24" i="1"/>
  <c r="I24" i="1"/>
  <c r="Q3" i="1"/>
  <c r="Q4" i="1"/>
  <c r="Q5" i="1"/>
  <c r="Q7" i="1"/>
  <c r="Q8" i="1"/>
  <c r="Q9" i="1"/>
  <c r="Q11" i="1"/>
  <c r="Q12" i="1"/>
  <c r="Q15" i="1"/>
  <c r="Q16" i="1"/>
  <c r="Q19" i="1"/>
  <c r="Q20" i="1"/>
  <c r="Q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3" i="1"/>
  <c r="N15" i="1"/>
  <c r="N3" i="1"/>
  <c r="H21" i="1"/>
  <c r="P24" i="1" l="1"/>
  <c r="Q2" i="1"/>
  <c r="Q24" i="1" s="1"/>
</calcChain>
</file>

<file path=xl/sharedStrings.xml><?xml version="1.0" encoding="utf-8"?>
<sst xmlns="http://schemas.openxmlformats.org/spreadsheetml/2006/main" count="135" uniqueCount="72">
  <si>
    <t>Item</t>
  </si>
  <si>
    <t>Part_No</t>
  </si>
  <si>
    <t>Receive (961)</t>
  </si>
  <si>
    <t>Packing (1674)</t>
  </si>
  <si>
    <t>NG (1)</t>
  </si>
  <si>
    <t>FG (0)</t>
  </si>
  <si>
    <t>Total (2635)</t>
  </si>
  <si>
    <t>625205JZ0A</t>
  </si>
  <si>
    <t>641305JU0A</t>
  </si>
  <si>
    <t>641305JU0B</t>
  </si>
  <si>
    <t>641305XA0A</t>
  </si>
  <si>
    <t>641305XA1A</t>
  </si>
  <si>
    <t>641305XD0A</t>
  </si>
  <si>
    <t>641305XD1A</t>
  </si>
  <si>
    <t>641315JU0A</t>
  </si>
  <si>
    <t>641315XA0A</t>
  </si>
  <si>
    <t>641315XD0A</t>
  </si>
  <si>
    <t>745F05JS0C</t>
  </si>
  <si>
    <t>745F15JS0D</t>
  </si>
  <si>
    <t>745F15JS0E</t>
  </si>
  <si>
    <t>763964JT0C</t>
  </si>
  <si>
    <t>801124JG0A</t>
  </si>
  <si>
    <t>801134JG0A</t>
  </si>
  <si>
    <t>801524JG0A</t>
  </si>
  <si>
    <t>801534JG0A</t>
  </si>
  <si>
    <t>821124JG0A</t>
  </si>
  <si>
    <t>821134JG0A</t>
  </si>
  <si>
    <t>821524JG0A</t>
  </si>
  <si>
    <t>821534JG0A</t>
  </si>
  <si>
    <t>ORDER NISSAN WK08</t>
  </si>
  <si>
    <t>ORDER TOPRE WK08</t>
  </si>
  <si>
    <t>คงเหลือ WEEK7</t>
  </si>
  <si>
    <t>คงเหลือ WEEK08</t>
  </si>
  <si>
    <t>ORDER NISSAN WK09</t>
  </si>
  <si>
    <t>คงเหลือ WEEK09</t>
  </si>
  <si>
    <t>ORDER TOPRE WK09</t>
  </si>
  <si>
    <t>ORDER 14/02/18</t>
  </si>
  <si>
    <t>No.</t>
  </si>
  <si>
    <t>Part No.</t>
  </si>
  <si>
    <t>Part Name</t>
  </si>
  <si>
    <t>SNP</t>
  </si>
  <si>
    <t>W</t>
  </si>
  <si>
    <t>L</t>
  </si>
  <si>
    <t>H</t>
  </si>
  <si>
    <t>Domestic Name</t>
  </si>
  <si>
    <t>DBM Adjust</t>
  </si>
  <si>
    <t>Destination</t>
  </si>
  <si>
    <t>Qty Remain</t>
  </si>
  <si>
    <t>SUPT ASSY-RAD CORE, MAIN</t>
  </si>
  <si>
    <t>000A11</t>
  </si>
  <si>
    <t>Spain</t>
  </si>
  <si>
    <t>HOODLEDGE ASSY-LWR,R</t>
  </si>
  <si>
    <t>HOODLEDGE ASSY-LWR,L</t>
  </si>
  <si>
    <t>MBR-CROSS CTR PLR</t>
  </si>
  <si>
    <t>000A31</t>
  </si>
  <si>
    <t>REINF-ROOF SIDE RAIL</t>
  </si>
  <si>
    <t>000A21</t>
  </si>
  <si>
    <t>DOOR-FR,INR RH</t>
  </si>
  <si>
    <t>DFINR</t>
  </si>
  <si>
    <t>Argentina</t>
  </si>
  <si>
    <t>DOOR-FR,INR LH</t>
  </si>
  <si>
    <t>DOOR-FR,OTR RH</t>
  </si>
  <si>
    <t>DFOTR</t>
  </si>
  <si>
    <t>DOOR-FR,OTR LH</t>
  </si>
  <si>
    <t>DOOR-RR,INR RH</t>
  </si>
  <si>
    <t>DRINR</t>
  </si>
  <si>
    <t>DOOR-RR,INR LH</t>
  </si>
  <si>
    <t>DOOR-RR,OTR RH</t>
  </si>
  <si>
    <t>DROTR</t>
  </si>
  <si>
    <t>DOOR-RR,OTR LH</t>
  </si>
  <si>
    <t>DIFF</t>
  </si>
  <si>
    <t xml:space="preserve"> I-WIS คงเหลือ WEEK09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</si>
</sst>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84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9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18" fillId="0" borderId="11" xfId="0" applyFont="1" applyFill="1" applyBorder="1" applyAlignment="1">
      <alignment horizontal="center" wrapText="1"/>
    </xf>
    <xf numFmtId="0" fontId="0" fillId="39" borderId="11" xfId="0" applyFill="1" applyBorder="1"/>
    <xf numFmtId="0" fontId="0" fillId="39" borderId="11" xfId="0" applyFill="1" applyBorder="1" applyAlignment="1">
      <alignment horizontal="center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ill="1"/>
    <xf numFmtId="0" fontId="0" fillId="40" borderId="11" xfId="0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19" fillId="38" borderId="12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39" borderId="11" xfId="0" applyFont="1" applyFill="1" applyBorder="1" applyAlignment="1">
      <alignment horizontal="center" vertical="center" wrapText="1"/>
    </xf>
    <xf numFmtId="0" fontId="0" fillId="40" borderId="11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wrapText="1"/>
    </xf>
    <xf numFmtId="0" fontId="18" fillId="41" borderId="12" xfId="0" applyFont="1" applyFill="1" applyBorder="1" applyAlignment="1">
      <alignment horizontal="center" wrapText="1"/>
    </xf>
    <xf numFmtId="0" fontId="18" fillId="41" borderId="11" xfId="0" applyFont="1" applyFill="1" applyBorder="1" applyAlignment="1">
      <alignment horizontal="center" wrapText="1"/>
    </xf>
    <xf numFmtId="0" fontId="0" fillId="41" borderId="11" xfId="0" applyFill="1" applyBorder="1" applyAlignment="1">
      <alignment horizontal="center"/>
    </xf>
    <xf numFmtId="0" fontId="14" fillId="41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F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KUPPLAN201902131328%20WEEK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up_Plan201902131326"/>
      <sheetName val="Sheet3"/>
      <sheetName val="Pickup_Plan201902131326 (2)"/>
    </sheetNames>
    <sheetDataSet>
      <sheetData sheetId="0"/>
      <sheetData sheetId="1">
        <row r="3">
          <cell r="H3" t="str">
            <v>Row Labels</v>
          </cell>
          <cell r="I3" t="str">
            <v>Sum of Q'ty</v>
          </cell>
        </row>
        <row r="4">
          <cell r="H4" t="str">
            <v>641305JU0A</v>
          </cell>
          <cell r="I4">
            <v>262</v>
          </cell>
        </row>
        <row r="5">
          <cell r="H5" t="str">
            <v>641305JU0B</v>
          </cell>
          <cell r="I5">
            <v>130</v>
          </cell>
        </row>
        <row r="6">
          <cell r="H6" t="str">
            <v>641305XA0A</v>
          </cell>
          <cell r="I6">
            <v>32</v>
          </cell>
        </row>
        <row r="7">
          <cell r="H7" t="str">
            <v>641305XA1A</v>
          </cell>
          <cell r="I7">
            <v>160</v>
          </cell>
        </row>
        <row r="8">
          <cell r="H8" t="str">
            <v>641305XD0A</v>
          </cell>
          <cell r="I8">
            <v>32</v>
          </cell>
        </row>
        <row r="9">
          <cell r="H9" t="str">
            <v>641305XD1A</v>
          </cell>
          <cell r="I9">
            <v>128</v>
          </cell>
        </row>
        <row r="10">
          <cell r="H10" t="str">
            <v>641315JU0A</v>
          </cell>
          <cell r="I10">
            <v>416</v>
          </cell>
        </row>
        <row r="11">
          <cell r="H11" t="str">
            <v>641315XA0A</v>
          </cell>
          <cell r="I11">
            <v>192</v>
          </cell>
        </row>
        <row r="12">
          <cell r="H12" t="str">
            <v>641315XD0A</v>
          </cell>
          <cell r="I12">
            <v>192</v>
          </cell>
        </row>
        <row r="13">
          <cell r="H13" t="str">
            <v>745F15JS0D</v>
          </cell>
          <cell r="I13">
            <v>672</v>
          </cell>
        </row>
        <row r="14">
          <cell r="H14" t="str">
            <v>763964JT0C</v>
          </cell>
          <cell r="I14">
            <v>1064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tabSelected="1" workbookViewId="0">
      <selection activeCell="J10" sqref="J10"/>
    </sheetView>
  </sheetViews>
  <sheetFormatPr defaultRowHeight="15" x14ac:dyDescent="0.25"/>
  <cols>
    <col min="1" max="1" width="13.5703125" customWidth="1"/>
    <col min="2" max="2" width="21.85546875" customWidth="1"/>
    <col min="3" max="3" width="9.85546875" customWidth="1"/>
    <col min="4" max="4" width="7.7109375" customWidth="1"/>
    <col min="5" max="5" width="5.85546875" customWidth="1"/>
    <col min="6" max="6" width="4.5703125" customWidth="1"/>
    <col min="7" max="7" width="8.140625" customWidth="1"/>
    <col min="8" max="8" width="9.140625" customWidth="1"/>
    <col min="9" max="9" width="9.28515625" style="3" customWidth="1"/>
    <col min="10" max="10" width="11" customWidth="1"/>
    <col min="11" max="11" width="10.5703125" customWidth="1"/>
    <col min="12" max="12" width="8.5703125" customWidth="1"/>
    <col min="13" max="13" width="9.7109375" customWidth="1"/>
    <col min="14" max="14" width="10.7109375" customWidth="1"/>
    <col min="15" max="15" width="10.140625" style="13" customWidth="1"/>
    <col min="16" max="16" width="12.42578125" customWidth="1"/>
    <col min="17" max="17" width="7" customWidth="1"/>
  </cols>
  <sheetData>
    <row r="1" spans="1:17" ht="45" x14ac:dyDescent="0.25">
      <c r="A1" s="15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36</v>
      </c>
      <c r="I1" s="22" t="s">
        <v>31</v>
      </c>
      <c r="J1" s="21" t="s">
        <v>29</v>
      </c>
      <c r="K1" s="21" t="s">
        <v>30</v>
      </c>
      <c r="L1" s="22" t="s">
        <v>32</v>
      </c>
      <c r="M1" s="21" t="s">
        <v>33</v>
      </c>
      <c r="N1" s="21" t="s">
        <v>35</v>
      </c>
      <c r="O1" s="22" t="s">
        <v>34</v>
      </c>
      <c r="P1" s="23" t="s">
        <v>71</v>
      </c>
      <c r="Q1" s="21" t="s">
        <v>70</v>
      </c>
    </row>
    <row r="2" spans="1:17" x14ac:dyDescent="0.25">
      <c r="A2" s="2">
        <v>1</v>
      </c>
      <c r="B2" s="2" t="s">
        <v>7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6"/>
      <c r="I2" s="10"/>
      <c r="J2" s="7"/>
      <c r="K2" s="7"/>
      <c r="L2" s="10"/>
      <c r="M2" s="7"/>
      <c r="N2" s="6"/>
      <c r="O2" s="9"/>
      <c r="P2" s="14">
        <f>VLOOKUP(B2,'ยอดคงเหลือ หลังทำ order week09'!B:K,10,FALSE)</f>
        <v>0</v>
      </c>
      <c r="Q2" s="6">
        <f>P2-O2</f>
        <v>0</v>
      </c>
    </row>
    <row r="3" spans="1:17" x14ac:dyDescent="0.25">
      <c r="A3" s="2">
        <v>2</v>
      </c>
      <c r="B3" s="2" t="s">
        <v>8</v>
      </c>
      <c r="C3" s="2">
        <v>11</v>
      </c>
      <c r="D3" s="2">
        <v>0</v>
      </c>
      <c r="E3" s="2">
        <v>0</v>
      </c>
      <c r="F3" s="2">
        <v>0</v>
      </c>
      <c r="G3" s="4">
        <v>11</v>
      </c>
      <c r="H3" s="8">
        <v>0</v>
      </c>
      <c r="I3" s="10">
        <v>11</v>
      </c>
      <c r="J3" s="7"/>
      <c r="K3" s="7"/>
      <c r="L3" s="10">
        <v>11</v>
      </c>
      <c r="M3" s="7">
        <v>273</v>
      </c>
      <c r="N3" s="7">
        <f>VLOOKUP(B3,[1]Sheet3!$H$3:$I$14,2,FALSE)</f>
        <v>262</v>
      </c>
      <c r="O3" s="10">
        <f>L3-M3+N3</f>
        <v>0</v>
      </c>
      <c r="P3" s="14">
        <f>VLOOKUP(B3,'ยอดคงเหลือ หลังทำ order week09'!B:K,10,FALSE)</f>
        <v>0</v>
      </c>
      <c r="Q3" s="6">
        <f t="shared" ref="Q3:Q23" si="0">P3-O3</f>
        <v>0</v>
      </c>
    </row>
    <row r="4" spans="1:17" x14ac:dyDescent="0.25">
      <c r="A4" s="2">
        <v>3</v>
      </c>
      <c r="B4" s="2" t="s">
        <v>9</v>
      </c>
      <c r="C4" s="2">
        <v>13</v>
      </c>
      <c r="D4" s="2">
        <v>0</v>
      </c>
      <c r="E4" s="2">
        <v>0</v>
      </c>
      <c r="F4" s="2">
        <v>0</v>
      </c>
      <c r="G4" s="4">
        <v>13</v>
      </c>
      <c r="H4" s="8">
        <v>0</v>
      </c>
      <c r="I4" s="10">
        <v>13</v>
      </c>
      <c r="J4" s="7"/>
      <c r="K4" s="7"/>
      <c r="L4" s="10">
        <v>13</v>
      </c>
      <c r="M4" s="7">
        <v>130</v>
      </c>
      <c r="N4" s="7">
        <f>VLOOKUP(B4,[1]Sheet3!$H$3:$I$14,2,FALSE)</f>
        <v>130</v>
      </c>
      <c r="O4" s="10">
        <f t="shared" ref="O4:O23" si="1">L4-M4+N4</f>
        <v>13</v>
      </c>
      <c r="P4" s="14">
        <f>VLOOKUP(B4,'ยอดคงเหลือ หลังทำ order week09'!B:K,10,FALSE)</f>
        <v>13</v>
      </c>
      <c r="Q4" s="6">
        <f t="shared" si="0"/>
        <v>0</v>
      </c>
    </row>
    <row r="5" spans="1:17" x14ac:dyDescent="0.25">
      <c r="A5" s="2">
        <v>4</v>
      </c>
      <c r="B5" s="2" t="s">
        <v>10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8">
        <v>0</v>
      </c>
      <c r="I5" s="10">
        <v>0</v>
      </c>
      <c r="J5" s="7">
        <v>16</v>
      </c>
      <c r="K5" s="7">
        <v>32</v>
      </c>
      <c r="L5" s="10">
        <v>16</v>
      </c>
      <c r="M5" s="7">
        <v>48</v>
      </c>
      <c r="N5" s="7">
        <f>VLOOKUP(B5,[1]Sheet3!$H$3:$I$14,2,FALSE)</f>
        <v>32</v>
      </c>
      <c r="O5" s="10">
        <f t="shared" si="1"/>
        <v>0</v>
      </c>
      <c r="P5" s="14">
        <f>VLOOKUP(B5,'ยอดคงเหลือ หลังทำ order week09'!B:K,10,FALSE)</f>
        <v>0</v>
      </c>
      <c r="Q5" s="6">
        <f t="shared" si="0"/>
        <v>0</v>
      </c>
    </row>
    <row r="6" spans="1:17" x14ac:dyDescent="0.25">
      <c r="A6" s="2">
        <v>5</v>
      </c>
      <c r="B6" s="2" t="s">
        <v>11</v>
      </c>
      <c r="C6" s="2">
        <v>48</v>
      </c>
      <c r="D6" s="2">
        <v>0</v>
      </c>
      <c r="E6" s="2">
        <v>0</v>
      </c>
      <c r="F6" s="2">
        <v>0</v>
      </c>
      <c r="G6" s="5">
        <v>48</v>
      </c>
      <c r="H6" s="8">
        <v>16</v>
      </c>
      <c r="I6" s="10">
        <v>32</v>
      </c>
      <c r="J6" s="7">
        <v>192</v>
      </c>
      <c r="K6" s="7">
        <v>160</v>
      </c>
      <c r="L6" s="10">
        <v>0</v>
      </c>
      <c r="M6" s="7">
        <v>144</v>
      </c>
      <c r="N6" s="7">
        <f>VLOOKUP(B6,[1]Sheet3!$H$3:$I$14,2,FALSE)</f>
        <v>160</v>
      </c>
      <c r="O6" s="10">
        <f t="shared" si="1"/>
        <v>16</v>
      </c>
      <c r="P6" s="14">
        <f>VLOOKUP(B6,'ยอดคงเหลือ หลังทำ order week09'!B:K,10,FALSE)</f>
        <v>16</v>
      </c>
      <c r="Q6" s="6">
        <f t="shared" si="0"/>
        <v>0</v>
      </c>
    </row>
    <row r="7" spans="1:17" x14ac:dyDescent="0.25">
      <c r="A7" s="2">
        <v>6</v>
      </c>
      <c r="B7" s="2" t="s">
        <v>12</v>
      </c>
      <c r="C7" s="2">
        <v>96</v>
      </c>
      <c r="D7" s="2">
        <v>0</v>
      </c>
      <c r="E7" s="2">
        <v>0</v>
      </c>
      <c r="F7" s="2">
        <v>0</v>
      </c>
      <c r="G7" s="4">
        <v>96</v>
      </c>
      <c r="H7" s="8">
        <v>48</v>
      </c>
      <c r="I7" s="10">
        <v>48</v>
      </c>
      <c r="J7" s="7">
        <v>64</v>
      </c>
      <c r="K7" s="7">
        <v>32</v>
      </c>
      <c r="L7" s="10">
        <v>16</v>
      </c>
      <c r="M7" s="7">
        <v>32</v>
      </c>
      <c r="N7" s="7">
        <f>VLOOKUP(B7,[1]Sheet3!$H$3:$I$14,2,FALSE)</f>
        <v>32</v>
      </c>
      <c r="O7" s="10">
        <f t="shared" si="1"/>
        <v>16</v>
      </c>
      <c r="P7" s="14">
        <f>VLOOKUP(B7,'ยอดคงเหลือ หลังทำ order week09'!B:K,10,FALSE)</f>
        <v>16</v>
      </c>
      <c r="Q7" s="6">
        <f t="shared" si="0"/>
        <v>0</v>
      </c>
    </row>
    <row r="8" spans="1:17" x14ac:dyDescent="0.25">
      <c r="A8" s="2">
        <v>7</v>
      </c>
      <c r="B8" s="2" t="s">
        <v>13</v>
      </c>
      <c r="C8" s="2">
        <v>48</v>
      </c>
      <c r="D8" s="2">
        <v>0</v>
      </c>
      <c r="E8" s="2">
        <v>0</v>
      </c>
      <c r="F8" s="2">
        <v>0</v>
      </c>
      <c r="G8" s="4">
        <v>48</v>
      </c>
      <c r="H8" s="8">
        <v>16</v>
      </c>
      <c r="I8" s="10">
        <v>32</v>
      </c>
      <c r="J8" s="7">
        <v>176</v>
      </c>
      <c r="K8" s="7">
        <v>160</v>
      </c>
      <c r="L8" s="10">
        <v>16</v>
      </c>
      <c r="M8" s="7">
        <v>128</v>
      </c>
      <c r="N8" s="7">
        <f>VLOOKUP(B8,[1]Sheet3!$H$3:$I$14,2,FALSE)</f>
        <v>128</v>
      </c>
      <c r="O8" s="10">
        <f t="shared" si="1"/>
        <v>16</v>
      </c>
      <c r="P8" s="14">
        <f>VLOOKUP(B8,'ยอดคงเหลือ หลังทำ order week09'!B:K,10,FALSE)</f>
        <v>16</v>
      </c>
      <c r="Q8" s="6">
        <f t="shared" si="0"/>
        <v>0</v>
      </c>
    </row>
    <row r="9" spans="1:17" x14ac:dyDescent="0.25">
      <c r="A9" s="2">
        <v>8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4">
        <v>0</v>
      </c>
      <c r="H9" s="8">
        <v>0</v>
      </c>
      <c r="I9" s="10">
        <v>0</v>
      </c>
      <c r="J9" s="7"/>
      <c r="K9" s="7"/>
      <c r="L9" s="10">
        <v>0</v>
      </c>
      <c r="M9" s="7">
        <v>403</v>
      </c>
      <c r="N9" s="7">
        <f>VLOOKUP(B9,[1]Sheet3!$H$3:$I$14,2,FALSE)</f>
        <v>416</v>
      </c>
      <c r="O9" s="10">
        <f t="shared" si="1"/>
        <v>13</v>
      </c>
      <c r="P9" s="14">
        <f>VLOOKUP(B9,'ยอดคงเหลือ หลังทำ order week09'!B:K,10,FALSE)</f>
        <v>13</v>
      </c>
      <c r="Q9" s="6">
        <f t="shared" si="0"/>
        <v>0</v>
      </c>
    </row>
    <row r="10" spans="1:17" x14ac:dyDescent="0.25">
      <c r="A10" s="2">
        <v>9</v>
      </c>
      <c r="B10" s="2" t="s">
        <v>15</v>
      </c>
      <c r="C10" s="2">
        <v>32</v>
      </c>
      <c r="D10" s="2">
        <v>0</v>
      </c>
      <c r="E10" s="2">
        <v>0</v>
      </c>
      <c r="F10" s="2">
        <v>0</v>
      </c>
      <c r="G10" s="4">
        <v>32</v>
      </c>
      <c r="H10" s="8">
        <v>0</v>
      </c>
      <c r="I10" s="10">
        <v>32</v>
      </c>
      <c r="J10" s="7">
        <v>192</v>
      </c>
      <c r="K10" s="7">
        <v>160</v>
      </c>
      <c r="L10" s="10">
        <v>0</v>
      </c>
      <c r="M10" s="7">
        <v>192</v>
      </c>
      <c r="N10" s="7">
        <f>VLOOKUP(B10,[1]Sheet3!$H$3:$I$14,2,FALSE)</f>
        <v>192</v>
      </c>
      <c r="O10" s="10">
        <f t="shared" si="1"/>
        <v>0</v>
      </c>
      <c r="P10" s="14">
        <f>VLOOKUP(B10,'ยอดคงเหลือ หลังทำ order week09'!B:K,10,FALSE)</f>
        <v>0</v>
      </c>
      <c r="Q10" s="6">
        <f t="shared" si="0"/>
        <v>0</v>
      </c>
    </row>
    <row r="11" spans="1:17" x14ac:dyDescent="0.25">
      <c r="A11" s="2">
        <v>10</v>
      </c>
      <c r="B11" s="2" t="s">
        <v>16</v>
      </c>
      <c r="C11" s="2">
        <v>128</v>
      </c>
      <c r="D11" s="2">
        <v>0</v>
      </c>
      <c r="E11" s="2">
        <v>0</v>
      </c>
      <c r="F11" s="2">
        <v>0</v>
      </c>
      <c r="G11" s="4">
        <v>128</v>
      </c>
      <c r="H11" s="8">
        <v>0</v>
      </c>
      <c r="I11" s="10">
        <v>128</v>
      </c>
      <c r="J11" s="7">
        <v>256</v>
      </c>
      <c r="K11" s="7">
        <v>128</v>
      </c>
      <c r="L11" s="10">
        <v>0</v>
      </c>
      <c r="M11" s="7">
        <v>176</v>
      </c>
      <c r="N11" s="7">
        <f>VLOOKUP(B11,[1]Sheet3!$H$3:$I$14,2,FALSE)</f>
        <v>192</v>
      </c>
      <c r="O11" s="10">
        <f t="shared" si="1"/>
        <v>16</v>
      </c>
      <c r="P11" s="14">
        <f>VLOOKUP(B11,'ยอดคงเหลือ หลังทำ order week09'!B:K,10,FALSE)</f>
        <v>16</v>
      </c>
      <c r="Q11" s="6">
        <f t="shared" si="0"/>
        <v>0</v>
      </c>
    </row>
    <row r="12" spans="1:17" x14ac:dyDescent="0.25">
      <c r="A12" s="2">
        <v>11</v>
      </c>
      <c r="B12" s="2" t="s">
        <v>17</v>
      </c>
      <c r="C12" s="2">
        <v>0</v>
      </c>
      <c r="D12" s="2">
        <v>0</v>
      </c>
      <c r="E12" s="2">
        <v>0</v>
      </c>
      <c r="F12" s="2">
        <v>0</v>
      </c>
      <c r="G12" s="4">
        <v>0</v>
      </c>
      <c r="H12" s="8">
        <v>0</v>
      </c>
      <c r="I12" s="10">
        <v>0</v>
      </c>
      <c r="J12" s="7"/>
      <c r="K12" s="7"/>
      <c r="L12" s="10">
        <v>0</v>
      </c>
      <c r="M12" s="7"/>
      <c r="N12" s="7"/>
      <c r="O12" s="10">
        <f t="shared" si="1"/>
        <v>0</v>
      </c>
      <c r="P12" s="14">
        <f>VLOOKUP(B12,'ยอดคงเหลือ หลังทำ order week09'!B:K,10,FALSE)</f>
        <v>0</v>
      </c>
      <c r="Q12" s="6">
        <f t="shared" si="0"/>
        <v>0</v>
      </c>
    </row>
    <row r="13" spans="1:17" x14ac:dyDescent="0.25">
      <c r="A13" s="2">
        <v>12</v>
      </c>
      <c r="B13" s="2" t="s">
        <v>18</v>
      </c>
      <c r="C13" s="2">
        <v>28</v>
      </c>
      <c r="D13" s="2">
        <v>0</v>
      </c>
      <c r="E13" s="2">
        <v>0</v>
      </c>
      <c r="F13" s="2">
        <v>0</v>
      </c>
      <c r="G13" s="4">
        <v>28</v>
      </c>
      <c r="H13" s="8">
        <v>0</v>
      </c>
      <c r="I13" s="10">
        <v>28</v>
      </c>
      <c r="J13" s="7"/>
      <c r="K13" s="7"/>
      <c r="L13" s="10">
        <v>28</v>
      </c>
      <c r="M13" s="7">
        <v>672</v>
      </c>
      <c r="N13" s="7">
        <f>VLOOKUP(B13,[1]Sheet3!$H$3:$I$14,2,FALSE)</f>
        <v>672</v>
      </c>
      <c r="O13" s="10">
        <f t="shared" si="1"/>
        <v>28</v>
      </c>
      <c r="P13" s="14">
        <f>VLOOKUP(B13,'ยอดคงเหลือ หลังทำ order week09'!B:K,10,FALSE)</f>
        <v>28</v>
      </c>
      <c r="Q13" s="6">
        <f t="shared" si="0"/>
        <v>0</v>
      </c>
    </row>
    <row r="14" spans="1:17" x14ac:dyDescent="0.25">
      <c r="A14" s="24">
        <v>13</v>
      </c>
      <c r="B14" s="24" t="s">
        <v>19</v>
      </c>
      <c r="C14" s="24">
        <v>0</v>
      </c>
      <c r="D14" s="24">
        <v>0</v>
      </c>
      <c r="E14" s="24">
        <v>0</v>
      </c>
      <c r="F14" s="24">
        <v>0</v>
      </c>
      <c r="G14" s="25">
        <v>0</v>
      </c>
      <c r="H14" s="26">
        <v>0</v>
      </c>
      <c r="I14" s="27">
        <v>0</v>
      </c>
      <c r="J14" s="27"/>
      <c r="K14" s="27"/>
      <c r="L14" s="27">
        <v>0</v>
      </c>
      <c r="M14" s="27"/>
      <c r="N14" s="27"/>
      <c r="O14" s="27">
        <f t="shared" si="1"/>
        <v>0</v>
      </c>
      <c r="P14" s="27">
        <f>VLOOKUP(B14,'ยอดคงเหลือ หลังทำ order week09'!B:K,10,FALSE)</f>
        <v>44</v>
      </c>
      <c r="Q14" s="28">
        <f t="shared" si="0"/>
        <v>44</v>
      </c>
    </row>
    <row r="15" spans="1:17" x14ac:dyDescent="0.25">
      <c r="A15" s="2">
        <v>14</v>
      </c>
      <c r="B15" s="2" t="s">
        <v>20</v>
      </c>
      <c r="C15" s="2">
        <v>0</v>
      </c>
      <c r="D15" s="2">
        <v>0</v>
      </c>
      <c r="E15" s="2">
        <v>0</v>
      </c>
      <c r="F15" s="2">
        <v>0</v>
      </c>
      <c r="G15" s="4">
        <v>0</v>
      </c>
      <c r="H15" s="8">
        <v>0</v>
      </c>
      <c r="I15" s="10">
        <v>0</v>
      </c>
      <c r="J15" s="7"/>
      <c r="K15" s="7"/>
      <c r="L15" s="10">
        <v>0</v>
      </c>
      <c r="M15" s="7">
        <v>1064</v>
      </c>
      <c r="N15" s="7">
        <f>VLOOKUP(B15,[1]Sheet3!$H$3:$I$14,2,FALSE)</f>
        <v>1064</v>
      </c>
      <c r="O15" s="10">
        <f t="shared" si="1"/>
        <v>0</v>
      </c>
      <c r="P15" s="14">
        <f>VLOOKUP(B15,'ยอดคงเหลือ หลังทำ order week09'!B:K,10,FALSE)</f>
        <v>0</v>
      </c>
      <c r="Q15" s="6">
        <f t="shared" si="0"/>
        <v>0</v>
      </c>
    </row>
    <row r="16" spans="1:17" x14ac:dyDescent="0.25">
      <c r="A16" s="2">
        <v>15</v>
      </c>
      <c r="B16" s="2" t="s">
        <v>21</v>
      </c>
      <c r="C16" s="2">
        <v>250</v>
      </c>
      <c r="D16" s="2">
        <v>0</v>
      </c>
      <c r="E16" s="2">
        <v>0</v>
      </c>
      <c r="F16" s="2">
        <v>0</v>
      </c>
      <c r="G16" s="4">
        <v>250</v>
      </c>
      <c r="H16" s="8">
        <v>150</v>
      </c>
      <c r="I16" s="10">
        <v>100</v>
      </c>
      <c r="J16" s="7">
        <v>200</v>
      </c>
      <c r="K16" s="7">
        <v>100</v>
      </c>
      <c r="L16" s="10">
        <v>0</v>
      </c>
      <c r="M16" s="7"/>
      <c r="N16" s="7"/>
      <c r="O16" s="10">
        <f t="shared" si="1"/>
        <v>0</v>
      </c>
      <c r="P16" s="14">
        <f>VLOOKUP(B16,'ยอดคงเหลือ หลังทำ order week09'!B:K,10,FALSE)</f>
        <v>0</v>
      </c>
      <c r="Q16" s="6">
        <f t="shared" si="0"/>
        <v>0</v>
      </c>
    </row>
    <row r="17" spans="1:17" x14ac:dyDescent="0.25">
      <c r="A17" s="2">
        <v>16</v>
      </c>
      <c r="B17" s="2" t="s">
        <v>22</v>
      </c>
      <c r="C17" s="2">
        <v>250</v>
      </c>
      <c r="D17" s="2">
        <v>0</v>
      </c>
      <c r="E17" s="2">
        <v>0</v>
      </c>
      <c r="F17" s="2">
        <v>0</v>
      </c>
      <c r="G17" s="4">
        <v>250</v>
      </c>
      <c r="H17" s="8">
        <v>200</v>
      </c>
      <c r="I17" s="10">
        <v>50</v>
      </c>
      <c r="J17" s="7">
        <v>200</v>
      </c>
      <c r="K17" s="7">
        <v>150</v>
      </c>
      <c r="L17" s="10">
        <v>0</v>
      </c>
      <c r="M17" s="7"/>
      <c r="N17" s="7"/>
      <c r="O17" s="10">
        <f t="shared" si="1"/>
        <v>0</v>
      </c>
      <c r="P17" s="14">
        <f>VLOOKUP(B17,'ยอดคงเหลือ หลังทำ order week09'!B:K,10,FALSE)</f>
        <v>0</v>
      </c>
      <c r="Q17" s="6">
        <f t="shared" si="0"/>
        <v>0</v>
      </c>
    </row>
    <row r="18" spans="1:17" x14ac:dyDescent="0.25">
      <c r="A18" s="2">
        <v>17</v>
      </c>
      <c r="B18" s="2" t="s">
        <v>23</v>
      </c>
      <c r="C18" s="2">
        <v>4</v>
      </c>
      <c r="D18" s="2">
        <v>184</v>
      </c>
      <c r="E18" s="2">
        <v>0</v>
      </c>
      <c r="F18" s="2">
        <v>0</v>
      </c>
      <c r="G18" s="4">
        <v>188</v>
      </c>
      <c r="H18" s="8">
        <v>230</v>
      </c>
      <c r="I18" s="10">
        <v>-42</v>
      </c>
      <c r="J18" s="7">
        <v>138</v>
      </c>
      <c r="K18" s="7">
        <v>180</v>
      </c>
      <c r="L18" s="10">
        <v>0</v>
      </c>
      <c r="M18" s="7"/>
      <c r="N18" s="7"/>
      <c r="O18" s="10">
        <f t="shared" si="1"/>
        <v>0</v>
      </c>
      <c r="P18" s="14">
        <f>VLOOKUP(B18,'ยอดคงเหลือ หลังทำ order week09'!B:K,10,FALSE)</f>
        <v>0</v>
      </c>
      <c r="Q18" s="6">
        <f t="shared" si="0"/>
        <v>0</v>
      </c>
    </row>
    <row r="19" spans="1:17" x14ac:dyDescent="0.25">
      <c r="A19" s="2">
        <v>18</v>
      </c>
      <c r="B19" s="2" t="s">
        <v>24</v>
      </c>
      <c r="C19" s="2">
        <v>28</v>
      </c>
      <c r="D19" s="2">
        <v>230</v>
      </c>
      <c r="E19" s="2">
        <v>1</v>
      </c>
      <c r="F19" s="2">
        <v>0</v>
      </c>
      <c r="G19" s="4">
        <v>258</v>
      </c>
      <c r="H19" s="8">
        <v>230</v>
      </c>
      <c r="I19" s="10">
        <v>28</v>
      </c>
      <c r="J19" s="7">
        <v>138</v>
      </c>
      <c r="K19" s="7">
        <v>120</v>
      </c>
      <c r="L19" s="10">
        <v>10</v>
      </c>
      <c r="M19" s="7"/>
      <c r="N19" s="7"/>
      <c r="O19" s="10">
        <f t="shared" si="1"/>
        <v>10</v>
      </c>
      <c r="P19" s="14">
        <f>VLOOKUP(B19,'ยอดคงเหลือ หลังทำ order week09'!B:K,10,FALSE)</f>
        <v>10</v>
      </c>
      <c r="Q19" s="6">
        <f t="shared" si="0"/>
        <v>0</v>
      </c>
    </row>
    <row r="20" spans="1:17" x14ac:dyDescent="0.25">
      <c r="A20" s="2">
        <v>19</v>
      </c>
      <c r="B20" s="2" t="s">
        <v>25</v>
      </c>
      <c r="C20" s="2">
        <v>0</v>
      </c>
      <c r="D20" s="2">
        <v>300</v>
      </c>
      <c r="E20" s="2">
        <v>0</v>
      </c>
      <c r="F20" s="2">
        <v>0</v>
      </c>
      <c r="G20" s="4">
        <v>300</v>
      </c>
      <c r="H20" s="8">
        <v>300</v>
      </c>
      <c r="I20" s="10">
        <v>0</v>
      </c>
      <c r="J20" s="7">
        <v>180</v>
      </c>
      <c r="K20" s="7">
        <v>200</v>
      </c>
      <c r="L20" s="10">
        <v>20</v>
      </c>
      <c r="M20" s="7"/>
      <c r="N20" s="7"/>
      <c r="O20" s="10">
        <f t="shared" si="1"/>
        <v>20</v>
      </c>
      <c r="P20" s="14">
        <f>VLOOKUP(B20,'ยอดคงเหลือ หลังทำ order week09'!B:K,10,FALSE)</f>
        <v>20</v>
      </c>
      <c r="Q20" s="6">
        <f t="shared" si="0"/>
        <v>0</v>
      </c>
    </row>
    <row r="21" spans="1:17" x14ac:dyDescent="0.25">
      <c r="A21" s="2">
        <v>20</v>
      </c>
      <c r="B21" s="2" t="s">
        <v>26</v>
      </c>
      <c r="C21" s="2">
        <v>5</v>
      </c>
      <c r="D21" s="2">
        <v>240</v>
      </c>
      <c r="E21" s="2">
        <v>0</v>
      </c>
      <c r="F21" s="2">
        <v>0</v>
      </c>
      <c r="G21" s="4">
        <v>245</v>
      </c>
      <c r="H21" s="7">
        <f>8*30</f>
        <v>240</v>
      </c>
      <c r="I21" s="10">
        <v>5</v>
      </c>
      <c r="J21" s="7">
        <v>180</v>
      </c>
      <c r="K21" s="7">
        <v>175</v>
      </c>
      <c r="L21" s="10">
        <v>0</v>
      </c>
      <c r="M21" s="7"/>
      <c r="N21" s="7"/>
      <c r="O21" s="10">
        <f t="shared" si="1"/>
        <v>0</v>
      </c>
      <c r="P21" s="14">
        <f>VLOOKUP(B21,'ยอดคงเหลือ หลังทำ order week09'!B:K,10,FALSE)</f>
        <v>0</v>
      </c>
      <c r="Q21" s="6">
        <f t="shared" si="0"/>
        <v>0</v>
      </c>
    </row>
    <row r="22" spans="1:17" x14ac:dyDescent="0.25">
      <c r="A22" s="2">
        <v>21</v>
      </c>
      <c r="B22" s="2" t="s">
        <v>27</v>
      </c>
      <c r="C22" s="2">
        <v>0</v>
      </c>
      <c r="D22" s="2">
        <v>400</v>
      </c>
      <c r="E22" s="2">
        <v>0</v>
      </c>
      <c r="F22" s="2">
        <v>0</v>
      </c>
      <c r="G22" s="4">
        <v>400</v>
      </c>
      <c r="H22" s="8">
        <v>400</v>
      </c>
      <c r="I22" s="10">
        <v>0</v>
      </c>
      <c r="J22" s="7">
        <v>160</v>
      </c>
      <c r="K22" s="7">
        <v>180</v>
      </c>
      <c r="L22" s="10">
        <v>20</v>
      </c>
      <c r="M22" s="7"/>
      <c r="N22" s="7"/>
      <c r="O22" s="10">
        <f t="shared" si="1"/>
        <v>20</v>
      </c>
      <c r="P22" s="14">
        <f>VLOOKUP(B22,'ยอดคงเหลือ หลังทำ order week09'!B:K,10,FALSE)</f>
        <v>20</v>
      </c>
      <c r="Q22" s="6">
        <f t="shared" si="0"/>
        <v>0</v>
      </c>
    </row>
    <row r="23" spans="1:17" x14ac:dyDescent="0.25">
      <c r="A23" s="2">
        <v>22</v>
      </c>
      <c r="B23" s="2" t="s">
        <v>28</v>
      </c>
      <c r="C23" s="2">
        <v>20</v>
      </c>
      <c r="D23" s="2">
        <v>320</v>
      </c>
      <c r="E23" s="2">
        <v>0</v>
      </c>
      <c r="F23" s="2">
        <v>0</v>
      </c>
      <c r="G23" s="4">
        <v>340</v>
      </c>
      <c r="H23" s="8">
        <v>320</v>
      </c>
      <c r="I23" s="10">
        <v>20</v>
      </c>
      <c r="J23" s="7">
        <v>160</v>
      </c>
      <c r="K23" s="7">
        <v>180</v>
      </c>
      <c r="L23" s="10">
        <v>40</v>
      </c>
      <c r="M23" s="7"/>
      <c r="N23" s="7"/>
      <c r="O23" s="10">
        <f t="shared" si="1"/>
        <v>40</v>
      </c>
      <c r="P23" s="14">
        <f>VLOOKUP(B23,'ยอดคงเหลือ หลังทำ order week09'!B:K,10,FALSE)</f>
        <v>40</v>
      </c>
      <c r="Q23" s="6">
        <f t="shared" si="0"/>
        <v>0</v>
      </c>
    </row>
    <row r="24" spans="1:17" x14ac:dyDescent="0.25">
      <c r="I24" s="10">
        <f>SUM(I2:I23)</f>
        <v>485</v>
      </c>
      <c r="J24" s="7">
        <f t="shared" ref="J24:Q24" si="2">SUM(J2:J23)</f>
        <v>2252</v>
      </c>
      <c r="K24" s="7">
        <f t="shared" si="2"/>
        <v>1957</v>
      </c>
      <c r="L24" s="10">
        <f t="shared" si="2"/>
        <v>190</v>
      </c>
      <c r="M24" s="7">
        <f t="shared" si="2"/>
        <v>3262</v>
      </c>
      <c r="N24" s="7">
        <f t="shared" si="2"/>
        <v>3280</v>
      </c>
      <c r="O24" s="10">
        <f t="shared" si="2"/>
        <v>208</v>
      </c>
      <c r="P24" s="14">
        <f t="shared" si="2"/>
        <v>252</v>
      </c>
      <c r="Q24" s="7">
        <f t="shared" si="2"/>
        <v>44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workbookViewId="0">
      <selection activeCell="O14" sqref="O14"/>
    </sheetView>
  </sheetViews>
  <sheetFormatPr defaultRowHeight="15" x14ac:dyDescent="0.25"/>
  <cols>
    <col min="1" max="1" width="3.7109375" bestFit="1" customWidth="1"/>
    <col min="2" max="2" width="11.140625" bestFit="1" customWidth="1"/>
    <col min="3" max="3" width="22.7109375" bestFit="1" customWidth="1"/>
    <col min="4" max="7" width="5" bestFit="1" customWidth="1"/>
    <col min="8" max="8" width="13.5703125" bestFit="1" customWidth="1"/>
    <col min="9" max="9" width="10.140625" bestFit="1" customWidth="1"/>
    <col min="10" max="10" width="10" bestFit="1" customWidth="1"/>
    <col min="11" max="11" width="10.140625" bestFit="1" customWidth="1"/>
  </cols>
  <sheetData>
    <row r="1" spans="1:11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25">
      <c r="A2" s="11">
        <v>1</v>
      </c>
      <c r="B2" s="11" t="s">
        <v>7</v>
      </c>
      <c r="C2" s="11" t="s">
        <v>48</v>
      </c>
      <c r="D2" s="11">
        <v>105</v>
      </c>
      <c r="E2" s="11">
        <v>1330</v>
      </c>
      <c r="F2" s="11">
        <v>1140</v>
      </c>
      <c r="G2" s="11">
        <v>560</v>
      </c>
      <c r="H2" s="11" t="s">
        <v>49</v>
      </c>
      <c r="I2" s="11">
        <v>0.84907200000000005</v>
      </c>
      <c r="J2" s="11" t="s">
        <v>50</v>
      </c>
      <c r="K2" s="11">
        <v>0</v>
      </c>
    </row>
    <row r="3" spans="1:11" x14ac:dyDescent="0.25">
      <c r="A3" s="11">
        <v>2</v>
      </c>
      <c r="B3" s="11" t="s">
        <v>8</v>
      </c>
      <c r="C3" s="11" t="s">
        <v>51</v>
      </c>
      <c r="D3" s="11">
        <v>26</v>
      </c>
      <c r="E3" s="11">
        <v>1330</v>
      </c>
      <c r="F3" s="11">
        <v>1140</v>
      </c>
      <c r="G3" s="11">
        <v>740</v>
      </c>
      <c r="H3" s="11" t="s">
        <v>49</v>
      </c>
      <c r="I3" s="11">
        <v>1.121988</v>
      </c>
      <c r="J3" s="12"/>
      <c r="K3" s="11">
        <v>0</v>
      </c>
    </row>
    <row r="4" spans="1:11" x14ac:dyDescent="0.25">
      <c r="A4" s="11">
        <v>3</v>
      </c>
      <c r="B4" s="11" t="s">
        <v>9</v>
      </c>
      <c r="C4" s="11" t="s">
        <v>51</v>
      </c>
      <c r="D4" s="11">
        <v>26</v>
      </c>
      <c r="E4" s="11">
        <v>1330</v>
      </c>
      <c r="F4" s="11">
        <v>1140</v>
      </c>
      <c r="G4" s="11">
        <v>740</v>
      </c>
      <c r="H4" s="11" t="s">
        <v>49</v>
      </c>
      <c r="I4" s="11">
        <v>1.121988</v>
      </c>
      <c r="J4" s="12"/>
      <c r="K4" s="11">
        <v>13</v>
      </c>
    </row>
    <row r="5" spans="1:11" x14ac:dyDescent="0.25">
      <c r="A5" s="11">
        <v>4</v>
      </c>
      <c r="B5" s="11" t="s">
        <v>10</v>
      </c>
      <c r="C5" s="11" t="s">
        <v>51</v>
      </c>
      <c r="D5" s="11">
        <v>32</v>
      </c>
      <c r="E5" s="11">
        <v>1330</v>
      </c>
      <c r="F5" s="11">
        <v>1140</v>
      </c>
      <c r="G5" s="11">
        <v>740</v>
      </c>
      <c r="H5" s="11" t="s">
        <v>49</v>
      </c>
      <c r="I5" s="11">
        <v>1.121988</v>
      </c>
      <c r="J5" s="11" t="s">
        <v>50</v>
      </c>
      <c r="K5" s="11">
        <v>0</v>
      </c>
    </row>
    <row r="6" spans="1:11" x14ac:dyDescent="0.25">
      <c r="A6" s="11">
        <v>5</v>
      </c>
      <c r="B6" s="11" t="s">
        <v>11</v>
      </c>
      <c r="C6" s="11" t="s">
        <v>51</v>
      </c>
      <c r="D6" s="11">
        <v>32</v>
      </c>
      <c r="E6" s="11">
        <v>1330</v>
      </c>
      <c r="F6" s="11">
        <v>1140</v>
      </c>
      <c r="G6" s="11">
        <v>740</v>
      </c>
      <c r="H6" s="11" t="s">
        <v>49</v>
      </c>
      <c r="I6" s="11">
        <v>1.121988</v>
      </c>
      <c r="J6" s="11" t="s">
        <v>50</v>
      </c>
      <c r="K6" s="11">
        <v>16</v>
      </c>
    </row>
    <row r="7" spans="1:11" x14ac:dyDescent="0.25">
      <c r="A7" s="11">
        <v>6</v>
      </c>
      <c r="B7" s="11" t="s">
        <v>12</v>
      </c>
      <c r="C7" s="11" t="s">
        <v>51</v>
      </c>
      <c r="D7" s="11">
        <v>32</v>
      </c>
      <c r="E7" s="11">
        <v>1330</v>
      </c>
      <c r="F7" s="11">
        <v>1140</v>
      </c>
      <c r="G7" s="11">
        <v>740</v>
      </c>
      <c r="H7" s="11" t="s">
        <v>49</v>
      </c>
      <c r="I7" s="11">
        <v>1.121988</v>
      </c>
      <c r="J7" s="11" t="s">
        <v>50</v>
      </c>
      <c r="K7" s="11">
        <v>16</v>
      </c>
    </row>
    <row r="8" spans="1:11" x14ac:dyDescent="0.25">
      <c r="A8" s="11">
        <v>7</v>
      </c>
      <c r="B8" s="11" t="s">
        <v>13</v>
      </c>
      <c r="C8" s="11" t="s">
        <v>51</v>
      </c>
      <c r="D8" s="11">
        <v>32</v>
      </c>
      <c r="E8" s="11">
        <v>1330</v>
      </c>
      <c r="F8" s="11">
        <v>1140</v>
      </c>
      <c r="G8" s="11">
        <v>740</v>
      </c>
      <c r="H8" s="11" t="s">
        <v>49</v>
      </c>
      <c r="I8" s="11">
        <v>1.121988</v>
      </c>
      <c r="J8" s="11" t="s">
        <v>50</v>
      </c>
      <c r="K8" s="11">
        <v>16</v>
      </c>
    </row>
    <row r="9" spans="1:11" x14ac:dyDescent="0.25">
      <c r="A9" s="11">
        <v>8</v>
      </c>
      <c r="B9" s="11" t="s">
        <v>14</v>
      </c>
      <c r="C9" s="11" t="s">
        <v>52</v>
      </c>
      <c r="D9" s="11">
        <v>26</v>
      </c>
      <c r="E9" s="11">
        <v>1330</v>
      </c>
      <c r="F9" s="11">
        <v>1140</v>
      </c>
      <c r="G9" s="11">
        <v>740</v>
      </c>
      <c r="H9" s="11" t="s">
        <v>49</v>
      </c>
      <c r="I9" s="11">
        <v>1.121988</v>
      </c>
      <c r="J9" s="12"/>
      <c r="K9" s="11">
        <v>13</v>
      </c>
    </row>
    <row r="10" spans="1:11" x14ac:dyDescent="0.25">
      <c r="A10" s="11">
        <v>9</v>
      </c>
      <c r="B10" s="11" t="s">
        <v>15</v>
      </c>
      <c r="C10" s="11" t="s">
        <v>52</v>
      </c>
      <c r="D10" s="11">
        <v>32</v>
      </c>
      <c r="E10" s="11">
        <v>1330</v>
      </c>
      <c r="F10" s="11">
        <v>1140</v>
      </c>
      <c r="G10" s="11">
        <v>740</v>
      </c>
      <c r="H10" s="11" t="s">
        <v>49</v>
      </c>
      <c r="I10" s="11">
        <v>1.121988</v>
      </c>
      <c r="J10" s="11" t="s">
        <v>50</v>
      </c>
      <c r="K10" s="11">
        <v>0</v>
      </c>
    </row>
    <row r="11" spans="1:11" x14ac:dyDescent="0.25">
      <c r="A11" s="11">
        <v>10</v>
      </c>
      <c r="B11" s="11" t="s">
        <v>16</v>
      </c>
      <c r="C11" s="11" t="s">
        <v>52</v>
      </c>
      <c r="D11" s="11">
        <v>32</v>
      </c>
      <c r="E11" s="11">
        <v>1330</v>
      </c>
      <c r="F11" s="11">
        <v>1140</v>
      </c>
      <c r="G11" s="11">
        <v>740</v>
      </c>
      <c r="H11" s="11" t="s">
        <v>49</v>
      </c>
      <c r="I11" s="11">
        <v>1.121988</v>
      </c>
      <c r="J11" s="11" t="s">
        <v>50</v>
      </c>
      <c r="K11" s="11">
        <v>16</v>
      </c>
    </row>
    <row r="12" spans="1:11" x14ac:dyDescent="0.25">
      <c r="A12" s="11">
        <v>11</v>
      </c>
      <c r="B12" s="11" t="s">
        <v>17</v>
      </c>
      <c r="C12" s="11" t="s">
        <v>53</v>
      </c>
      <c r="D12" s="11">
        <v>80</v>
      </c>
      <c r="E12" s="11">
        <v>1930</v>
      </c>
      <c r="F12" s="11">
        <v>1140</v>
      </c>
      <c r="G12" s="11">
        <v>845</v>
      </c>
      <c r="H12" s="11" t="s">
        <v>54</v>
      </c>
      <c r="I12" s="11">
        <v>2.6402399999999999</v>
      </c>
      <c r="J12" s="11" t="s">
        <v>50</v>
      </c>
      <c r="K12" s="11">
        <v>0</v>
      </c>
    </row>
    <row r="13" spans="1:11" x14ac:dyDescent="0.25">
      <c r="A13" s="11">
        <v>12</v>
      </c>
      <c r="B13" s="11" t="s">
        <v>18</v>
      </c>
      <c r="C13" s="11" t="s">
        <v>53</v>
      </c>
      <c r="D13" s="11">
        <v>84</v>
      </c>
      <c r="E13" s="11">
        <v>1930</v>
      </c>
      <c r="F13" s="11">
        <v>1140</v>
      </c>
      <c r="G13" s="11">
        <v>845</v>
      </c>
      <c r="H13" s="11" t="s">
        <v>54</v>
      </c>
      <c r="I13" s="11">
        <v>2.6402399999999999</v>
      </c>
      <c r="J13" s="11" t="s">
        <v>50</v>
      </c>
      <c r="K13" s="11">
        <v>28</v>
      </c>
    </row>
    <row r="14" spans="1:11" x14ac:dyDescent="0.25">
      <c r="A14" s="11">
        <v>13</v>
      </c>
      <c r="B14" s="11" t="s">
        <v>19</v>
      </c>
      <c r="C14" s="11" t="s">
        <v>53</v>
      </c>
      <c r="D14" s="11">
        <v>60</v>
      </c>
      <c r="E14" s="11">
        <v>1930</v>
      </c>
      <c r="F14" s="11">
        <v>1140</v>
      </c>
      <c r="G14" s="11">
        <v>845</v>
      </c>
      <c r="H14" s="11" t="s">
        <v>54</v>
      </c>
      <c r="I14" s="11">
        <v>2.6402399999999999</v>
      </c>
      <c r="J14" s="11" t="s">
        <v>50</v>
      </c>
      <c r="K14" s="11">
        <v>44</v>
      </c>
    </row>
    <row r="15" spans="1:11" x14ac:dyDescent="0.25">
      <c r="A15" s="11">
        <v>14</v>
      </c>
      <c r="B15" s="11" t="s">
        <v>20</v>
      </c>
      <c r="C15" s="11" t="s">
        <v>55</v>
      </c>
      <c r="D15" s="11">
        <v>1064</v>
      </c>
      <c r="E15" s="11">
        <v>1330</v>
      </c>
      <c r="F15" s="11">
        <v>1140</v>
      </c>
      <c r="G15" s="11">
        <v>740</v>
      </c>
      <c r="H15" s="11" t="s">
        <v>56</v>
      </c>
      <c r="I15" s="11">
        <v>1.121988</v>
      </c>
      <c r="J15" s="11" t="s">
        <v>50</v>
      </c>
      <c r="K15" s="11">
        <v>0</v>
      </c>
    </row>
    <row r="16" spans="1:11" x14ac:dyDescent="0.25">
      <c r="A16" s="11">
        <v>15</v>
      </c>
      <c r="B16" s="11" t="s">
        <v>21</v>
      </c>
      <c r="C16" s="11" t="s">
        <v>57</v>
      </c>
      <c r="D16" s="11">
        <v>25</v>
      </c>
      <c r="E16" s="11">
        <v>1470</v>
      </c>
      <c r="F16" s="11">
        <v>1100</v>
      </c>
      <c r="G16" s="11">
        <v>1710</v>
      </c>
      <c r="H16" s="11" t="s">
        <v>58</v>
      </c>
      <c r="I16" s="11">
        <v>3.5573999999999999</v>
      </c>
      <c r="J16" s="11" t="s">
        <v>59</v>
      </c>
      <c r="K16" s="11">
        <v>0</v>
      </c>
    </row>
    <row r="17" spans="1:11" x14ac:dyDescent="0.25">
      <c r="A17" s="11">
        <v>16</v>
      </c>
      <c r="B17" s="11" t="s">
        <v>22</v>
      </c>
      <c r="C17" s="11" t="s">
        <v>60</v>
      </c>
      <c r="D17" s="11">
        <v>25</v>
      </c>
      <c r="E17" s="11">
        <v>1470</v>
      </c>
      <c r="F17" s="11">
        <v>1100</v>
      </c>
      <c r="G17" s="11">
        <v>1710</v>
      </c>
      <c r="H17" s="11" t="s">
        <v>58</v>
      </c>
      <c r="I17" s="11">
        <v>3.5573999999999999</v>
      </c>
      <c r="J17" s="11" t="s">
        <v>59</v>
      </c>
      <c r="K17" s="11">
        <v>0</v>
      </c>
    </row>
    <row r="18" spans="1:11" x14ac:dyDescent="0.25">
      <c r="A18" s="11">
        <v>17</v>
      </c>
      <c r="B18" s="11" t="s">
        <v>23</v>
      </c>
      <c r="C18" s="11" t="s">
        <v>61</v>
      </c>
      <c r="D18" s="11">
        <v>60</v>
      </c>
      <c r="E18" s="11">
        <v>1470</v>
      </c>
      <c r="F18" s="11">
        <v>1100</v>
      </c>
      <c r="G18" s="11">
        <v>1710</v>
      </c>
      <c r="H18" s="11" t="s">
        <v>62</v>
      </c>
      <c r="I18" s="11">
        <v>3.5573999999999999</v>
      </c>
      <c r="J18" s="11" t="s">
        <v>59</v>
      </c>
      <c r="K18" s="11">
        <v>0</v>
      </c>
    </row>
    <row r="19" spans="1:11" x14ac:dyDescent="0.25">
      <c r="A19" s="11">
        <v>18</v>
      </c>
      <c r="B19" s="11" t="s">
        <v>24</v>
      </c>
      <c r="C19" s="11" t="s">
        <v>63</v>
      </c>
      <c r="D19" s="11">
        <v>60</v>
      </c>
      <c r="E19" s="11">
        <v>1470</v>
      </c>
      <c r="F19" s="11">
        <v>1100</v>
      </c>
      <c r="G19" s="11">
        <v>1710</v>
      </c>
      <c r="H19" s="11" t="s">
        <v>62</v>
      </c>
      <c r="I19" s="11">
        <v>3.5573999999999999</v>
      </c>
      <c r="J19" s="11" t="s">
        <v>59</v>
      </c>
      <c r="K19" s="11">
        <v>10</v>
      </c>
    </row>
    <row r="20" spans="1:11" x14ac:dyDescent="0.25">
      <c r="A20" s="11">
        <v>19</v>
      </c>
      <c r="B20" s="11" t="s">
        <v>25</v>
      </c>
      <c r="C20" s="11" t="s">
        <v>64</v>
      </c>
      <c r="D20" s="11">
        <v>25</v>
      </c>
      <c r="E20" s="11">
        <v>1300</v>
      </c>
      <c r="F20" s="11">
        <v>1140</v>
      </c>
      <c r="G20" s="11">
        <v>1570</v>
      </c>
      <c r="H20" s="11" t="s">
        <v>65</v>
      </c>
      <c r="I20" s="11">
        <v>3.1122000000000001</v>
      </c>
      <c r="J20" s="11" t="s">
        <v>59</v>
      </c>
      <c r="K20" s="11">
        <v>20</v>
      </c>
    </row>
    <row r="21" spans="1:11" x14ac:dyDescent="0.25">
      <c r="A21" s="11">
        <v>20</v>
      </c>
      <c r="B21" s="11" t="s">
        <v>26</v>
      </c>
      <c r="C21" s="11" t="s">
        <v>66</v>
      </c>
      <c r="D21" s="11">
        <v>25</v>
      </c>
      <c r="E21" s="11">
        <v>1300</v>
      </c>
      <c r="F21" s="11">
        <v>1140</v>
      </c>
      <c r="G21" s="11">
        <v>1570</v>
      </c>
      <c r="H21" s="11" t="s">
        <v>65</v>
      </c>
      <c r="I21" s="11">
        <v>3.1122000000000001</v>
      </c>
      <c r="J21" s="11" t="s">
        <v>59</v>
      </c>
      <c r="K21" s="11">
        <v>0</v>
      </c>
    </row>
    <row r="22" spans="1:11" x14ac:dyDescent="0.25">
      <c r="A22" s="11">
        <v>21</v>
      </c>
      <c r="B22" s="11" t="s">
        <v>27</v>
      </c>
      <c r="C22" s="11" t="s">
        <v>67</v>
      </c>
      <c r="D22" s="11">
        <v>60</v>
      </c>
      <c r="E22" s="11">
        <v>1300</v>
      </c>
      <c r="F22" s="11">
        <v>1140</v>
      </c>
      <c r="G22" s="11">
        <v>1570</v>
      </c>
      <c r="H22" s="11" t="s">
        <v>68</v>
      </c>
      <c r="I22" s="11">
        <v>3.1122000000000001</v>
      </c>
      <c r="J22" s="11" t="s">
        <v>59</v>
      </c>
      <c r="K22" s="11">
        <v>20</v>
      </c>
    </row>
    <row r="23" spans="1:11" x14ac:dyDescent="0.25">
      <c r="A23" s="11">
        <v>22</v>
      </c>
      <c r="B23" s="11" t="s">
        <v>28</v>
      </c>
      <c r="C23" s="11" t="s">
        <v>69</v>
      </c>
      <c r="D23" s="11">
        <v>60</v>
      </c>
      <c r="E23" s="11">
        <v>1300</v>
      </c>
      <c r="F23" s="11">
        <v>1140</v>
      </c>
      <c r="G23" s="11">
        <v>1570</v>
      </c>
      <c r="H23" s="11" t="s">
        <v>68</v>
      </c>
      <c r="I23" s="11">
        <v>3.1122000000000001</v>
      </c>
      <c r="J23" s="11" t="s">
        <v>59</v>
      </c>
      <c r="K23" s="11">
        <v>40</v>
      </c>
    </row>
    <row r="24" spans="1:11" x14ac:dyDescent="0.25">
      <c r="K24">
        <f>SUM(K2:K23)</f>
        <v>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Part_Summary (6)</vt:lpstr>
      <vt:lpstr>ยอดคงเหลือ หลังทำ order week09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Part Summary</dc:title>
  <dc:creator>siriwan</dc:creator>
  <cp:lastModifiedBy>siriwan</cp:lastModifiedBy>
  <dcterms:created xsi:type="dcterms:W3CDTF">2019-02-13T06:55:00Z</dcterms:created>
  <dcterms:modified xsi:type="dcterms:W3CDTF">2019-02-13T07:20:19Z</dcterms:modified>
</cp:coreProperties>
</file>