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D:\DAILY report JA\2019\"/>
    </mc:Choice>
  </mc:AlternateContent>
  <xr:revisionPtr revIDLastSave="0" documentId="13_ncr:1_{CEAD6917-E472-4ABD-92DC-12DBA1F6389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รีพอตประจำวัน" sheetId="4" r:id="rId1"/>
    <sheet name="Sheet1" sheetId="13" r:id="rId2"/>
    <sheet name="แพ็ค อื่นๆ" sheetId="12" state="hidden" r:id="rId3"/>
    <sheet name="NG SAB" sheetId="11" state="hidden" r:id="rId4"/>
    <sheet name="STB R P L" sheetId="8" state="hidden" r:id="rId5"/>
    <sheet name="STB l all" sheetId="9" state="hidden" r:id="rId6"/>
    <sheet name="NG STB" sheetId="10" state="hidden" r:id="rId7"/>
    <sheet name="OT" sheetId="7" state="hidden" r:id="rId8"/>
    <sheet name="Attendance" sheetId="6" state="hidden" r:id="rId9"/>
    <sheet name="SAB Operation performance" sheetId="5" state="hidden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13" l="1"/>
  <c r="J3" i="13" l="1"/>
  <c r="I13" i="4" l="1"/>
  <c r="I80" i="4" l="1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B83" i="4" l="1"/>
  <c r="O3" i="12" l="1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O2" i="12"/>
  <c r="G73" i="4"/>
  <c r="G74" i="4"/>
  <c r="G75" i="4"/>
  <c r="G76" i="4"/>
  <c r="G77" i="4"/>
  <c r="G78" i="4"/>
  <c r="G72" i="4"/>
  <c r="AT7" i="12" l="1"/>
  <c r="AT3" i="12"/>
  <c r="AT6" i="12"/>
  <c r="AT5" i="12"/>
  <c r="AT4" i="12"/>
  <c r="AT2" i="12"/>
  <c r="B84" i="4"/>
  <c r="B3" i="11" s="1"/>
  <c r="D23" i="11" s="1"/>
  <c r="B85" i="4"/>
  <c r="B4" i="11" s="1"/>
  <c r="E23" i="11" s="1"/>
  <c r="B86" i="4"/>
  <c r="B5" i="11" s="1"/>
  <c r="F23" i="11" s="1"/>
  <c r="B87" i="4"/>
  <c r="B6" i="11" s="1"/>
  <c r="G23" i="11" s="1"/>
  <c r="B88" i="4"/>
  <c r="B7" i="11" s="1"/>
  <c r="H23" i="11" s="1"/>
  <c r="B89" i="4"/>
  <c r="B8" i="11" s="1"/>
  <c r="I23" i="11" s="1"/>
  <c r="B90" i="4"/>
  <c r="B9" i="11" s="1"/>
  <c r="J23" i="11" s="1"/>
  <c r="B91" i="4"/>
  <c r="B10" i="11" s="1"/>
  <c r="K23" i="11" s="1"/>
  <c r="B92" i="4"/>
  <c r="B11" i="11" s="1"/>
  <c r="L23" i="11" s="1"/>
  <c r="B2" i="11"/>
  <c r="C23" i="11" s="1"/>
  <c r="AI4" i="10"/>
  <c r="AJ4" i="10"/>
  <c r="AK4" i="10"/>
  <c r="AL4" i="10"/>
  <c r="AH4" i="10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D35" i="8" l="1"/>
  <c r="Q5" i="8" s="1"/>
  <c r="I3" i="9" s="1"/>
  <c r="C35" i="8"/>
  <c r="Q4" i="8" s="1"/>
  <c r="W7" i="11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J22" i="10"/>
  <c r="J21" i="10"/>
  <c r="J20" i="10"/>
  <c r="J19" i="10"/>
  <c r="J18" i="10"/>
  <c r="N12" i="10"/>
  <c r="M12" i="10"/>
  <c r="L12" i="10"/>
  <c r="K12" i="10"/>
  <c r="I12" i="10"/>
  <c r="H12" i="10"/>
  <c r="G12" i="10"/>
  <c r="E12" i="10"/>
  <c r="D12" i="10"/>
  <c r="C12" i="10"/>
  <c r="O35" i="8"/>
  <c r="N35" i="8"/>
  <c r="M35" i="8"/>
  <c r="L35" i="8"/>
  <c r="K35" i="8"/>
  <c r="J35" i="8"/>
  <c r="I35" i="8"/>
  <c r="B35" i="8" l="1"/>
  <c r="Q3" i="8" s="1"/>
  <c r="J12" i="10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5" i="7"/>
  <c r="B4" i="7"/>
  <c r="B3" i="7"/>
  <c r="M23" i="7"/>
  <c r="L23" i="7"/>
  <c r="K23" i="7"/>
  <c r="J23" i="7"/>
  <c r="I23" i="7"/>
  <c r="G23" i="7"/>
  <c r="D23" i="7"/>
  <c r="E22" i="7"/>
  <c r="E23" i="7" s="1"/>
  <c r="C22" i="7"/>
  <c r="C23" i="7" s="1"/>
  <c r="B22" i="7"/>
  <c r="B23" i="7" s="1"/>
  <c r="E12" i="7" l="1"/>
  <c r="B12" i="7"/>
  <c r="E10" i="7"/>
  <c r="D12" i="7"/>
  <c r="B10" i="7"/>
  <c r="F10" i="7"/>
  <c r="C12" i="7"/>
  <c r="C10" i="7"/>
  <c r="D10" i="7"/>
  <c r="G12" i="7" l="1"/>
  <c r="H21" i="7" s="1"/>
  <c r="G10" i="7"/>
  <c r="H20" i="7" s="1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AC9" i="6"/>
  <c r="AC8" i="6"/>
  <c r="AC7" i="6"/>
  <c r="AC6" i="6"/>
  <c r="AC5" i="6"/>
  <c r="AC4" i="6"/>
  <c r="J22" i="6"/>
  <c r="M22" i="6"/>
  <c r="P22" i="6"/>
  <c r="S22" i="6"/>
  <c r="V22" i="6"/>
  <c r="G22" i="6"/>
  <c r="V17" i="6"/>
  <c r="S17" i="6"/>
  <c r="P17" i="6"/>
  <c r="M17" i="6"/>
  <c r="J17" i="6"/>
  <c r="G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H22" i="7" l="1"/>
  <c r="H23" i="7" s="1"/>
  <c r="AZ3" i="6"/>
  <c r="AX3" i="6"/>
  <c r="AH3" i="6"/>
  <c r="BD3" i="6"/>
  <c r="AP3" i="6"/>
  <c r="AR3" i="6"/>
  <c r="BF3" i="6"/>
  <c r="BB3" i="6"/>
  <c r="BG3" i="6"/>
  <c r="BC3" i="6"/>
  <c r="AY3" i="6"/>
  <c r="AJ3" i="6"/>
  <c r="BE3" i="6"/>
  <c r="BA3" i="6"/>
  <c r="AT3" i="6"/>
  <c r="AV3" i="6"/>
  <c r="AN3" i="6"/>
  <c r="AF3" i="6"/>
  <c r="AD3" i="6"/>
  <c r="AL3" i="6"/>
  <c r="AE3" i="6"/>
  <c r="AW3" i="6"/>
  <c r="AK3" i="6"/>
  <c r="BH8" i="6"/>
  <c r="AU3" i="6"/>
  <c r="BH7" i="6"/>
  <c r="AS3" i="6"/>
  <c r="AQ3" i="6"/>
  <c r="AO3" i="6"/>
  <c r="AM3" i="6"/>
  <c r="AI3" i="6"/>
  <c r="AG3" i="6"/>
  <c r="BH9" i="6"/>
  <c r="AC3" i="6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D36" i="5"/>
  <c r="D35" i="5"/>
  <c r="D34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D33" i="5"/>
  <c r="D32" i="5"/>
  <c r="D31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D30" i="5"/>
  <c r="D29" i="5"/>
  <c r="D28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D27" i="5"/>
  <c r="D26" i="5"/>
  <c r="D25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G22" i="5"/>
  <c r="G23" i="5"/>
  <c r="G24" i="5"/>
  <c r="F24" i="5"/>
  <c r="F23" i="5"/>
  <c r="F22" i="5"/>
  <c r="E24" i="5"/>
  <c r="E23" i="5"/>
  <c r="E22" i="5"/>
  <c r="D24" i="5"/>
  <c r="D23" i="5"/>
  <c r="D22" i="5"/>
  <c r="G19" i="5"/>
  <c r="E45" i="5" l="1"/>
  <c r="AG45" i="5"/>
  <c r="Y45" i="5"/>
  <c r="Q45" i="5"/>
  <c r="I45" i="5"/>
  <c r="AB44" i="5"/>
  <c r="P44" i="5"/>
  <c r="AC45" i="5"/>
  <c r="U45" i="5"/>
  <c r="M45" i="5"/>
  <c r="AF44" i="5"/>
  <c r="X44" i="5"/>
  <c r="T44" i="5"/>
  <c r="L44" i="5"/>
  <c r="H44" i="5"/>
  <c r="S37" i="5"/>
  <c r="D45" i="5"/>
  <c r="F43" i="5"/>
  <c r="G44" i="5"/>
  <c r="AF45" i="5"/>
  <c r="AB45" i="5"/>
  <c r="X45" i="5"/>
  <c r="T45" i="5"/>
  <c r="P45" i="5"/>
  <c r="L45" i="5"/>
  <c r="H45" i="5"/>
  <c r="AE44" i="5"/>
  <c r="W44" i="5"/>
  <c r="O44" i="5"/>
  <c r="K44" i="5"/>
  <c r="AD43" i="5"/>
  <c r="V43" i="5"/>
  <c r="N43" i="5"/>
  <c r="J43" i="5"/>
  <c r="AH44" i="5"/>
  <c r="AD44" i="5"/>
  <c r="V44" i="5"/>
  <c r="N44" i="5"/>
  <c r="AF43" i="5"/>
  <c r="X43" i="5"/>
  <c r="P43" i="5"/>
  <c r="H43" i="5"/>
  <c r="AI35" i="5"/>
  <c r="I17" i="5" s="1"/>
  <c r="E43" i="5"/>
  <c r="AA45" i="5"/>
  <c r="S45" i="5"/>
  <c r="K45" i="5"/>
  <c r="AC43" i="5"/>
  <c r="U43" i="5"/>
  <c r="Q43" i="5"/>
  <c r="I43" i="5"/>
  <c r="G45" i="5"/>
  <c r="AG44" i="5"/>
  <c r="AC44" i="5"/>
  <c r="Y44" i="5"/>
  <c r="U44" i="5"/>
  <c r="Q44" i="5"/>
  <c r="M44" i="5"/>
  <c r="I44" i="5"/>
  <c r="E44" i="5"/>
  <c r="AE43" i="5"/>
  <c r="AA43" i="5"/>
  <c r="W43" i="5"/>
  <c r="S43" i="5"/>
  <c r="O43" i="5"/>
  <c r="K43" i="5"/>
  <c r="AI33" i="5"/>
  <c r="I15" i="5" s="1"/>
  <c r="AA44" i="5"/>
  <c r="S44" i="5"/>
  <c r="AH43" i="5"/>
  <c r="Z43" i="5"/>
  <c r="R43" i="5"/>
  <c r="D44" i="5"/>
  <c r="Z44" i="5"/>
  <c r="R44" i="5"/>
  <c r="J44" i="5"/>
  <c r="AB43" i="5"/>
  <c r="T43" i="5"/>
  <c r="L43" i="5"/>
  <c r="AE45" i="5"/>
  <c r="W45" i="5"/>
  <c r="O45" i="5"/>
  <c r="AG43" i="5"/>
  <c r="Y43" i="5"/>
  <c r="M43" i="5"/>
  <c r="F45" i="5"/>
  <c r="AH45" i="5"/>
  <c r="AD45" i="5"/>
  <c r="Z45" i="5"/>
  <c r="V45" i="5"/>
  <c r="R45" i="5"/>
  <c r="N45" i="5"/>
  <c r="J45" i="5"/>
  <c r="AI27" i="5"/>
  <c r="I9" i="5" s="1"/>
  <c r="AI26" i="5"/>
  <c r="I8" i="5" s="1"/>
  <c r="AI29" i="5"/>
  <c r="I11" i="5" s="1"/>
  <c r="AI22" i="5"/>
  <c r="I4" i="5" s="1"/>
  <c r="AI32" i="5"/>
  <c r="I14" i="5" s="1"/>
  <c r="AI31" i="5"/>
  <c r="I13" i="5" s="1"/>
  <c r="O37" i="5"/>
  <c r="F44" i="5"/>
  <c r="AE37" i="5"/>
  <c r="G37" i="5"/>
  <c r="AI28" i="5"/>
  <c r="I10" i="5" s="1"/>
  <c r="G43" i="5"/>
  <c r="AI36" i="5"/>
  <c r="I18" i="5" s="1"/>
  <c r="AI34" i="5"/>
  <c r="I16" i="5" s="1"/>
  <c r="D43" i="5"/>
  <c r="K37" i="5"/>
  <c r="AI30" i="5"/>
  <c r="I12" i="5" s="1"/>
  <c r="AD37" i="5"/>
  <c r="V37" i="5"/>
  <c r="R37" i="5"/>
  <c r="N37" i="5"/>
  <c r="W37" i="5"/>
  <c r="AI25" i="5"/>
  <c r="I7" i="5" s="1"/>
  <c r="J37" i="5"/>
  <c r="Z37" i="5"/>
  <c r="AA37" i="5"/>
  <c r="AG37" i="5"/>
  <c r="AC37" i="5"/>
  <c r="Y37" i="5"/>
  <c r="U37" i="5"/>
  <c r="Q37" i="5"/>
  <c r="M37" i="5"/>
  <c r="I37" i="5"/>
  <c r="AF37" i="5"/>
  <c r="AB37" i="5"/>
  <c r="X37" i="5"/>
  <c r="L37" i="5"/>
  <c r="H37" i="5"/>
  <c r="AH37" i="5"/>
  <c r="T37" i="5"/>
  <c r="P37" i="5"/>
  <c r="AI24" i="5"/>
  <c r="I6" i="5" s="1"/>
  <c r="F37" i="5"/>
  <c r="E37" i="5"/>
  <c r="AI23" i="5"/>
  <c r="D37" i="5"/>
  <c r="K16" i="5" l="1"/>
  <c r="K13" i="5"/>
  <c r="K7" i="5"/>
  <c r="K10" i="5"/>
  <c r="F49" i="5"/>
  <c r="F48" i="5"/>
  <c r="AI43" i="5"/>
  <c r="AK43" i="5" s="1"/>
  <c r="AI45" i="5"/>
  <c r="AK45" i="5" s="1"/>
  <c r="AI44" i="5"/>
  <c r="AK44" i="5" s="1"/>
  <c r="F50" i="5"/>
  <c r="AI37" i="5"/>
  <c r="I5" i="5"/>
  <c r="I19" i="5" s="1"/>
  <c r="F51" i="5" l="1"/>
  <c r="K4" i="5"/>
  <c r="I12" i="4" l="1"/>
  <c r="G12" i="4"/>
  <c r="AG12" i="4" l="1"/>
  <c r="AF12" i="4" l="1"/>
  <c r="AD12" i="4" l="1"/>
  <c r="AC12" i="4" l="1"/>
  <c r="AB12" i="4" l="1"/>
  <c r="F4" i="4" l="1"/>
  <c r="I41" i="4" l="1"/>
  <c r="I35" i="4"/>
  <c r="H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X12" i="4"/>
  <c r="Y12" i="4"/>
  <c r="Z12" i="4"/>
  <c r="AA12" i="4"/>
  <c r="AE12" i="4"/>
  <c r="AH12" i="4"/>
  <c r="AI12" i="4"/>
  <c r="AJ12" i="4"/>
  <c r="F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Y6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ประกอบ DR สเปน</t>
        </r>
      </text>
    </comment>
    <comment ref="Y6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L42L 1
K2D 1</t>
        </r>
      </text>
    </comment>
    <comment ref="J6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เม็ดพลาสติด 2 คัน</t>
        </r>
      </text>
    </comment>
    <comment ref="R68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แร๊คนิสสัน 1
ควอลิตี้ 1</t>
        </r>
      </text>
    </comment>
    <comment ref="W6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เอสแอนเอส 1
ชินแพค 1  ป๊อปปูล่า 1
อาเซ่โล 1  รีคนิสสัน 1</t>
        </r>
      </text>
    </comment>
    <comment ref="X6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ควอลิตี้ 1
รีคนิสสัน 1
พีพีเซ็นเตอร์ 1</t>
        </r>
      </text>
    </comment>
    <comment ref="Y6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แร๊คนิสสัน 1
NNT 1</t>
        </r>
      </text>
    </comment>
    <comment ref="Z6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ควอลิตี้ 1</t>
        </r>
      </text>
    </comment>
    <comment ref="AB6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ควอลิตี้ 2 เที่ยว</t>
        </r>
      </text>
    </comment>
    <comment ref="AI68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ควอลิตี้ 2 เที่ยว</t>
        </r>
      </text>
    </comment>
    <comment ref="AJ68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ควอลิตี้ 1
แร๊คนิสสัน 1</t>
        </r>
      </text>
    </comment>
    <comment ref="AK68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ควอลิตี้ 1 พีพีเซ็นเตอร์ 1
เอสแอนเอส 1 ชินแพค 1
อีแวน 1 ป๊อปปูล่า 1
แร็คนิสสัน 1 อาเซ่โร 1</t>
        </r>
      </text>
    </comment>
    <comment ref="J7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TSC 1
โบเซ่+แอปปิโกมินต์ 1
GKN 1
ท่าเรือ 2 คัน
ขึ้นค้างโบเซ่ 1</t>
        </r>
      </text>
    </comment>
    <comment ref="W7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GKN 1</t>
        </r>
      </text>
    </comment>
    <comment ref="X7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GKN 1</t>
        </r>
      </text>
    </comment>
    <comment ref="AB7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TTS 1</t>
        </r>
      </text>
    </comment>
    <comment ref="AE7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โบเซ่ 1</t>
        </r>
      </text>
    </comment>
    <comment ref="AG70" authorId="0" shapeId="0" xr:uid="{00000000-0006-0000-0000-000012000000}">
      <text>
        <r>
          <rPr>
            <sz val="9"/>
            <color indexed="81"/>
            <rFont val="Tahoma"/>
            <family val="2"/>
          </rPr>
          <t xml:space="preserve">โบเซ
</t>
        </r>
      </text>
    </comment>
    <comment ref="AI7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GKN 1</t>
        </r>
      </text>
    </comment>
    <comment ref="AJ7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TSC 1</t>
        </r>
      </text>
    </comment>
    <comment ref="AK7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6ล้อเม้ดพลาสติก 2 พาเลทส่งท่าเรือ</t>
        </r>
      </text>
    </comment>
    <comment ref="R72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ลังไม้ 1 ลัง </t>
        </r>
      </text>
    </comment>
    <comment ref="W72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แพ็คลังไม้ 2 ลัง</t>
        </r>
      </text>
    </comment>
    <comment ref="AM72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ลังไม้ 1 ลัง แพ็ค104ชิ้นในลังเดียวกัน</t>
        </r>
      </text>
    </comment>
    <comment ref="J73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เม็ดพลาสติด 10 พาเลท</t>
        </r>
      </text>
    </comment>
    <comment ref="Q7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เม็ดพลาสติก5 พาเลท</t>
        </r>
      </text>
    </comment>
    <comment ref="AK73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เม็ดพลาสติก 2 พาเลท</t>
        </r>
      </text>
    </comment>
    <comment ref="P74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ลังไม้ 1ลัง</t>
        </r>
      </text>
    </comment>
    <comment ref="AK74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แพ็คงานลังไม้ที่ NHK 1ลัง</t>
        </r>
      </text>
    </comment>
  </commentList>
</comments>
</file>

<file path=xl/sharedStrings.xml><?xml version="1.0" encoding="utf-8"?>
<sst xmlns="http://schemas.openxmlformats.org/spreadsheetml/2006/main" count="652" uniqueCount="316">
  <si>
    <t>Actual</t>
  </si>
  <si>
    <t xml:space="preserve">Date: </t>
  </si>
  <si>
    <t>Shift:</t>
  </si>
  <si>
    <t>HQ Daily Operation Report.</t>
  </si>
  <si>
    <t>DAY</t>
  </si>
  <si>
    <t>1.1 Human  ( Case )</t>
  </si>
  <si>
    <t>อุบัติเหตุที่เกิดขึ้นกับคน</t>
  </si>
  <si>
    <t xml:space="preserve">1.2 Part ( Pcs.) </t>
  </si>
  <si>
    <t>อุบัติเหตุที่เกิดขึ้นกับพาส</t>
  </si>
  <si>
    <t>อุบัติเหตุหรือเหตุการณ์ที่อาจทำให้เกิดอุบัติเหตุได้</t>
  </si>
  <si>
    <t>Date:</t>
  </si>
  <si>
    <t>1.3 Near miss ( Case )</t>
  </si>
  <si>
    <t>Arnon.s</t>
  </si>
  <si>
    <t>Report By:</t>
  </si>
  <si>
    <t>1. SAFETY.</t>
  </si>
  <si>
    <t>2. TIME ATTENDANCE.</t>
  </si>
  <si>
    <t>Approve By:</t>
  </si>
  <si>
    <t>ต้องเป็น 0</t>
  </si>
  <si>
    <t>Manpower</t>
  </si>
  <si>
    <t>4. Efficiency Operation</t>
  </si>
  <si>
    <t>4.1 SAB Project.</t>
  </si>
  <si>
    <t>4.1.1 Receiving</t>
  </si>
  <si>
    <t>Trip</t>
  </si>
  <si>
    <t>issue.</t>
  </si>
  <si>
    <t>4.1.2 Packing</t>
  </si>
  <si>
    <t>4.1.3 Loading</t>
  </si>
  <si>
    <t>4.2.2 Packing</t>
  </si>
  <si>
    <t>4.2.3 Loading</t>
  </si>
  <si>
    <t>4.2.1 Receiving</t>
  </si>
  <si>
    <t>4.2.2 Picking</t>
  </si>
  <si>
    <t>Item</t>
  </si>
  <si>
    <t>Time.</t>
  </si>
  <si>
    <t>3. OVERTIME Work.</t>
  </si>
  <si>
    <t>5. Quality problem.</t>
  </si>
  <si>
    <t>No SAB Label</t>
  </si>
  <si>
    <t>จำนวนเกิน</t>
  </si>
  <si>
    <t>จำนวนไม่ครบ</t>
  </si>
  <si>
    <t>เป็นสนิม</t>
  </si>
  <si>
    <t>Part ผิด</t>
  </si>
  <si>
    <t>Part ปน</t>
  </si>
  <si>
    <t>เสียรูป</t>
  </si>
  <si>
    <t>SAB ไม่ใช่ตัวยิง</t>
  </si>
  <si>
    <t>อื่นๆ</t>
  </si>
  <si>
    <t>Totel.</t>
  </si>
  <si>
    <r>
      <t xml:space="preserve">5.1 </t>
    </r>
    <r>
      <rPr>
        <b/>
        <sz val="11"/>
        <color rgb="FFFFFF00"/>
        <rFont val="Tahoma"/>
        <family val="2"/>
        <scheme val="minor"/>
      </rPr>
      <t>SAB</t>
    </r>
    <r>
      <rPr>
        <b/>
        <sz val="11"/>
        <color theme="0"/>
        <rFont val="Tahoma"/>
        <family val="2"/>
        <scheme val="minor"/>
      </rPr>
      <t xml:space="preserve"> Problem.</t>
    </r>
  </si>
  <si>
    <t>ไม่ลงเกจ</t>
  </si>
  <si>
    <t>หัวบิ่น</t>
  </si>
  <si>
    <t>ตามด</t>
  </si>
  <si>
    <t>เชื่อมไม่เต็ม</t>
  </si>
  <si>
    <t>=</t>
  </si>
  <si>
    <t>Customer name.?</t>
  </si>
  <si>
    <t>Thaiyonei</t>
  </si>
  <si>
    <t>4.1.4 Return Racks</t>
  </si>
  <si>
    <t>Just</t>
  </si>
  <si>
    <t>Vispac</t>
  </si>
  <si>
    <t xml:space="preserve"> </t>
  </si>
  <si>
    <t>Operation performance</t>
  </si>
  <si>
    <t>PLAN</t>
  </si>
  <si>
    <t>MM</t>
  </si>
  <si>
    <t>Racks</t>
  </si>
  <si>
    <t>BOX</t>
  </si>
  <si>
    <t>Module</t>
  </si>
  <si>
    <t>SP</t>
  </si>
  <si>
    <t>CA</t>
  </si>
  <si>
    <t>QQ</t>
  </si>
  <si>
    <t>KM.32</t>
  </si>
  <si>
    <t>Sum</t>
  </si>
  <si>
    <t>R</t>
  </si>
  <si>
    <t>B</t>
  </si>
  <si>
    <t>M</t>
  </si>
  <si>
    <t>ค่าเฉลี่ยแพ็คต่อวัน</t>
  </si>
  <si>
    <t>Rack</t>
  </si>
  <si>
    <t>Box</t>
  </si>
  <si>
    <t>April</t>
  </si>
  <si>
    <t>SAB packing on ….. 2018</t>
  </si>
  <si>
    <t>ลาบวช</t>
  </si>
  <si>
    <t>มาสาย</t>
  </si>
  <si>
    <t>ลาป่วย</t>
  </si>
  <si>
    <t>ลากิจ</t>
  </si>
  <si>
    <t xml:space="preserve">ลาพักร้อน </t>
  </si>
  <si>
    <t>ผลรวม</t>
  </si>
  <si>
    <t>รหัส</t>
  </si>
  <si>
    <t>วันที่เริ่มงาน</t>
  </si>
  <si>
    <t>ชื่อ</t>
  </si>
  <si>
    <t>ชื่อสกุล</t>
  </si>
  <si>
    <t>ตำแหน่ง</t>
  </si>
  <si>
    <t>นายนิพนธ์</t>
  </si>
  <si>
    <t>เกิดสินธุ์</t>
  </si>
  <si>
    <t>SUP RC</t>
  </si>
  <si>
    <t>นายภาณุ</t>
  </si>
  <si>
    <t>นาคเกษม</t>
  </si>
  <si>
    <t>SUP PK</t>
  </si>
  <si>
    <t xml:space="preserve">นายนิยม </t>
  </si>
  <si>
    <t>ยอดพะเนา</t>
  </si>
  <si>
    <t>LD PK</t>
  </si>
  <si>
    <t>นางสาวจิรนันท์</t>
  </si>
  <si>
    <t>พิมพ์พา</t>
  </si>
  <si>
    <t>PK Staff</t>
  </si>
  <si>
    <t>นายเอกชัย</t>
  </si>
  <si>
    <t>บุญลาภ</t>
  </si>
  <si>
    <t>นางนิตยา</t>
  </si>
  <si>
    <t>สุระพันธ์</t>
  </si>
  <si>
    <t xml:space="preserve">นายพิพัฒน์ </t>
  </si>
  <si>
    <t>แก้วชื่น</t>
  </si>
  <si>
    <t xml:space="preserve">นายนิสิต </t>
  </si>
  <si>
    <t>พุ่มพันธ์</t>
  </si>
  <si>
    <t>นายศราวุฒิ</t>
  </si>
  <si>
    <t>พรหมรักษ์</t>
  </si>
  <si>
    <t>นายชาญชัย</t>
  </si>
  <si>
    <t>พิมพ์ดิษฐ์</t>
  </si>
  <si>
    <t xml:space="preserve">นางสาวจิราวรรณ </t>
  </si>
  <si>
    <t>ศรีมหาพรหม</t>
  </si>
  <si>
    <t>นายคฑาวุฒิ</t>
  </si>
  <si>
    <t>เกษรพรมณี</t>
  </si>
  <si>
    <t>นางสาวศศิมา</t>
  </si>
  <si>
    <t>เพชรผล</t>
  </si>
  <si>
    <t>นายธีระ</t>
  </si>
  <si>
    <t>ตอนสุข</t>
  </si>
  <si>
    <t>ปะเภทการลา</t>
  </si>
  <si>
    <t>ลาคลอด</t>
  </si>
  <si>
    <t>นิพนธ์</t>
  </si>
  <si>
    <t>ภาณุ</t>
  </si>
  <si>
    <t xml:space="preserve">นิยม </t>
  </si>
  <si>
    <t>จิรนันท์</t>
  </si>
  <si>
    <t>เอกชัย</t>
  </si>
  <si>
    <t>นิตยา</t>
  </si>
  <si>
    <t xml:space="preserve">พิพัฒน์ </t>
  </si>
  <si>
    <t xml:space="preserve">นิสิต </t>
  </si>
  <si>
    <t>ศราวุฒิ</t>
  </si>
  <si>
    <t>ชาญชัย</t>
  </si>
  <si>
    <t xml:space="preserve">จิราวรรณ </t>
  </si>
  <si>
    <t>คฑาวุฒิ</t>
  </si>
  <si>
    <t>ศศิมา</t>
  </si>
  <si>
    <t>ธีระ</t>
  </si>
  <si>
    <t>สรุปการ ขาด ลา มาสาย ของพนักงาน ประจำเดือน เมษายน 2560</t>
  </si>
  <si>
    <t>นาย ภาณุ นาคเกษม</t>
  </si>
  <si>
    <t>นาย นิพนธ์ เกิดสินธุ์</t>
  </si>
  <si>
    <t>นาย อานนท์ ศรีใสคำ</t>
  </si>
  <si>
    <t>ไม่มี</t>
  </si>
  <si>
    <t xml:space="preserve"> Asst,wh MGR </t>
  </si>
  <si>
    <t>Supervisor</t>
  </si>
  <si>
    <t>Leader</t>
  </si>
  <si>
    <t>Packing Staff</t>
  </si>
  <si>
    <t>FL</t>
  </si>
  <si>
    <t xml:space="preserve">Sub contract </t>
  </si>
  <si>
    <t>WK27</t>
  </si>
  <si>
    <t>WK28</t>
  </si>
  <si>
    <t>WK29</t>
  </si>
  <si>
    <t>WK30</t>
  </si>
  <si>
    <t>WK31</t>
  </si>
  <si>
    <t>มค</t>
  </si>
  <si>
    <t>กำลังพล</t>
  </si>
  <si>
    <t>เปิด OT ชม</t>
  </si>
  <si>
    <t>รวม ชม/วัน</t>
  </si>
  <si>
    <t>ทำอะไร</t>
  </si>
  <si>
    <t>OT/WK</t>
  </si>
  <si>
    <t>จ - ศ เป้าไม่เกิน</t>
  </si>
  <si>
    <t>จ - ศ</t>
  </si>
  <si>
    <t>ส - อา เป้าไม่เกิน</t>
  </si>
  <si>
    <t>ส - อา</t>
  </si>
  <si>
    <t>เดือน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</si>
  <si>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</si>
  <si>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</si>
  <si>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</si>
  <si>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</si>
  <si>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</si>
  <si>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</si>
  <si>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</si>
  <si>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</si>
  <si>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</si>
  <si>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</si>
  <si>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</si>
  <si>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</si>
  <si>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จำนวน พนงทำโอ/เดือน</t>
  </si>
  <si>
    <t>วันทำงานทั้งหมด/เดือน</t>
  </si>
  <si>
    <t>หนึ่งเดือนมี(วัน)</t>
  </si>
  <si>
    <t>ชม. OT จ-ศ</t>
  </si>
  <si>
    <t>ชม. OT วันหยุด</t>
  </si>
  <si>
    <t>ชม OT รวมทั้งหมด/M</t>
  </si>
  <si>
    <t>.% OT/ เดือน</t>
  </si>
  <si>
    <t>วิธีการคำนวน</t>
  </si>
  <si>
    <t>วันทำงานทั้งหมด x ชมการทำงานหนึ่งวัน x จำนวนพนงทั้งหมดที่ทำOT / ชม OT รวมทั้งหมด/M</t>
  </si>
  <si>
    <t>สรุป OT ประจำวัน</t>
  </si>
  <si>
    <t>รวมชมOT ของทุกคนที่ทำ/วัน</t>
  </si>
  <si>
    <t xml:space="preserve">กี่ชม </t>
  </si>
  <si>
    <t>กำลังพลที่ทำ</t>
  </si>
  <si>
    <t>ข้อมูลแพ็คงานสตาร์ 2018</t>
  </si>
  <si>
    <t>Receive</t>
  </si>
  <si>
    <t>Packing</t>
  </si>
  <si>
    <t>Loading</t>
  </si>
  <si>
    <t>June</t>
  </si>
  <si>
    <t>ลัง</t>
  </si>
  <si>
    <t>หัวcollarบิ่น</t>
  </si>
  <si>
    <t>อื่น</t>
  </si>
  <si>
    <t>Q'ty NG/M</t>
  </si>
  <si>
    <t>เชือมไม่เต็ม</t>
  </si>
  <si>
    <t>จำนวนลัง/วัน</t>
  </si>
  <si>
    <t>จำนวนเที่ยวรถ</t>
  </si>
  <si>
    <t>จำนวนพาเลต/วัน</t>
  </si>
  <si>
    <t>จำนวนเที่ยวรถ/วัน</t>
  </si>
  <si>
    <t>NG/M</t>
  </si>
  <si>
    <t>Date</t>
  </si>
  <si>
    <t>จำนวนครั้งที่แพ็ค/M</t>
  </si>
  <si>
    <t>NHK W</t>
  </si>
  <si>
    <t>NHK H</t>
  </si>
  <si>
    <t>MRT</t>
  </si>
  <si>
    <t>ครั้ง/วัน</t>
  </si>
  <si>
    <t>นาย นิยม ยอดพะเนา</t>
  </si>
  <si>
    <t>นาย เสรี พุ่มพงษ์</t>
  </si>
  <si>
    <t>นาย วิเซต หนูคำ</t>
  </si>
  <si>
    <t>นาย พิพัฒน์ แก้วชื่น</t>
  </si>
  <si>
    <t>นางสาว จิรนันท์ พิมพ์พา</t>
  </si>
  <si>
    <t>นาย เอกชัย บุญลาภ</t>
  </si>
  <si>
    <t>นาง นิตยา สุระพันธ์</t>
  </si>
  <si>
    <t>นาย นิสิต พุ่มพันธ์</t>
  </si>
  <si>
    <t>นาย ชาญชัย พิมพ์ดิษฐ์</t>
  </si>
  <si>
    <t>นางสาว จิราวรรณ ศรีมหาพรหม</t>
  </si>
  <si>
    <t>นาย คฑาวุฒิ เกษรพรมณี</t>
  </si>
  <si>
    <t>นางสาว ศศิมา เพชรผล</t>
  </si>
  <si>
    <t>นาย ธีระ ตอนสุข</t>
  </si>
  <si>
    <t>นาย ณัฐพงษ์ โถน้อย</t>
  </si>
  <si>
    <t>นายปริวัตร ศรีหาภาค</t>
  </si>
  <si>
    <t>4.2 Topre project.</t>
  </si>
  <si>
    <t>R/issue</t>
  </si>
  <si>
    <t>4.4 Reydel Project.</t>
  </si>
  <si>
    <t>4.3 NHK Project.แหนบ</t>
  </si>
  <si>
    <t>4.2.3 Set pallete</t>
  </si>
  <si>
    <t>4.2.4 Loading</t>
  </si>
  <si>
    <t>4.2.5 Return pallete</t>
  </si>
  <si>
    <t>จำนวนพาเลท/วัน</t>
  </si>
  <si>
    <t>4.5 GKN</t>
  </si>
  <si>
    <t>4.5.1 MM</t>
  </si>
  <si>
    <t>4.5.2 SP</t>
  </si>
  <si>
    <t>4.6 Other Receiving.</t>
  </si>
  <si>
    <t>4.7 Other Loading.</t>
  </si>
  <si>
    <t>4.8 Special packing Job.</t>
  </si>
  <si>
    <t>จำนวน/set</t>
  </si>
  <si>
    <t>IPACK LOGISTICS CO.,LTD</t>
  </si>
  <si>
    <t>เหตุการณ์ที่อาจทำให้เกิดอุบัติเหตุได้</t>
  </si>
  <si>
    <t>Target = 0</t>
  </si>
  <si>
    <t>Asst,WH MGR</t>
  </si>
  <si>
    <t>Sub contract</t>
  </si>
  <si>
    <t>OT Taget</t>
  </si>
  <si>
    <t>Forklift</t>
  </si>
  <si>
    <t>Target = 1</t>
  </si>
  <si>
    <t>Target = 2</t>
  </si>
  <si>
    <t>Target = 11</t>
  </si>
  <si>
    <t>Target acident = 0</t>
  </si>
  <si>
    <t>Day</t>
  </si>
  <si>
    <t>Actual &gt;&gt;&gt;</t>
  </si>
  <si>
    <t>SAB</t>
  </si>
  <si>
    <t>Topre</t>
  </si>
  <si>
    <t>TTS</t>
  </si>
  <si>
    <t>Brose</t>
  </si>
  <si>
    <t>SMRC</t>
  </si>
  <si>
    <t>GKN</t>
  </si>
  <si>
    <t>TSC</t>
  </si>
  <si>
    <t>Trading.</t>
  </si>
  <si>
    <t>Packing.</t>
  </si>
  <si>
    <t>5. Key activity</t>
  </si>
  <si>
    <t>6. Morning meeting</t>
  </si>
  <si>
    <t>Last WK</t>
  </si>
  <si>
    <t>Monday</t>
  </si>
  <si>
    <t>Tuesday</t>
  </si>
  <si>
    <t>Wednesday</t>
  </si>
  <si>
    <t>Thursday</t>
  </si>
  <si>
    <t>Friday</t>
  </si>
  <si>
    <t>Saturday</t>
  </si>
  <si>
    <t>Inventory</t>
  </si>
  <si>
    <t>Improvement</t>
  </si>
  <si>
    <t>3. Overtime.</t>
  </si>
  <si>
    <t>2. Time Attendance.</t>
  </si>
  <si>
    <t>1. Safety</t>
  </si>
  <si>
    <t>อุบัติเหตุที่เกิดขึ้นกับชิ้นงาน</t>
  </si>
  <si>
    <t>Topic</t>
  </si>
  <si>
    <t>2. 5S. Daily</t>
  </si>
  <si>
    <t>Auto</t>
  </si>
  <si>
    <t>%</t>
  </si>
  <si>
    <t>Remark</t>
  </si>
  <si>
    <t>Link</t>
  </si>
  <si>
    <t>1.Wheare hourse Area</t>
  </si>
  <si>
    <t>Late</t>
  </si>
  <si>
    <t>Day shift</t>
  </si>
  <si>
    <t>เสรี</t>
  </si>
  <si>
    <t xml:space="preserve">วิเชต </t>
  </si>
  <si>
    <t>Plan</t>
  </si>
  <si>
    <t>Totol</t>
  </si>
  <si>
    <t>Total attendance (%)/Day.</t>
  </si>
  <si>
    <t>Target achieve</t>
  </si>
  <si>
    <t>OK</t>
  </si>
  <si>
    <t xml:space="preserve">Status </t>
  </si>
  <si>
    <t>Manul</t>
  </si>
  <si>
    <t>Q'ty Job</t>
  </si>
  <si>
    <t>คลิกแล้วให้เขียนบันทึกข้อความได้</t>
  </si>
  <si>
    <t>Orther Special Job.</t>
  </si>
  <si>
    <t>On</t>
  </si>
  <si>
    <t>ถ้าไม่ On ให้ขึ้น Not</t>
  </si>
  <si>
    <t>ให้ถ่ายรูปใน IPAD แล้วลิ้งมาหา Link</t>
  </si>
  <si>
    <t xml:space="preserve">ต่อวันแพ็คกี่ Issue ให้จับตอนสแกนปิดเคส </t>
  </si>
  <si>
    <t>ต่อวันส่งกี่ issue ให้ขึ้นตอน กด Close Job.</t>
  </si>
  <si>
    <t>5.Qaulity</t>
  </si>
  <si>
    <t>Status QRQC</t>
  </si>
  <si>
    <t xml:space="preserve">NG กี่ Issue </t>
  </si>
  <si>
    <t>ส่งลูกค้าหรือยัง  ใส่เอง Manul</t>
  </si>
  <si>
    <t>Orther NG.</t>
  </si>
  <si>
    <t>ให้ขึ้น Auto จากระบบว่า กี่ issue และ ให้คลิก ตรงที่ issue แล้วให้ขึ้น ป้อปอับ มาว่า ปัญหาอะไรบ้าง และจำนวนเท่ารั่ย</t>
  </si>
  <si>
    <t>Internal</t>
  </si>
  <si>
    <t xml:space="preserve">External </t>
  </si>
  <si>
    <t>No</t>
  </si>
  <si>
    <t>Status</t>
  </si>
  <si>
    <t>Detail</t>
  </si>
  <si>
    <t>Month</t>
  </si>
  <si>
    <t>item</t>
  </si>
  <si>
    <t>Plan date</t>
  </si>
  <si>
    <t>Gain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</si>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</sst>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B1d\-mmm\-yy"/>
    <numFmt numFmtId="188" formatCode="[$-107041E]d\ mmmm\ yyyy;@"/>
    <numFmt numFmtId="189" formatCode="0.0"/>
    <numFmt numFmtId="190" formatCode="B1mmm\-yy"/>
    <numFmt numFmtId="191" formatCode="[$-F800]dddd\,\ mmmm\ dd\,\ yyyy"/>
  </numFmts>
  <fonts count="39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0"/>
      <color theme="1"/>
      <name val="Arial"/>
      <family val="2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ajor"/>
    </font>
    <font>
      <b/>
      <sz val="14"/>
      <name val="Tahoma"/>
      <family val="2"/>
      <scheme val="minor"/>
    </font>
    <font>
      <b/>
      <sz val="11"/>
      <color theme="1"/>
      <name val="Tahoma"/>
      <family val="2"/>
      <scheme val="major"/>
    </font>
    <font>
      <b/>
      <sz val="11"/>
      <name val="Tahoma"/>
      <family val="2"/>
      <scheme val="major"/>
    </font>
    <font>
      <sz val="11"/>
      <name val="Tahoma"/>
      <family val="2"/>
      <scheme val="minor"/>
    </font>
    <font>
      <sz val="11"/>
      <color theme="0"/>
      <name val="Tahoma"/>
      <family val="2"/>
      <scheme val="minor"/>
    </font>
    <font>
      <i/>
      <sz val="11"/>
      <color theme="1"/>
      <name val="Tahoma"/>
      <family val="2"/>
      <scheme val="minor"/>
    </font>
    <font>
      <b/>
      <sz val="20"/>
      <color theme="0"/>
      <name val="Tahoma"/>
      <family val="2"/>
      <scheme val="minor"/>
    </font>
    <font>
      <b/>
      <sz val="11"/>
      <color theme="0"/>
      <name val="Tahoma"/>
      <family val="2"/>
      <scheme val="minor"/>
    </font>
    <font>
      <b/>
      <sz val="11"/>
      <color rgb="FFFFFF00"/>
      <name val="Tahoma"/>
      <family val="2"/>
      <scheme val="minor"/>
    </font>
    <font>
      <b/>
      <sz val="14"/>
      <color theme="0"/>
      <name val="Tahoma"/>
      <family val="2"/>
      <scheme val="minor"/>
    </font>
    <font>
      <b/>
      <sz val="22"/>
      <name val="Tahoma"/>
      <family val="2"/>
      <scheme val="minor"/>
    </font>
    <font>
      <sz val="12"/>
      <color theme="1"/>
      <name val="Tahoma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FF0000"/>
      <name val="Tahoma"/>
      <family val="2"/>
      <scheme val="major"/>
    </font>
    <font>
      <sz val="11"/>
      <name val="Tahoma"/>
      <family val="2"/>
      <charset val="222"/>
      <scheme val="minor"/>
    </font>
    <font>
      <sz val="28"/>
      <color theme="1"/>
      <name val="ABCDann"/>
    </font>
    <font>
      <sz val="11"/>
      <name val="Tahoma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Tahoma"/>
      <family val="2"/>
      <scheme val="minor"/>
    </font>
    <font>
      <b/>
      <sz val="22"/>
      <color theme="0"/>
      <name val="Tahoma"/>
      <family val="2"/>
      <scheme val="minor"/>
    </font>
    <font>
      <sz val="10"/>
      <color theme="1"/>
      <name val="Tahoma"/>
      <family val="2"/>
      <scheme val="minor"/>
    </font>
    <font>
      <sz val="8"/>
      <color theme="1"/>
      <name val="Tahoma"/>
      <family val="2"/>
      <scheme val="minor"/>
    </font>
    <font>
      <sz val="9"/>
      <color theme="0"/>
      <name val="Tahoma"/>
      <family val="2"/>
      <scheme val="minor"/>
    </font>
    <font>
      <sz val="8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  <scheme val="minor"/>
    </font>
    <font>
      <b/>
      <sz val="16"/>
      <color theme="0"/>
      <name val="Tahoma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9C3FF"/>
        <bgColor indexed="64"/>
      </patternFill>
    </fill>
    <fill>
      <patternFill patternType="solid">
        <fgColor rgb="FF8F45C7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9" fontId="4" fillId="0" borderId="0" applyFont="0" applyFill="0" applyBorder="0" applyAlignment="0" applyProtection="0"/>
    <xf numFmtId="0" fontId="2" fillId="0" borderId="0"/>
    <xf numFmtId="0" fontId="1" fillId="0" borderId="0"/>
  </cellStyleXfs>
  <cellXfs count="619">
    <xf numFmtId="0" fontId="0" fillId="0" borderId="0" xfId="0"/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0" fillId="4" borderId="0" xfId="0" applyFill="1" applyAlignment="1">
      <alignment vertical="center"/>
    </xf>
    <xf numFmtId="0" fontId="0" fillId="4" borderId="3" xfId="0" applyFill="1" applyBorder="1"/>
    <xf numFmtId="0" fontId="0" fillId="4" borderId="28" xfId="0" applyFill="1" applyBorder="1"/>
    <xf numFmtId="0" fontId="5" fillId="4" borderId="1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2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4" borderId="28" xfId="0" applyFill="1" applyBorder="1" applyAlignment="1">
      <alignment horizontal="right" vertical="center"/>
    </xf>
    <xf numFmtId="0" fontId="8" fillId="4" borderId="1" xfId="1" applyFont="1" applyFill="1" applyBorder="1" applyAlignment="1">
      <alignment horizontal="left" vertical="center"/>
    </xf>
    <xf numFmtId="0" fontId="9" fillId="4" borderId="1" xfId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11" borderId="2" xfId="0" applyFill="1" applyBorder="1"/>
    <xf numFmtId="0" fontId="0" fillId="11" borderId="2" xfId="0" applyFill="1" applyBorder="1" applyAlignment="1">
      <alignment vertical="center"/>
    </xf>
    <xf numFmtId="9" fontId="0" fillId="4" borderId="0" xfId="2" applyFont="1" applyFill="1" applyBorder="1" applyAlignment="1">
      <alignment horizontal="center"/>
    </xf>
    <xf numFmtId="9" fontId="0" fillId="0" borderId="0" xfId="2" applyFont="1" applyFill="1" applyBorder="1" applyAlignment="1">
      <alignment horizontal="center"/>
    </xf>
    <xf numFmtId="0" fontId="0" fillId="10" borderId="38" xfId="0" applyFill="1" applyBorder="1" applyAlignment="1">
      <alignment horizontal="center" vertical="center"/>
    </xf>
    <xf numFmtId="0" fontId="0" fillId="4" borderId="26" xfId="0" applyFill="1" applyBorder="1" applyAlignment="1"/>
    <xf numFmtId="0" fontId="0" fillId="4" borderId="33" xfId="0" applyFill="1" applyBorder="1" applyAlignment="1"/>
    <xf numFmtId="0" fontId="0" fillId="4" borderId="1" xfId="0" applyFill="1" applyBorder="1" applyAlignment="1"/>
    <xf numFmtId="0" fontId="0" fillId="4" borderId="0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28" xfId="0" applyFill="1" applyBorder="1" applyAlignment="1"/>
    <xf numFmtId="0" fontId="0" fillId="4" borderId="8" xfId="0" applyFill="1" applyBorder="1" applyAlignment="1"/>
    <xf numFmtId="0" fontId="6" fillId="4" borderId="0" xfId="1" applyFont="1" applyFill="1" applyBorder="1" applyAlignment="1">
      <alignment horizontal="right" vertical="center"/>
    </xf>
    <xf numFmtId="0" fontId="0" fillId="4" borderId="0" xfId="0" applyFill="1" applyBorder="1" applyAlignment="1">
      <alignment horizontal="center"/>
    </xf>
    <xf numFmtId="0" fontId="0" fillId="0" borderId="2" xfId="0" applyFill="1" applyBorder="1"/>
    <xf numFmtId="0" fontId="0" fillId="0" borderId="2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0" fontId="12" fillId="0" borderId="16" xfId="0" applyFont="1" applyFill="1" applyBorder="1" applyAlignment="1">
      <alignment horizontal="center"/>
    </xf>
    <xf numFmtId="0" fontId="6" fillId="4" borderId="0" xfId="1" applyFont="1" applyFill="1" applyBorder="1" applyAlignment="1">
      <alignment horizontal="right" vertical="center"/>
    </xf>
    <xf numFmtId="0" fontId="0" fillId="0" borderId="2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0" xfId="0" applyFont="1" applyFill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/>
    <xf numFmtId="14" fontId="0" fillId="0" borderId="0" xfId="0" applyNumberForma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0" fillId="13" borderId="15" xfId="0" applyFont="1" applyFill="1" applyBorder="1" applyAlignment="1">
      <alignment horizontal="center" vertical="center" wrapText="1"/>
    </xf>
    <xf numFmtId="0" fontId="20" fillId="13" borderId="18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 wrapText="1"/>
    </xf>
    <xf numFmtId="0" fontId="20" fillId="13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20" fillId="0" borderId="44" xfId="0" applyFont="1" applyFill="1" applyBorder="1" applyAlignment="1">
      <alignment horizontal="center" vertical="center" wrapText="1"/>
    </xf>
    <xf numFmtId="15" fontId="20" fillId="0" borderId="45" xfId="0" applyNumberFormat="1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/>
    </xf>
    <xf numFmtId="0" fontId="3" fillId="0" borderId="46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3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21" fillId="0" borderId="0" xfId="0" applyNumberFormat="1" applyFont="1" applyFill="1" applyBorder="1" applyAlignment="1">
      <alignment horizontal="center"/>
    </xf>
    <xf numFmtId="0" fontId="20" fillId="13" borderId="16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15" fontId="20" fillId="0" borderId="25" xfId="0" applyNumberFormat="1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vertical="center"/>
    </xf>
    <xf numFmtId="0" fontId="20" fillId="0" borderId="37" xfId="0" applyFont="1" applyFill="1" applyBorder="1" applyAlignment="1">
      <alignment horizontal="center" vertical="center" wrapText="1"/>
    </xf>
    <xf numFmtId="0" fontId="3" fillId="0" borderId="37" xfId="0" applyFont="1" applyFill="1" applyBorder="1" applyAlignment="1">
      <alignment horizontal="center"/>
    </xf>
    <xf numFmtId="0" fontId="3" fillId="16" borderId="37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wrapText="1"/>
    </xf>
    <xf numFmtId="0" fontId="20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wrapText="1"/>
    </xf>
    <xf numFmtId="0" fontId="0" fillId="4" borderId="2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8" fillId="4" borderId="0" xfId="1" applyFont="1" applyFill="1" applyBorder="1" applyAlignment="1">
      <alignment horizontal="left" vertical="center"/>
    </xf>
    <xf numFmtId="0" fontId="9" fillId="4" borderId="0" xfId="1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14" borderId="2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2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0" fillId="2" borderId="0" xfId="0" applyFont="1" applyFill="1" applyBorder="1" applyAlignment="1">
      <alignment horizontal="center" vertical="center"/>
    </xf>
    <xf numFmtId="0" fontId="22" fillId="5" borderId="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189" fontId="20" fillId="0" borderId="0" xfId="0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20" fillId="0" borderId="0" xfId="3" applyFont="1" applyFill="1" applyBorder="1" applyAlignment="1">
      <alignment horizontal="center" vertical="center"/>
    </xf>
    <xf numFmtId="10" fontId="24" fillId="4" borderId="0" xfId="2" applyNumberFormat="1" applyFont="1" applyFill="1" applyBorder="1" applyAlignment="1">
      <alignment horizontal="center" vertical="center"/>
    </xf>
    <xf numFmtId="0" fontId="19" fillId="4" borderId="0" xfId="0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vertical="center"/>
    </xf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9" xfId="0" applyFill="1" applyBorder="1" applyAlignment="1">
      <alignment horizontal="left"/>
    </xf>
    <xf numFmtId="0" fontId="0" fillId="0" borderId="2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190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4" fillId="9" borderId="26" xfId="0" applyFont="1" applyFill="1" applyBorder="1"/>
    <xf numFmtId="0" fontId="14" fillId="9" borderId="9" xfId="0" applyFont="1" applyFill="1" applyBorder="1"/>
    <xf numFmtId="0" fontId="11" fillId="9" borderId="26" xfId="0" applyFont="1" applyFill="1" applyBorder="1"/>
    <xf numFmtId="0" fontId="11" fillId="9" borderId="33" xfId="0" applyFont="1" applyFill="1" applyBorder="1"/>
    <xf numFmtId="0" fontId="1" fillId="0" borderId="0" xfId="4" applyAlignment="1">
      <alignment horizontal="left"/>
    </xf>
    <xf numFmtId="0" fontId="1" fillId="0" borderId="0" xfId="4" applyNumberFormat="1"/>
    <xf numFmtId="0" fontId="1" fillId="0" borderId="0" xfId="4" applyAlignment="1">
      <alignment horizontal="center"/>
    </xf>
    <xf numFmtId="0" fontId="1" fillId="0" borderId="0" xfId="4"/>
    <xf numFmtId="0" fontId="1" fillId="0" borderId="0" xfId="4" applyFill="1"/>
    <xf numFmtId="0" fontId="1" fillId="0" borderId="0" xfId="4" applyFill="1" applyBorder="1" applyAlignment="1">
      <alignment horizontal="center"/>
    </xf>
    <xf numFmtId="0" fontId="1" fillId="0" borderId="0" xfId="4" applyFill="1" applyBorder="1"/>
    <xf numFmtId="0" fontId="0" fillId="0" borderId="45" xfId="0" applyBorder="1" applyAlignment="1">
      <alignment horizontal="center"/>
    </xf>
    <xf numFmtId="17" fontId="0" fillId="2" borderId="45" xfId="0" applyNumberFormat="1" applyFill="1" applyBorder="1" applyAlignment="1">
      <alignment horizontal="center"/>
    </xf>
    <xf numFmtId="0" fontId="0" fillId="18" borderId="45" xfId="0" applyFill="1" applyBorder="1" applyAlignment="1">
      <alignment horizontal="center"/>
    </xf>
    <xf numFmtId="189" fontId="0" fillId="0" borderId="45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189" fontId="0" fillId="0" borderId="0" xfId="0" applyNumberFormat="1" applyAlignment="1">
      <alignment horizontal="center"/>
    </xf>
    <xf numFmtId="0" fontId="0" fillId="17" borderId="45" xfId="0" applyFill="1" applyBorder="1" applyAlignment="1">
      <alignment horizontal="center"/>
    </xf>
    <xf numFmtId="10" fontId="0" fillId="17" borderId="45" xfId="0" applyNumberFormat="1" applyFill="1" applyBorder="1" applyAlignment="1">
      <alignment horizontal="center"/>
    </xf>
    <xf numFmtId="0" fontId="0" fillId="10" borderId="11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3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0" fillId="0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19" borderId="3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10" xfId="0" applyFill="1" applyBorder="1" applyAlignment="1">
      <alignment horizontal="center"/>
    </xf>
    <xf numFmtId="0" fontId="0" fillId="19" borderId="23" xfId="0" applyFill="1" applyBorder="1" applyAlignment="1">
      <alignment horizontal="center"/>
    </xf>
    <xf numFmtId="0" fontId="0" fillId="19" borderId="32" xfId="0" applyFill="1" applyBorder="1" applyAlignment="1">
      <alignment horizontal="center"/>
    </xf>
    <xf numFmtId="0" fontId="0" fillId="19" borderId="24" xfId="0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5" borderId="15" xfId="0" applyFont="1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2" fillId="5" borderId="1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9" fillId="4" borderId="1" xfId="0" applyFont="1" applyFill="1" applyBorder="1" applyAlignment="1">
      <alignment vertical="center"/>
    </xf>
    <xf numFmtId="0" fontId="0" fillId="0" borderId="4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6" fillId="4" borderId="45" xfId="1" applyFont="1" applyFill="1" applyBorder="1" applyAlignment="1">
      <alignment horizontal="left" vertical="center" wrapText="1"/>
    </xf>
    <xf numFmtId="0" fontId="6" fillId="4" borderId="45" xfId="1" applyFont="1" applyFill="1" applyBorder="1" applyAlignment="1">
      <alignment vertical="center"/>
    </xf>
    <xf numFmtId="0" fontId="6" fillId="4" borderId="45" xfId="1" applyFont="1" applyFill="1" applyBorder="1" applyAlignment="1">
      <alignment horizontal="left" vertical="center"/>
    </xf>
    <xf numFmtId="0" fontId="26" fillId="4" borderId="45" xfId="1" applyFont="1" applyFill="1" applyBorder="1" applyAlignment="1">
      <alignment vertical="center"/>
    </xf>
    <xf numFmtId="0" fontId="14" fillId="3" borderId="31" xfId="0" applyNumberFormat="1" applyFont="1" applyFill="1" applyBorder="1" applyAlignment="1">
      <alignment vertical="center"/>
    </xf>
    <xf numFmtId="0" fontId="14" fillId="3" borderId="20" xfId="0" applyNumberFormat="1" applyFont="1" applyFill="1" applyBorder="1" applyAlignment="1">
      <alignment vertical="center"/>
    </xf>
    <xf numFmtId="0" fontId="0" fillId="7" borderId="38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4" borderId="9" xfId="0" applyFill="1" applyBorder="1" applyAlignment="1">
      <alignment horizontal="center" vertical="center"/>
    </xf>
    <xf numFmtId="0" fontId="0" fillId="24" borderId="26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0" fontId="32" fillId="0" borderId="1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32" fillId="0" borderId="0" xfId="0" applyFont="1" applyBorder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26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3" fillId="6" borderId="9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3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28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26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30" fillId="3" borderId="6" xfId="0" applyFont="1" applyFill="1" applyBorder="1" applyAlignment="1">
      <alignment horizontal="center"/>
    </xf>
    <xf numFmtId="0" fontId="30" fillId="3" borderId="36" xfId="0" applyFont="1" applyFill="1" applyBorder="1" applyAlignment="1">
      <alignment horizontal="center"/>
    </xf>
    <xf numFmtId="0" fontId="30" fillId="3" borderId="7" xfId="0" applyFont="1" applyFill="1" applyBorder="1" applyAlignment="1">
      <alignment horizontal="center"/>
    </xf>
    <xf numFmtId="187" fontId="14" fillId="3" borderId="6" xfId="0" applyNumberFormat="1" applyFont="1" applyFill="1" applyBorder="1" applyAlignment="1">
      <alignment horizontal="center" vertical="center"/>
    </xf>
    <xf numFmtId="187" fontId="14" fillId="3" borderId="36" xfId="0" applyNumberFormat="1" applyFont="1" applyFill="1" applyBorder="1" applyAlignment="1">
      <alignment horizontal="center" vertical="center"/>
    </xf>
    <xf numFmtId="187" fontId="14" fillId="3" borderId="53" xfId="0" applyNumberFormat="1" applyFont="1" applyFill="1" applyBorder="1" applyAlignment="1">
      <alignment horizontal="center" vertical="center"/>
    </xf>
    <xf numFmtId="0" fontId="6" fillId="4" borderId="45" xfId="1" applyFont="1" applyFill="1" applyBorder="1" applyAlignment="1">
      <alignment horizontal="left" vertical="center"/>
    </xf>
    <xf numFmtId="0" fontId="26" fillId="4" borderId="45" xfId="1" applyFont="1" applyFill="1" applyBorder="1" applyAlignment="1">
      <alignment horizontal="left" vertical="center"/>
    </xf>
    <xf numFmtId="0" fontId="6" fillId="4" borderId="46" xfId="1" applyFont="1" applyFill="1" applyBorder="1" applyAlignment="1">
      <alignment horizontal="center" vertical="center"/>
    </xf>
    <xf numFmtId="0" fontId="6" fillId="4" borderId="48" xfId="1" applyFont="1" applyFill="1" applyBorder="1" applyAlignment="1">
      <alignment horizontal="center" vertical="center"/>
    </xf>
    <xf numFmtId="0" fontId="6" fillId="4" borderId="47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3" fillId="4" borderId="45" xfId="1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3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26" xfId="0" applyFont="1" applyFill="1" applyBorder="1" applyAlignment="1">
      <alignment horizontal="center" vertical="center"/>
    </xf>
    <xf numFmtId="0" fontId="25" fillId="4" borderId="33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4" borderId="0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0" fontId="0" fillId="0" borderId="45" xfId="0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 wrapText="1"/>
    </xf>
    <xf numFmtId="0" fontId="7" fillId="2" borderId="49" xfId="0" applyFont="1" applyFill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left" vertical="center" wrapText="1"/>
    </xf>
    <xf numFmtId="0" fontId="7" fillId="2" borderId="13" xfId="0" applyFont="1" applyFill="1" applyBorder="1" applyAlignment="1">
      <alignment horizontal="left" vertical="center" wrapText="1"/>
    </xf>
    <xf numFmtId="0" fontId="7" fillId="2" borderId="30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7" fillId="12" borderId="9" xfId="0" applyFont="1" applyFill="1" applyBorder="1" applyAlignment="1">
      <alignment horizontal="left" vertical="center" wrapText="1"/>
    </xf>
    <xf numFmtId="0" fontId="7" fillId="12" borderId="26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left" vertical="center" wrapText="1"/>
    </xf>
    <xf numFmtId="0" fontId="7" fillId="12" borderId="28" xfId="0" applyFont="1" applyFill="1" applyBorder="1" applyAlignment="1">
      <alignment horizontal="left" vertical="center" wrapText="1"/>
    </xf>
    <xf numFmtId="0" fontId="7" fillId="12" borderId="0" xfId="0" applyFont="1" applyFill="1" applyBorder="1" applyAlignment="1">
      <alignment horizontal="left" vertical="center" wrapText="1"/>
    </xf>
    <xf numFmtId="0" fontId="10" fillId="0" borderId="28" xfId="0" applyFont="1" applyFill="1" applyBorder="1" applyAlignment="1">
      <alignment horizontal="center" vertical="center"/>
    </xf>
    <xf numFmtId="187" fontId="17" fillId="4" borderId="26" xfId="0" applyNumberFormat="1" applyFont="1" applyFill="1" applyBorder="1" applyAlignment="1">
      <alignment horizontal="center" vertical="center"/>
    </xf>
    <xf numFmtId="0" fontId="17" fillId="4" borderId="26" xfId="0" applyFont="1" applyFill="1" applyBorder="1" applyAlignment="1">
      <alignment horizontal="center" vertical="center"/>
    </xf>
    <xf numFmtId="0" fontId="17" fillId="4" borderId="28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5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4" borderId="26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87" fontId="14" fillId="3" borderId="19" xfId="0" applyNumberFormat="1" applyFont="1" applyFill="1" applyBorder="1" applyAlignment="1">
      <alignment horizontal="center" vertical="center"/>
    </xf>
    <xf numFmtId="0" fontId="14" fillId="3" borderId="31" xfId="0" applyNumberFormat="1" applyFont="1" applyFill="1" applyBorder="1" applyAlignment="1">
      <alignment horizontal="center" vertical="center"/>
    </xf>
    <xf numFmtId="0" fontId="14" fillId="3" borderId="20" xfId="0" applyNumberFormat="1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187" fontId="14" fillId="3" borderId="15" xfId="0" applyNumberFormat="1" applyFont="1" applyFill="1" applyBorder="1" applyAlignment="1">
      <alignment horizontal="center" vertical="center"/>
    </xf>
    <xf numFmtId="0" fontId="14" fillId="3" borderId="18" xfId="0" applyNumberFormat="1" applyFont="1" applyFill="1" applyBorder="1" applyAlignment="1">
      <alignment horizontal="center" vertical="center"/>
    </xf>
    <xf numFmtId="0" fontId="14" fillId="3" borderId="16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7" fillId="12" borderId="11" xfId="0" applyFont="1" applyFill="1" applyBorder="1" applyAlignment="1">
      <alignment horizontal="left" vertical="center" wrapText="1"/>
    </xf>
    <xf numFmtId="0" fontId="7" fillId="12" borderId="49" xfId="0" applyFont="1" applyFill="1" applyBorder="1" applyAlignment="1">
      <alignment horizontal="left" vertical="center" wrapText="1"/>
    </xf>
    <xf numFmtId="0" fontId="7" fillId="12" borderId="25" xfId="0" applyFont="1" applyFill="1" applyBorder="1" applyAlignment="1">
      <alignment horizontal="left" vertical="center" wrapText="1"/>
    </xf>
    <xf numFmtId="0" fontId="7" fillId="12" borderId="12" xfId="0" applyFont="1" applyFill="1" applyBorder="1" applyAlignment="1">
      <alignment horizontal="left" vertical="center" wrapText="1"/>
    </xf>
    <xf numFmtId="0" fontId="7" fillId="12" borderId="51" xfId="0" applyFont="1" applyFill="1" applyBorder="1" applyAlignment="1">
      <alignment horizontal="left" vertical="center" wrapText="1"/>
    </xf>
    <xf numFmtId="0" fontId="7" fillId="12" borderId="52" xfId="0" applyFont="1" applyFill="1" applyBorder="1" applyAlignment="1">
      <alignment horizontal="left" vertical="center" wrapText="1"/>
    </xf>
    <xf numFmtId="0" fontId="7" fillId="12" borderId="29" xfId="0" applyFont="1" applyFill="1" applyBorder="1" applyAlignment="1">
      <alignment horizontal="left" vertical="center" wrapText="1"/>
    </xf>
    <xf numFmtId="0" fontId="7" fillId="12" borderId="17" xfId="0" applyFont="1" applyFill="1" applyBorder="1" applyAlignment="1">
      <alignment horizontal="left" vertical="center" wrapText="1"/>
    </xf>
    <xf numFmtId="0" fontId="18" fillId="4" borderId="45" xfId="0" applyFont="1" applyFill="1" applyBorder="1" applyAlignment="1">
      <alignment horizontal="center" vertical="center" textRotation="90"/>
    </xf>
    <xf numFmtId="0" fontId="18" fillId="4" borderId="6" xfId="0" applyFont="1" applyFill="1" applyBorder="1" applyAlignment="1">
      <alignment horizontal="center" vertical="center" wrapText="1"/>
    </xf>
    <xf numFmtId="0" fontId="18" fillId="4" borderId="36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 textRotation="90"/>
    </xf>
    <xf numFmtId="0" fontId="0" fillId="0" borderId="37" xfId="0" applyFill="1" applyBorder="1" applyAlignment="1">
      <alignment horizontal="center" vertical="center" textRotation="90"/>
    </xf>
    <xf numFmtId="0" fontId="0" fillId="0" borderId="22" xfId="0" applyFill="1" applyBorder="1" applyAlignment="1">
      <alignment horizontal="center" vertical="center" textRotation="90"/>
    </xf>
    <xf numFmtId="0" fontId="0" fillId="0" borderId="2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16" fillId="5" borderId="11" xfId="0" applyFont="1" applyFill="1" applyBorder="1" applyAlignment="1">
      <alignment horizontal="left" vertical="center" wrapText="1"/>
    </xf>
    <xf numFmtId="0" fontId="16" fillId="5" borderId="49" xfId="0" applyFont="1" applyFill="1" applyBorder="1" applyAlignment="1">
      <alignment horizontal="left" vertical="center" wrapText="1"/>
    </xf>
    <xf numFmtId="0" fontId="16" fillId="5" borderId="25" xfId="0" applyFont="1" applyFill="1" applyBorder="1" applyAlignment="1">
      <alignment horizontal="left" vertical="center" wrapText="1"/>
    </xf>
    <xf numFmtId="0" fontId="16" fillId="5" borderId="34" xfId="0" applyFont="1" applyFill="1" applyBorder="1" applyAlignment="1">
      <alignment horizontal="left" vertical="center" wrapText="1"/>
    </xf>
    <xf numFmtId="0" fontId="16" fillId="5" borderId="13" xfId="0" applyFont="1" applyFill="1" applyBorder="1" applyAlignment="1">
      <alignment horizontal="left" vertical="center" wrapText="1"/>
    </xf>
    <xf numFmtId="0" fontId="16" fillId="5" borderId="30" xfId="0" applyFont="1" applyFill="1" applyBorder="1" applyAlignment="1">
      <alignment horizontal="left" vertical="center" wrapText="1"/>
    </xf>
    <xf numFmtId="0" fontId="16" fillId="5" borderId="27" xfId="0" applyFont="1" applyFill="1" applyBorder="1" applyAlignment="1">
      <alignment horizontal="left" vertical="center" wrapText="1"/>
    </xf>
    <xf numFmtId="0" fontId="16" fillId="5" borderId="35" xfId="0" applyFont="1" applyFill="1" applyBorder="1" applyAlignment="1">
      <alignment horizontal="left" vertical="center" wrapText="1"/>
    </xf>
    <xf numFmtId="0" fontId="18" fillId="4" borderId="0" xfId="0" applyFont="1" applyFill="1" applyBorder="1" applyAlignment="1">
      <alignment horizontal="left" vertical="center"/>
    </xf>
    <xf numFmtId="0" fontId="5" fillId="10" borderId="46" xfId="0" applyFont="1" applyFill="1" applyBorder="1" applyAlignment="1">
      <alignment horizontal="center" vertical="center"/>
    </xf>
    <xf numFmtId="0" fontId="5" fillId="10" borderId="47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1" fillId="22" borderId="9" xfId="0" applyFont="1" applyFill="1" applyBorder="1" applyAlignment="1">
      <alignment horizontal="center" vertical="center"/>
    </xf>
    <xf numFmtId="0" fontId="31" fillId="22" borderId="26" xfId="0" applyFont="1" applyFill="1" applyBorder="1" applyAlignment="1">
      <alignment horizontal="center" vertical="center"/>
    </xf>
    <xf numFmtId="0" fontId="31" fillId="22" borderId="3" xfId="0" applyFont="1" applyFill="1" applyBorder="1" applyAlignment="1">
      <alignment horizontal="center" vertical="center"/>
    </xf>
    <xf numFmtId="0" fontId="31" fillId="22" borderId="28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26" xfId="0" applyFont="1" applyFill="1" applyBorder="1" applyAlignment="1">
      <alignment horizontal="center" vertical="center"/>
    </xf>
    <xf numFmtId="0" fontId="31" fillId="0" borderId="33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left" vertical="center"/>
    </xf>
    <xf numFmtId="0" fontId="37" fillId="2" borderId="0" xfId="0" applyFont="1" applyFill="1" applyBorder="1" applyAlignment="1">
      <alignment horizontal="left" vertical="center"/>
    </xf>
    <xf numFmtId="0" fontId="37" fillId="2" borderId="2" xfId="0" applyFont="1" applyFill="1" applyBorder="1" applyAlignment="1">
      <alignment horizontal="left" vertical="center"/>
    </xf>
    <xf numFmtId="191" fontId="33" fillId="3" borderId="3" xfId="0" applyNumberFormat="1" applyFont="1" applyFill="1" applyBorder="1" applyAlignment="1">
      <alignment horizontal="center" vertical="center"/>
    </xf>
    <xf numFmtId="191" fontId="33" fillId="3" borderId="28" xfId="0" applyNumberFormat="1" applyFont="1" applyFill="1" applyBorder="1" applyAlignment="1">
      <alignment horizontal="center" vertical="center"/>
    </xf>
    <xf numFmtId="191" fontId="33" fillId="3" borderId="8" xfId="0" applyNumberFormat="1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5" fillId="20" borderId="9" xfId="0" applyFont="1" applyFill="1" applyBorder="1" applyAlignment="1">
      <alignment horizontal="center" vertical="center"/>
    </xf>
    <xf numFmtId="0" fontId="35" fillId="20" borderId="26" xfId="0" applyFont="1" applyFill="1" applyBorder="1" applyAlignment="1">
      <alignment horizontal="center" vertical="center"/>
    </xf>
    <xf numFmtId="0" fontId="35" fillId="20" borderId="33" xfId="0" applyFont="1" applyFill="1" applyBorder="1" applyAlignment="1">
      <alignment horizontal="center" vertical="center"/>
    </xf>
    <xf numFmtId="191" fontId="0" fillId="0" borderId="36" xfId="0" applyNumberFormat="1" applyBorder="1" applyAlignment="1">
      <alignment horizontal="center" vertical="center"/>
    </xf>
    <xf numFmtId="0" fontId="38" fillId="3" borderId="6" xfId="0" applyFont="1" applyFill="1" applyBorder="1" applyAlignment="1">
      <alignment horizontal="center" vertical="center"/>
    </xf>
    <xf numFmtId="0" fontId="38" fillId="3" borderId="36" xfId="0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90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15" borderId="45" xfId="0" applyFont="1" applyFill="1" applyBorder="1" applyAlignment="1">
      <alignment horizontal="center"/>
    </xf>
    <xf numFmtId="0" fontId="22" fillId="3" borderId="46" xfId="0" applyFont="1" applyFill="1" applyBorder="1" applyAlignment="1">
      <alignment horizontal="center"/>
    </xf>
    <xf numFmtId="0" fontId="22" fillId="3" borderId="48" xfId="0" applyFont="1" applyFill="1" applyBorder="1" applyAlignment="1">
      <alignment horizontal="center"/>
    </xf>
    <xf numFmtId="0" fontId="22" fillId="3" borderId="47" xfId="0" applyFont="1" applyFill="1" applyBorder="1" applyAlignment="1">
      <alignment horizontal="center"/>
    </xf>
    <xf numFmtId="0" fontId="20" fillId="13" borderId="45" xfId="0" applyFont="1" applyFill="1" applyBorder="1" applyAlignment="1">
      <alignment horizontal="center" vertical="center"/>
    </xf>
    <xf numFmtId="0" fontId="3" fillId="13" borderId="45" xfId="0" applyFont="1" applyFill="1" applyBorder="1" applyAlignment="1">
      <alignment horizontal="center" vertical="center" wrapText="1"/>
    </xf>
    <xf numFmtId="0" fontId="3" fillId="13" borderId="45" xfId="0" applyFont="1" applyFill="1" applyBorder="1" applyAlignment="1">
      <alignment horizontal="center" vertical="center"/>
    </xf>
    <xf numFmtId="0" fontId="3" fillId="16" borderId="18" xfId="0" applyFont="1" applyFill="1" applyBorder="1" applyAlignment="1">
      <alignment horizontal="center"/>
    </xf>
    <xf numFmtId="0" fontId="3" fillId="16" borderId="40" xfId="0" applyFont="1" applyFill="1" applyBorder="1" applyAlignment="1">
      <alignment horizontal="center"/>
    </xf>
    <xf numFmtId="0" fontId="3" fillId="0" borderId="41" xfId="3" applyFont="1" applyFill="1" applyBorder="1" applyAlignment="1">
      <alignment horizontal="center"/>
    </xf>
    <xf numFmtId="0" fontId="3" fillId="0" borderId="42" xfId="3" applyFont="1" applyFill="1" applyBorder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2" borderId="41" xfId="3" applyFont="1" applyFill="1" applyBorder="1" applyAlignment="1">
      <alignment horizontal="center"/>
    </xf>
    <xf numFmtId="0" fontId="3" fillId="2" borderId="42" xfId="3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center"/>
    </xf>
    <xf numFmtId="0" fontId="22" fillId="3" borderId="6" xfId="0" applyFont="1" applyFill="1" applyBorder="1" applyAlignment="1">
      <alignment horizontal="center" vertical="center"/>
    </xf>
    <xf numFmtId="0" fontId="22" fillId="3" borderId="3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15" xfId="0" applyFont="1" applyFill="1" applyBorder="1" applyAlignment="1">
      <alignment horizontal="center" vertical="center"/>
    </xf>
    <xf numFmtId="0" fontId="22" fillId="3" borderId="18" xfId="0" applyFont="1" applyFill="1" applyBorder="1" applyAlignment="1">
      <alignment horizontal="center" vertical="center"/>
    </xf>
    <xf numFmtId="0" fontId="22" fillId="3" borderId="40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textRotation="90"/>
    </xf>
    <xf numFmtId="0" fontId="3" fillId="16" borderId="22" xfId="0" applyFont="1" applyFill="1" applyBorder="1" applyAlignment="1">
      <alignment horizontal="center" textRotation="90"/>
    </xf>
    <xf numFmtId="0" fontId="20" fillId="13" borderId="15" xfId="0" applyFont="1" applyFill="1" applyBorder="1" applyAlignment="1">
      <alignment horizontal="center" vertical="center"/>
    </xf>
    <xf numFmtId="0" fontId="20" fillId="13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/>
    </xf>
    <xf numFmtId="0" fontId="3" fillId="13" borderId="18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11" xfId="3" applyFont="1" applyFill="1" applyBorder="1" applyAlignment="1">
      <alignment horizontal="center"/>
    </xf>
    <xf numFmtId="0" fontId="3" fillId="0" borderId="25" xfId="3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13" borderId="16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88" fontId="0" fillId="13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2" fillId="13" borderId="28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left"/>
    </xf>
    <xf numFmtId="0" fontId="32" fillId="13" borderId="0" xfId="0" applyFont="1" applyFill="1" applyBorder="1" applyAlignment="1">
      <alignment horizontal="center" vertical="center"/>
    </xf>
    <xf numFmtId="0" fontId="37" fillId="2" borderId="9" xfId="0" applyFont="1" applyFill="1" applyBorder="1" applyAlignment="1">
      <alignment horizontal="left"/>
    </xf>
    <xf numFmtId="0" fontId="37" fillId="2" borderId="26" xfId="0" applyFont="1" applyFill="1" applyBorder="1" applyAlignment="1">
      <alignment horizontal="left"/>
    </xf>
    <xf numFmtId="0" fontId="32" fillId="13" borderId="26" xfId="0" applyFont="1" applyFill="1" applyBorder="1" applyAlignment="1">
      <alignment horizontal="center" vertical="center"/>
    </xf>
    <xf numFmtId="0" fontId="32" fillId="13" borderId="33" xfId="0" applyFont="1" applyFill="1" applyBorder="1" applyAlignment="1">
      <alignment horizontal="center" vertical="center"/>
    </xf>
    <xf numFmtId="0" fontId="32" fillId="13" borderId="8" xfId="0" applyFont="1" applyFill="1" applyBorder="1" applyAlignment="1">
      <alignment horizontal="center" vertical="center"/>
    </xf>
    <xf numFmtId="0" fontId="32" fillId="0" borderId="9" xfId="0" applyFont="1" applyBorder="1" applyAlignment="1">
      <alignment horizontal="left" vertical="center"/>
    </xf>
    <xf numFmtId="0" fontId="32" fillId="0" borderId="26" xfId="0" applyFont="1" applyBorder="1" applyAlignment="1">
      <alignment horizontal="left" vertical="center"/>
    </xf>
    <xf numFmtId="0" fontId="37" fillId="2" borderId="1" xfId="0" applyFont="1" applyFill="1" applyBorder="1" applyAlignment="1">
      <alignment horizontal="left"/>
    </xf>
    <xf numFmtId="0" fontId="32" fillId="13" borderId="2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left"/>
    </xf>
    <xf numFmtId="0" fontId="32" fillId="0" borderId="2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2" fillId="0" borderId="26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vertical="center"/>
    </xf>
    <xf numFmtId="0" fontId="36" fillId="0" borderId="2" xfId="0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2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9" xfId="0" applyFont="1" applyFill="1" applyBorder="1" applyAlignment="1">
      <alignment vertical="center"/>
    </xf>
    <xf numFmtId="0" fontId="32" fillId="0" borderId="26" xfId="0" applyFont="1" applyFill="1" applyBorder="1" applyAlignment="1">
      <alignment vertical="center"/>
    </xf>
    <xf numFmtId="0" fontId="32" fillId="0" borderId="3" xfId="0" applyFont="1" applyFill="1" applyBorder="1" applyAlignment="1">
      <alignment horizontal="left" vertical="center"/>
    </xf>
    <xf numFmtId="0" fontId="32" fillId="0" borderId="28" xfId="0" applyFont="1" applyFill="1" applyBorder="1" applyAlignment="1">
      <alignment horizontal="center" vertical="center"/>
    </xf>
    <xf numFmtId="9" fontId="32" fillId="0" borderId="28" xfId="2" applyNumberFormat="1" applyFont="1" applyFill="1" applyBorder="1" applyAlignment="1">
      <alignment horizontal="center" vertical="center"/>
    </xf>
    <xf numFmtId="9" fontId="32" fillId="0" borderId="0" xfId="2" applyNumberFormat="1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vertical="center"/>
    </xf>
    <xf numFmtId="0" fontId="32" fillId="0" borderId="28" xfId="0" applyFont="1" applyBorder="1" applyAlignment="1">
      <alignment horizontal="center" vertical="center"/>
    </xf>
    <xf numFmtId="0" fontId="32" fillId="0" borderId="1" xfId="0" applyFont="1" applyBorder="1" applyAlignment="1">
      <alignment horizontal="right" vertical="center"/>
    </xf>
    <xf numFmtId="0" fontId="32" fillId="0" borderId="0" xfId="0" applyFont="1" applyBorder="1" applyAlignment="1">
      <alignment horizontal="right" vertical="center"/>
    </xf>
    <xf numFmtId="0" fontId="32" fillId="0" borderId="3" xfId="0" applyFont="1" applyBorder="1" applyAlignment="1">
      <alignment horizontal="right" vertical="center"/>
    </xf>
    <xf numFmtId="0" fontId="32" fillId="0" borderId="28" xfId="0" applyFont="1" applyBorder="1" applyAlignment="1">
      <alignment horizontal="right" vertical="center"/>
    </xf>
    <xf numFmtId="0" fontId="36" fillId="0" borderId="26" xfId="0" applyFont="1" applyFill="1" applyBorder="1" applyAlignment="1">
      <alignment horizontal="center" vertical="center"/>
    </xf>
    <xf numFmtId="0" fontId="32" fillId="0" borderId="33" xfId="0" applyFont="1" applyFill="1" applyBorder="1" applyAlignment="1">
      <alignment vertical="center"/>
    </xf>
    <xf numFmtId="0" fontId="32" fillId="0" borderId="2" xfId="0" applyFont="1" applyFill="1" applyBorder="1" applyAlignment="1">
      <alignment vertical="center"/>
    </xf>
    <xf numFmtId="0" fontId="32" fillId="0" borderId="8" xfId="0" applyFont="1" applyFill="1" applyBorder="1" applyAlignment="1">
      <alignment vertical="center"/>
    </xf>
    <xf numFmtId="0" fontId="37" fillId="2" borderId="3" xfId="0" applyFont="1" applyFill="1" applyBorder="1" applyAlignment="1">
      <alignment horizontal="left" vertical="center"/>
    </xf>
    <xf numFmtId="0" fontId="37" fillId="2" borderId="28" xfId="0" applyFont="1" applyFill="1" applyBorder="1" applyAlignment="1">
      <alignment horizontal="left" vertical="center"/>
    </xf>
    <xf numFmtId="0" fontId="32" fillId="0" borderId="33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9" fontId="32" fillId="0" borderId="8" xfId="2" applyNumberFormat="1" applyFont="1" applyFill="1" applyBorder="1" applyAlignment="1">
      <alignment horizontal="center" vertical="center"/>
    </xf>
    <xf numFmtId="0" fontId="32" fillId="0" borderId="28" xfId="0" applyFont="1" applyFill="1" applyBorder="1" applyAlignment="1">
      <alignment horizontal="right" vertical="center"/>
    </xf>
    <xf numFmtId="9" fontId="32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right" vertical="center"/>
    </xf>
    <xf numFmtId="0" fontId="37" fillId="2" borderId="8" xfId="0" applyFont="1" applyFill="1" applyBorder="1" applyAlignment="1">
      <alignment horizontal="left" vertical="center"/>
    </xf>
    <xf numFmtId="0" fontId="32" fillId="0" borderId="9" xfId="0" applyFont="1" applyFill="1" applyBorder="1" applyAlignment="1">
      <alignment horizontal="left" vertical="center"/>
    </xf>
    <xf numFmtId="0" fontId="32" fillId="0" borderId="26" xfId="0" applyFont="1" applyFill="1" applyBorder="1" applyAlignment="1">
      <alignment horizontal="right" vertical="center"/>
    </xf>
    <xf numFmtId="0" fontId="32" fillId="0" borderId="26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right" vertical="center"/>
    </xf>
    <xf numFmtId="0" fontId="37" fillId="2" borderId="9" xfId="0" applyFont="1" applyFill="1" applyBorder="1" applyAlignment="1">
      <alignment horizontal="left" vertical="center"/>
    </xf>
    <xf numFmtId="0" fontId="37" fillId="2" borderId="26" xfId="0" applyFont="1" applyFill="1" applyBorder="1" applyAlignment="1">
      <alignment horizontal="left" vertical="center"/>
    </xf>
    <xf numFmtId="0" fontId="37" fillId="2" borderId="26" xfId="0" applyFont="1" applyFill="1" applyBorder="1" applyAlignment="1">
      <alignment horizontal="left" vertical="center"/>
    </xf>
    <xf numFmtId="0" fontId="32" fillId="0" borderId="26" xfId="0" applyFont="1" applyFill="1" applyBorder="1" applyAlignment="1">
      <alignment horizontal="right" vertical="center"/>
    </xf>
    <xf numFmtId="0" fontId="0" fillId="0" borderId="28" xfId="0" applyBorder="1" applyAlignment="1">
      <alignment horizontal="center" vertical="center"/>
    </xf>
    <xf numFmtId="0" fontId="37" fillId="0" borderId="9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37" fillId="5" borderId="6" xfId="0" applyFont="1" applyFill="1" applyBorder="1" applyAlignment="1">
      <alignment horizontal="left" vertical="center"/>
    </xf>
    <xf numFmtId="0" fontId="37" fillId="5" borderId="36" xfId="0" applyFont="1" applyFill="1" applyBorder="1" applyAlignment="1">
      <alignment horizontal="left" vertical="center"/>
    </xf>
    <xf numFmtId="0" fontId="35" fillId="2" borderId="6" xfId="0" applyFont="1" applyFill="1" applyBorder="1" applyAlignment="1">
      <alignment horizontal="left" vertical="center"/>
    </xf>
    <xf numFmtId="0" fontId="35" fillId="2" borderId="36" xfId="0" applyFont="1" applyFill="1" applyBorder="1" applyAlignment="1">
      <alignment horizontal="left" vertical="center"/>
    </xf>
    <xf numFmtId="0" fontId="35" fillId="2" borderId="7" xfId="0" applyFont="1" applyFill="1" applyBorder="1" applyAlignment="1">
      <alignment horizontal="left" vertical="center"/>
    </xf>
    <xf numFmtId="0" fontId="35" fillId="23" borderId="36" xfId="0" applyFont="1" applyFill="1" applyBorder="1" applyAlignment="1">
      <alignment horizontal="left" vertical="center"/>
    </xf>
    <xf numFmtId="0" fontId="35" fillId="23" borderId="7" xfId="0" applyFont="1" applyFill="1" applyBorder="1" applyAlignment="1">
      <alignment horizontal="left" vertical="center"/>
    </xf>
    <xf numFmtId="0" fontId="35" fillId="20" borderId="6" xfId="0" applyFont="1" applyFill="1" applyBorder="1" applyAlignment="1">
      <alignment horizontal="left" vertical="center"/>
    </xf>
    <xf numFmtId="0" fontId="35" fillId="20" borderId="36" xfId="0" applyFont="1" applyFill="1" applyBorder="1" applyAlignment="1">
      <alignment horizontal="left" vertical="center"/>
    </xf>
    <xf numFmtId="0" fontId="35" fillId="20" borderId="7" xfId="0" applyFont="1" applyFill="1" applyBorder="1" applyAlignment="1">
      <alignment horizontal="left" vertical="center"/>
    </xf>
    <xf numFmtId="0" fontId="35" fillId="13" borderId="6" xfId="0" applyFont="1" applyFill="1" applyBorder="1" applyAlignment="1">
      <alignment horizontal="left" vertical="center"/>
    </xf>
    <xf numFmtId="0" fontId="35" fillId="13" borderId="36" xfId="0" applyFont="1" applyFill="1" applyBorder="1" applyAlignment="1">
      <alignment horizontal="left" vertical="center"/>
    </xf>
    <xf numFmtId="0" fontId="35" fillId="13" borderId="7" xfId="0" applyFont="1" applyFill="1" applyBorder="1" applyAlignment="1">
      <alignment horizontal="left" vertical="center"/>
    </xf>
    <xf numFmtId="0" fontId="35" fillId="25" borderId="6" xfId="0" applyFont="1" applyFill="1" applyBorder="1" applyAlignment="1">
      <alignment horizontal="left" vertical="center"/>
    </xf>
    <xf numFmtId="0" fontId="35" fillId="25" borderId="36" xfId="0" applyFont="1" applyFill="1" applyBorder="1" applyAlignment="1">
      <alignment horizontal="left" vertical="center"/>
    </xf>
    <xf numFmtId="0" fontId="35" fillId="25" borderId="7" xfId="0" applyFont="1" applyFill="1" applyBorder="1" applyAlignment="1">
      <alignment horizontal="left" vertical="center"/>
    </xf>
    <xf numFmtId="0" fontId="35" fillId="26" borderId="6" xfId="0" applyFont="1" applyFill="1" applyBorder="1" applyAlignment="1">
      <alignment horizontal="left" vertical="center"/>
    </xf>
    <xf numFmtId="0" fontId="35" fillId="26" borderId="36" xfId="0" applyFont="1" applyFill="1" applyBorder="1" applyAlignment="1">
      <alignment horizontal="left" vertical="center"/>
    </xf>
    <xf numFmtId="0" fontId="35" fillId="26" borderId="7" xfId="0" applyFont="1" applyFill="1" applyBorder="1" applyAlignment="1">
      <alignment horizontal="left" vertical="center"/>
    </xf>
    <xf numFmtId="0" fontId="37" fillId="0" borderId="23" xfId="0" applyFont="1" applyBorder="1" applyAlignment="1">
      <alignment horizontal="center"/>
    </xf>
    <xf numFmtId="0" fontId="37" fillId="0" borderId="32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5" fillId="21" borderId="26" xfId="0" applyFont="1" applyFill="1" applyBorder="1" applyAlignment="1">
      <alignment horizontal="center" vertical="center"/>
    </xf>
    <xf numFmtId="0" fontId="35" fillId="21" borderId="33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50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0" fillId="0" borderId="4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27" xfId="0" applyBorder="1" applyAlignment="1">
      <alignment horizontal="center" vertical="center"/>
    </xf>
  </cellXfs>
  <cellStyles count="5">
    <cellStyle name="Normal 2" xfId="1" xr:uid="{00000000-0005-0000-0000-000000000000}"/>
    <cellStyle name="Normal 2 2" xfId="3" xr:uid="{00000000-0005-0000-0000-000001000000}"/>
    <cellStyle name="Normal 3" xfId="4" xr:uid="{00000000-0005-0000-0000-000002000000}"/>
    <cellStyle name="ปกติ" xfId="0" builtinId="0"/>
    <cellStyle name="เปอร์เซ็นต์" xfId="2" builtinId="5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F45C7"/>
      <color rgb="FF19C3FF"/>
      <color rgb="FFFF3399"/>
      <color rgb="FF54000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010746110417003"/>
          <c:y val="0.21498152824102013"/>
          <c:w val="0.41100642510991447"/>
          <c:h val="0.39419869787494355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E73-44D3-8F43-0A1526F39B0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E73-44D3-8F43-0A1526F39B08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E73-44D3-8F43-0A1526F39B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E73-44D3-8F43-0A1526F39B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E73-44D3-8F43-0A1526F39B08}"/>
                </c:ext>
              </c:extLst>
            </c:dLbl>
            <c:dLbl>
              <c:idx val="1"/>
              <c:layout>
                <c:manualLayout>
                  <c:x val="-3.070636229277245E-2"/>
                  <c:y val="6.93300418670409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3-44D3-8F43-0A1526F39B08}"/>
                </c:ext>
              </c:extLst>
            </c:dLbl>
            <c:dLbl>
              <c:idx val="2"/>
              <c:layout>
                <c:manualLayout>
                  <c:x val="-7.8926531752883639E-2"/>
                  <c:y val="-0.107854899674671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73-44D3-8F43-0A1526F39B08}"/>
                </c:ext>
              </c:extLst>
            </c:dLbl>
            <c:dLbl>
              <c:idx val="3"/>
              <c:layout>
                <c:manualLayout>
                  <c:x val="5.1938573350606497E-2"/>
                  <c:y val="-7.76901155147389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73-44D3-8F43-0A1526F39B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'แพ็ค อื่นๆ'!$N$2:$N$6</c:f>
              <c:strCache>
                <c:ptCount val="5"/>
                <c:pt idx="0">
                  <c:v>Thaiyonei</c:v>
                </c:pt>
                <c:pt idx="1">
                  <c:v>Just</c:v>
                </c:pt>
                <c:pt idx="2">
                  <c:v>NHK W</c:v>
                </c:pt>
                <c:pt idx="3">
                  <c:v>NHK H</c:v>
                </c:pt>
                <c:pt idx="4">
                  <c:v>Vispac</c:v>
                </c:pt>
              </c:strCache>
            </c:strRef>
          </c:cat>
          <c:val>
            <c:numRef>
              <c:f>'แพ็ค อื่นๆ'!$AT$2:$AT$5</c:f>
              <c:numCache>
                <c:formatCode>0.0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73-44D3-8F43-0A1526F3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10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073747176951719"/>
          <c:y val="0.33278261613008325"/>
          <c:w val="0.57420423609839466"/>
          <c:h val="0.4645568841155863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EA1-49DC-A6DC-4D9360E2839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rgbClr val="FF0000">
                      <a:shade val="30000"/>
                      <a:satMod val="115000"/>
                    </a:srgbClr>
                  </a:gs>
                  <a:gs pos="50000">
                    <a:srgbClr val="FF0000">
                      <a:shade val="67500"/>
                      <a:satMod val="115000"/>
                    </a:srgbClr>
                  </a:gs>
                  <a:gs pos="100000">
                    <a:srgbClr val="FF0000">
                      <a:shade val="100000"/>
                      <a:satMod val="115000"/>
                    </a:srgbClr>
                  </a:gs>
                </a:gsLst>
                <a:lin ang="0" scaled="1"/>
                <a:tileRect/>
              </a:gra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EA1-49DC-A6DC-4D9360E2839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EA1-49DC-A6DC-4D9360E28393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EA1-49DC-A6DC-4D9360E28393}"/>
              </c:ext>
            </c:extLst>
          </c:dPt>
          <c:dPt>
            <c:idx val="4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7EA1-49DC-A6DC-4D9360E28393}"/>
              </c:ext>
            </c:extLst>
          </c:dPt>
          <c:dLbls>
            <c:dLbl>
              <c:idx val="0"/>
              <c:layout>
                <c:manualLayout>
                  <c:x val="-6.1038881767686011E-8"/>
                  <c:y val="0.1597182120463593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Bangna New" panose="02000506000000020004" pitchFamily="2" charset="0"/>
                      <a:ea typeface="+mn-ea"/>
                      <a:cs typeface="Bangna New" panose="02000506000000020004" pitchFamily="2" charset="0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993149452529227"/>
                      <c:h val="0.1256480430631509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EA1-49DC-A6DC-4D9360E28393}"/>
                </c:ext>
              </c:extLst>
            </c:dLbl>
            <c:dLbl>
              <c:idx val="1"/>
              <c:layout>
                <c:manualLayout>
                  <c:x val="6.2016114264786667E-3"/>
                  <c:y val="-0.204041984186818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rgbClr val="FF0000"/>
                      </a:solidFill>
                      <a:latin typeface="Bangna New" panose="02000506000000020004" pitchFamily="2" charset="0"/>
                      <a:ea typeface="+mn-ea"/>
                      <a:cs typeface="Bangna New" panose="02000506000000020004" pitchFamily="2" charset="0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166313043204929"/>
                      <c:h val="0.3189585156022163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EA1-49DC-A6DC-4D9360E28393}"/>
                </c:ext>
              </c:extLst>
            </c:dLbl>
            <c:dLbl>
              <c:idx val="2"/>
              <c:layout>
                <c:manualLayout>
                  <c:x val="3.5590856375511203E-2"/>
                  <c:y val="-0.257223515631580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Bangna New" panose="02000506000000020004" pitchFamily="2" charset="0"/>
                      <a:ea typeface="+mn-ea"/>
                      <a:cs typeface="Bangna New" panose="02000506000000020004" pitchFamily="2" charset="0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7278943061663"/>
                      <c:h val="0.15462950933794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EA1-49DC-A6DC-4D9360E28393}"/>
                </c:ext>
              </c:extLst>
            </c:dLbl>
            <c:dLbl>
              <c:idx val="3"/>
              <c:layout>
                <c:manualLayout>
                  <c:x val="2.0155038759689922E-2"/>
                  <c:y val="-0.132602969587596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Bangna New" panose="02000506000000020004" pitchFamily="2" charset="0"/>
                      <a:ea typeface="+mn-ea"/>
                      <a:cs typeface="Bangna New" panose="02000506000000020004" pitchFamily="2" charset="0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21464131897251"/>
                      <c:h val="0.1916666258128880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EA1-49DC-A6DC-4D9360E28393}"/>
                </c:ext>
              </c:extLst>
            </c:dLbl>
            <c:dLbl>
              <c:idx val="4"/>
              <c:layout>
                <c:manualLayout>
                  <c:x val="7.0731614844846774E-2"/>
                  <c:y val="1.14596812871582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1" i="0" u="none" strike="noStrike" kern="1200" spc="0" baseline="0">
                      <a:solidFill>
                        <a:sysClr val="windowText" lastClr="000000"/>
                      </a:solidFill>
                      <a:latin typeface="Bangna New" panose="02000506000000020004" pitchFamily="2" charset="0"/>
                      <a:ea typeface="+mn-ea"/>
                      <a:cs typeface="Bangna New" panose="02000506000000020004" pitchFamily="2" charset="0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15693627243118"/>
                      <c:h val="0.150000061280667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7EA1-49DC-A6DC-4D9360E283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spc="0" baseline="0">
                    <a:solidFill>
                      <a:sysClr val="windowText" lastClr="000000"/>
                    </a:solidFill>
                    <a:latin typeface="Bangna New" panose="02000506000000020004" pitchFamily="2" charset="0"/>
                    <a:ea typeface="+mn-ea"/>
                    <a:cs typeface="Bangna New" panose="02000506000000020004" pitchFamily="2" charset="0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'NG STB'!$AH$3:$AL$3</c:f>
              <c:strCache>
                <c:ptCount val="5"/>
                <c:pt idx="0">
                  <c:v>ไม่ลงเกจ</c:v>
                </c:pt>
                <c:pt idx="1">
                  <c:v>หัวcollarบิ่น</c:v>
                </c:pt>
                <c:pt idx="2">
                  <c:v>ตามด</c:v>
                </c:pt>
                <c:pt idx="3">
                  <c:v>เชื่อมไม่เต็ม</c:v>
                </c:pt>
                <c:pt idx="4">
                  <c:v>อื่น</c:v>
                </c:pt>
              </c:strCache>
            </c:strRef>
          </c:cat>
          <c:val>
            <c:numRef>
              <c:f>'NG STB'!$AH$4:$AL$4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A1-49DC-A6DC-4D9360E283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 STB'!$B$12</c:f>
              <c:strCache>
                <c:ptCount val="1"/>
                <c:pt idx="0">
                  <c:v>Q'ty NG/M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'NG STB'!$C$11:$N$11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'NG STB'!$C$12:$N$12</c:f>
              <c:numCache>
                <c:formatCode>General</c:formatCode>
                <c:ptCount val="12"/>
                <c:pt idx="0">
                  <c:v>33</c:v>
                </c:pt>
                <c:pt idx="1">
                  <c:v>46</c:v>
                </c:pt>
                <c:pt idx="2">
                  <c:v>83</c:v>
                </c:pt>
                <c:pt idx="3">
                  <c:v>110</c:v>
                </c:pt>
                <c:pt idx="4">
                  <c:v>110</c:v>
                </c:pt>
                <c:pt idx="5">
                  <c:v>8</c:v>
                </c:pt>
                <c:pt idx="6">
                  <c:v>47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E-4861-B3B0-8400CCE87A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9293336"/>
        <c:axId val="219293728"/>
      </c:barChart>
      <c:catAx>
        <c:axId val="21929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9293728"/>
        <c:crosses val="autoZero"/>
        <c:auto val="1"/>
        <c:lblAlgn val="ctr"/>
        <c:lblOffset val="100"/>
        <c:noMultiLvlLbl val="0"/>
      </c:catAx>
      <c:valAx>
        <c:axId val="219293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92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002060"/>
                </a:solidFill>
              </a:rPr>
              <a:t>Data</a:t>
            </a:r>
            <a:r>
              <a:rPr lang="en-US" sz="2000" baseline="0">
                <a:solidFill>
                  <a:srgbClr val="002060"/>
                </a:solidFill>
              </a:rPr>
              <a:t> NG NHK on Jan - Nov' 2018</a:t>
            </a:r>
            <a:endParaRPr lang="en-US" sz="2000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'NG STB'!$B$18</c:f>
              <c:strCache>
                <c:ptCount val="1"/>
                <c:pt idx="0">
                  <c:v>ไม่ลงเกจ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3"/>
              <c:layout>
                <c:manualLayout>
                  <c:x val="4.5484082433488665E-3"/>
                  <c:y val="-0.201459527823283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90-4C47-85DF-2E5D1B116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'NG STB'!$C$17:$N$17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'NG STB'!$C$18:$N$18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0-4C47-85DF-2E5D1B11649D}"/>
            </c:ext>
          </c:extLst>
        </c:ser>
        <c:ser>
          <c:idx val="1"/>
          <c:order val="1"/>
          <c:tx>
            <c:strRef>
              <c:f>'NG STB'!$B$19</c:f>
              <c:strCache>
                <c:ptCount val="1"/>
                <c:pt idx="0">
                  <c:v>หัวบิ่น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3"/>
              <c:layout>
                <c:manualLayout>
                  <c:x val="5.4580898920186397E-3"/>
                  <c:y val="-0.155411635749389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90-4C47-85DF-2E5D1B116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'NG STB'!$C$17:$N$17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'NG STB'!$C$19:$N$19</c:f>
              <c:numCache>
                <c:formatCode>General</c:formatCode>
                <c:ptCount val="12"/>
                <c:pt idx="0">
                  <c:v>24</c:v>
                </c:pt>
                <c:pt idx="1">
                  <c:v>28</c:v>
                </c:pt>
                <c:pt idx="2">
                  <c:v>74</c:v>
                </c:pt>
                <c:pt idx="3">
                  <c:v>0</c:v>
                </c:pt>
                <c:pt idx="4">
                  <c:v>84</c:v>
                </c:pt>
                <c:pt idx="5">
                  <c:v>8</c:v>
                </c:pt>
                <c:pt idx="6">
                  <c:v>42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90-4C47-85DF-2E5D1B11649D}"/>
            </c:ext>
          </c:extLst>
        </c:ser>
        <c:ser>
          <c:idx val="2"/>
          <c:order val="2"/>
          <c:tx>
            <c:strRef>
              <c:f>'NG STB'!$B$20</c:f>
              <c:strCache>
                <c:ptCount val="1"/>
                <c:pt idx="0">
                  <c:v>ตามด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'NG STB'!$C$17:$N$17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'NG STB'!$C$20:$N$20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90-4C47-85DF-2E5D1B11649D}"/>
            </c:ext>
          </c:extLst>
        </c:ser>
        <c:ser>
          <c:idx val="3"/>
          <c:order val="3"/>
          <c:tx>
            <c:strRef>
              <c:f>'NG STB'!$B$21</c:f>
              <c:strCache>
                <c:ptCount val="1"/>
                <c:pt idx="0">
                  <c:v>เชือมไม่เต็ม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3"/>
              <c:layout>
                <c:manualLayout>
                  <c:x val="5.4580898920186397E-3"/>
                  <c:y val="-0.109363743675496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90-4C47-85DF-2E5D1B11649D}"/>
                </c:ext>
              </c:extLst>
            </c:dLbl>
            <c:dLbl>
              <c:idx val="9"/>
              <c:layout>
                <c:manualLayout>
                  <c:x val="9.6885820188055121E-3"/>
                  <c:y val="-5.1797886279168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90-4C47-85DF-2E5D1B116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'NG STB'!$C$17:$N$17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'NG STB'!$C$21:$N$21</c:f>
              <c:numCache>
                <c:formatCode>General</c:formatCode>
                <c:ptCount val="12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90-4C47-85DF-2E5D1B11649D}"/>
            </c:ext>
          </c:extLst>
        </c:ser>
        <c:ser>
          <c:idx val="4"/>
          <c:order val="4"/>
          <c:tx>
            <c:strRef>
              <c:f>'NG STB'!$B$22</c:f>
              <c:strCache>
                <c:ptCount val="1"/>
                <c:pt idx="0">
                  <c:v>อื่นๆ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>
                <c:manualLayout>
                  <c:x val="4.0636983444080508E-3"/>
                  <c:y val="-6.10633119991702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90-4C47-85DF-2E5D1B11649D}"/>
                </c:ext>
              </c:extLst>
            </c:dLbl>
            <c:dLbl>
              <c:idx val="1"/>
              <c:layout>
                <c:manualLayout>
                  <c:x val="-2.153008739820161E-3"/>
                  <c:y val="-1.0059606186280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90-4C47-85DF-2E5D1B11649D}"/>
                </c:ext>
              </c:extLst>
            </c:dLbl>
            <c:dLbl>
              <c:idx val="2"/>
              <c:layout>
                <c:manualLayout>
                  <c:x val="3.2295273396017979E-3"/>
                  <c:y val="-7.44594615263042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90-4C47-85DF-2E5D1B11649D}"/>
                </c:ext>
              </c:extLst>
            </c:dLbl>
            <c:dLbl>
              <c:idx val="3"/>
              <c:layout>
                <c:manualLayout>
                  <c:x val="6.4590546792036747E-3"/>
                  <c:y val="-7.1222093633856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90-4C47-85DF-2E5D1B11649D}"/>
                </c:ext>
              </c:extLst>
            </c:dLbl>
            <c:dLbl>
              <c:idx val="4"/>
              <c:layout>
                <c:manualLayout>
                  <c:x val="5.382545566003062E-3"/>
                  <c:y val="-5.5035254171616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90-4C47-85DF-2E5D1B11649D}"/>
                </c:ext>
              </c:extLst>
            </c:dLbl>
            <c:dLbl>
              <c:idx val="5"/>
              <c:layout>
                <c:manualLayout>
                  <c:x val="3.2295273396018374E-3"/>
                  <c:y val="-3.2373678924480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790-4C47-85DF-2E5D1B11649D}"/>
                </c:ext>
              </c:extLst>
            </c:dLbl>
            <c:dLbl>
              <c:idx val="6"/>
              <c:layout>
                <c:manualLayout>
                  <c:x val="5.382545566003062E-3"/>
                  <c:y val="-1.6186839462240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790-4C47-85DF-2E5D1B11649D}"/>
                </c:ext>
              </c:extLst>
            </c:dLbl>
            <c:dLbl>
              <c:idx val="7"/>
              <c:layout>
                <c:manualLayout>
                  <c:x val="6.4590546792035958E-3"/>
                  <c:y val="-5.5035254171616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790-4C47-85DF-2E5D1B11649D}"/>
                </c:ext>
              </c:extLst>
            </c:dLbl>
            <c:dLbl>
              <c:idx val="8"/>
              <c:layout>
                <c:manualLayout>
                  <c:x val="4.3060364528024501E-3"/>
                  <c:y val="-6.1509989956512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790-4C47-85DF-2E5D1B11649D}"/>
                </c:ext>
              </c:extLst>
            </c:dLbl>
            <c:dLbl>
              <c:idx val="9"/>
              <c:layout>
                <c:manualLayout>
                  <c:x val="0"/>
                  <c:y val="-8.740893309609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790-4C47-85DF-2E5D1B11649D}"/>
                </c:ext>
              </c:extLst>
            </c:dLbl>
            <c:dLbl>
              <c:idx val="10"/>
              <c:layout>
                <c:manualLayout>
                  <c:x val="5.3825455660029041E-3"/>
                  <c:y val="-0.103595772558336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790-4C47-85DF-2E5D1B1164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'NG STB'!$C$17:$N$17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'NG STB'!$C$22:$N$22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790-4C47-85DF-2E5D1B116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294512"/>
        <c:axId val="219294904"/>
        <c:axId val="0"/>
      </c:bar3DChart>
      <c:catAx>
        <c:axId val="2192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9294904"/>
        <c:crosses val="autoZero"/>
        <c:auto val="1"/>
        <c:lblAlgn val="ctr"/>
        <c:lblOffset val="100"/>
        <c:noMultiLvlLbl val="0"/>
      </c:catAx>
      <c:valAx>
        <c:axId val="21929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92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806786482961589"/>
          <c:y val="0.24938468730829902"/>
          <c:w val="0.4009406824532008"/>
          <c:h val="0.13043314704936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361818156610044"/>
          <c:y val="0.21371288438924865"/>
          <c:w val="0.30312467191601045"/>
          <c:h val="0.50520778652668408"/>
        </c:manualLayout>
      </c:layout>
      <c:doughnutChart>
        <c:varyColors val="1"/>
        <c:ser>
          <c:idx val="0"/>
          <c:order val="0"/>
          <c:spPr>
            <a:solidFill>
              <a:srgbClr val="FFFF00"/>
            </a:solidFill>
          </c:spPr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C4-4C4D-B44B-D8A781F4111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C4-4C4D-B44B-D8A781F4111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C4-4C4D-B44B-D8A781F4111B}"/>
              </c:ext>
            </c:extLst>
          </c:dPt>
          <c:dLbls>
            <c:dLbl>
              <c:idx val="0"/>
              <c:layout>
                <c:manualLayout>
                  <c:x val="0.17621456197360086"/>
                  <c:y val="0.2697978185526211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C4-4C4D-B44B-D8A781F4111B}"/>
                </c:ext>
              </c:extLst>
            </c:dLbl>
            <c:dLbl>
              <c:idx val="2"/>
              <c:layout>
                <c:manualLayout>
                  <c:x val="-0.21723712422216371"/>
                  <c:y val="-0.1559642818845989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916666666666667"/>
                      <c:h val="0.11449074074074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3AC4-4C4D-B44B-D8A781F411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OT!$A$10:$A$12</c:f>
              <c:strCache>
                <c:ptCount val="3"/>
                <c:pt idx="0">
                  <c:v>จ - ศ</c:v>
                </c:pt>
                <c:pt idx="1">
                  <c:v>ส - อา เป้าไม่เกิน</c:v>
                </c:pt>
                <c:pt idx="2">
                  <c:v>ส - อา</c:v>
                </c:pt>
              </c:strCache>
            </c:strRef>
          </c:cat>
          <c:val>
            <c:numRef>
              <c:f>OT!$G$10:$G$12</c:f>
              <c:numCache>
                <c:formatCode>General</c:formatCode>
                <c:ptCount val="3"/>
                <c:pt idx="0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C4-4C4D-B44B-D8A781F4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OT!$A$22</c:f>
              <c:strCache>
                <c:ptCount val="1"/>
                <c:pt idx="0">
                  <c:v>ชม OT รวมทั้งหมด/M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effectLst>
                        <a:outerShdw blurRad="50800" dist="50800" dir="5400000" sx="6000" sy="6000" algn="ctr" rotWithShape="0">
                          <a:srgbClr val="000000">
                            <a:alpha val="43137"/>
                          </a:srgb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1FF-472E-A530-B8DA4498D804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effectLst>
                        <a:outerShdw blurRad="50800" dist="50800" dir="5400000" sx="6000" sy="6000" algn="ctr" rotWithShape="0">
                          <a:srgbClr val="000000">
                            <a:alpha val="43137"/>
                          </a:srgb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1FF-472E-A530-B8DA4498D804}"/>
                </c:ext>
              </c:extLst>
            </c:dLbl>
            <c:dLbl>
              <c:idx val="2"/>
              <c:layout>
                <c:manualLayout>
                  <c:x val="-4.5736716249939398E-17"/>
                  <c:y val="-7.4473918002457735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effectLst>
                        <a:outerShdw blurRad="50800" dist="50800" dir="5400000" sx="6000" sy="6000" algn="ctr" rotWithShape="0">
                          <a:srgbClr val="000000">
                            <a:alpha val="43137"/>
                          </a:srgb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E9-46F0-BD59-C5FE5AFECE5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effectLst>
                        <a:outerShdw blurRad="50800" dist="50800" dir="5400000" sx="6000" sy="6000" algn="ctr" rotWithShape="0">
                          <a:srgbClr val="000000">
                            <a:alpha val="43137"/>
                          </a:srgb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1FF-472E-A530-B8DA4498D804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effectLst>
                        <a:outerShdw blurRad="50800" dist="50800" dir="5400000" sx="6000" sy="6000" algn="ctr" rotWithShape="0">
                          <a:srgbClr val="000000">
                            <a:alpha val="43137"/>
                          </a:srgb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1FF-472E-A530-B8DA4498D8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effectLst>
                      <a:outerShdw blurRad="50800" dist="50800" dir="5400000" sx="6000" sy="6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OT!$B$16:$M$16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OT!$B$22:$M$22</c:f>
              <c:numCache>
                <c:formatCode>General</c:formatCode>
                <c:ptCount val="12"/>
                <c:pt idx="0">
                  <c:v>412</c:v>
                </c:pt>
                <c:pt idx="1">
                  <c:v>395.5</c:v>
                </c:pt>
                <c:pt idx="2">
                  <c:v>679</c:v>
                </c:pt>
                <c:pt idx="3">
                  <c:v>510.5</c:v>
                </c:pt>
                <c:pt idx="4">
                  <c:v>497</c:v>
                </c:pt>
                <c:pt idx="5">
                  <c:v>544.5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E9-46F0-BD59-C5FE5AFECE58}"/>
            </c:ext>
          </c:extLst>
        </c:ser>
        <c:ser>
          <c:idx val="1"/>
          <c:order val="1"/>
          <c:tx>
            <c:strRef>
              <c:f>OT!$A$23</c:f>
              <c:strCache>
                <c:ptCount val="1"/>
                <c:pt idx="0">
                  <c:v>.% OT/ เดือน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4921952846112178E-2"/>
                  <c:y val="-8.919805664122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E9-46F0-BD59-C5FE5AFECE58}"/>
                </c:ext>
              </c:extLst>
            </c:dLbl>
            <c:dLbl>
              <c:idx val="1"/>
              <c:layout>
                <c:manualLayout>
                  <c:x val="2.8689726160934532E-2"/>
                  <c:y val="-0.104263485203439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5E9-46F0-BD59-C5FE5AFECE58}"/>
                </c:ext>
              </c:extLst>
            </c:dLbl>
            <c:dLbl>
              <c:idx val="2"/>
              <c:layout>
                <c:manualLayout>
                  <c:x val="1.7463311576220976E-2"/>
                  <c:y val="-6.330283030208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5E9-46F0-BD59-C5FE5AFECE58}"/>
                </c:ext>
              </c:extLst>
            </c:dLbl>
            <c:dLbl>
              <c:idx val="3"/>
              <c:layout>
                <c:manualLayout>
                  <c:x val="1.871069097452252E-2"/>
                  <c:y val="-8.1921309802702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5E9-46F0-BD59-C5FE5AFECE58}"/>
                </c:ext>
              </c:extLst>
            </c:dLbl>
            <c:dLbl>
              <c:idx val="4"/>
              <c:layout>
                <c:manualLayout>
                  <c:x val="3.0062364612099334E-2"/>
                  <c:y val="-8.07837819473980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5E9-46F0-BD59-C5FE5AFECE58}"/>
                </c:ext>
              </c:extLst>
            </c:dLbl>
            <c:dLbl>
              <c:idx val="5"/>
              <c:layout>
                <c:manualLayout>
                  <c:x val="3.1971665369033578E-2"/>
                  <c:y val="-0.103455775914246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5E9-46F0-BD59-C5FE5AFECE58}"/>
                </c:ext>
              </c:extLst>
            </c:dLbl>
            <c:dLbl>
              <c:idx val="6"/>
              <c:layout>
                <c:manualLayout>
                  <c:x val="3.6331437919356231E-2"/>
                  <c:y val="-6.20734655485477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5E9-46F0-BD59-C5FE5AFECE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effectLst>
                      <a:outerShdw blurRad="50800" dist="50800" dir="5400000" sx="6000" sy="6000" algn="ctr" rotWithShape="0">
                        <a:srgbClr val="000000">
                          <a:alpha val="43137"/>
                        </a:srgb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OT!$B$16:$M$16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OT!$B$23:$M$23</c:f>
              <c:numCache>
                <c:formatCode>0.00%</c:formatCode>
                <c:ptCount val="12"/>
                <c:pt idx="0">
                  <c:v>0.13994565217391305</c:v>
                </c:pt>
                <c:pt idx="1">
                  <c:v>0.18175551470588236</c:v>
                </c:pt>
                <c:pt idx="2">
                  <c:v>0.26523437500000002</c:v>
                </c:pt>
                <c:pt idx="3">
                  <c:v>0.21270833333333333</c:v>
                </c:pt>
                <c:pt idx="4">
                  <c:v>0.19722222222222222</c:v>
                </c:pt>
                <c:pt idx="5">
                  <c:v>0.25587406015037595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E9-46F0-BD59-C5FE5AFECE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82955376"/>
        <c:axId val="182955768"/>
        <c:axId val="0"/>
      </c:bar3DChart>
      <c:catAx>
        <c:axId val="18295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effectLst>
                  <a:outerShdw blurRad="50800" dist="50800" dir="5400000" sx="6000" sy="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2955768"/>
        <c:crosses val="autoZero"/>
        <c:auto val="1"/>
        <c:lblAlgn val="ctr"/>
        <c:lblOffset val="100"/>
        <c:noMultiLvlLbl val="0"/>
      </c:catAx>
      <c:valAx>
        <c:axId val="182955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955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ysClr val="windowText" lastClr="000000"/>
                </a:solidFill>
                <a:effectLst>
                  <a:outerShdw blurRad="50800" dist="50800" dir="5400000" sx="6000" sy="6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th-T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alpha val="95000"/>
        </a:schemeClr>
      </a:solidFill>
      <a:round/>
    </a:ln>
    <a:effectLst/>
  </c:spPr>
  <c:txPr>
    <a:bodyPr/>
    <a:lstStyle/>
    <a:p>
      <a:pPr>
        <a:defRPr>
          <a:effectLst>
            <a:outerShdw blurRad="50800" dist="50800" dir="5400000" sx="6000" sy="6000" algn="ctr" rotWithShape="0">
              <a:srgbClr val="000000">
                <a:alpha val="43137"/>
              </a:srgbClr>
            </a:outerShdw>
          </a:effectLst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OT!$B$8:$F$8</c:f>
              <c:strCache>
                <c:ptCount val="5"/>
                <c:pt idx="0">
                  <c:v>WK27</c:v>
                </c:pt>
                <c:pt idx="1">
                  <c:v>WK28</c:v>
                </c:pt>
                <c:pt idx="2">
                  <c:v>WK29</c:v>
                </c:pt>
                <c:pt idx="3">
                  <c:v>WK30</c:v>
                </c:pt>
                <c:pt idx="4">
                  <c:v>WK31</c:v>
                </c:pt>
              </c:strCache>
            </c:strRef>
          </c:cat>
          <c:val>
            <c:numRef>
              <c:f>OT!$B$10:$F$10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E-456A-8C51-9A8FD96C01B8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OT!$B$8:$F$8</c:f>
              <c:strCache>
                <c:ptCount val="5"/>
                <c:pt idx="0">
                  <c:v>WK27</c:v>
                </c:pt>
                <c:pt idx="1">
                  <c:v>WK28</c:v>
                </c:pt>
                <c:pt idx="2">
                  <c:v>WK29</c:v>
                </c:pt>
                <c:pt idx="3">
                  <c:v>WK30</c:v>
                </c:pt>
                <c:pt idx="4">
                  <c:v>WK31</c:v>
                </c:pt>
              </c:strCache>
            </c:strRef>
          </c:cat>
          <c:val>
            <c:numRef>
              <c:f>OT!$B$12:$F$12</c:f>
              <c:numCache>
                <c:formatCode>General</c:formatCode>
                <c:ptCount val="5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E-456A-8C51-9A8FD96C01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2956944"/>
        <c:axId val="182957336"/>
      </c:barChart>
      <c:lineChart>
        <c:grouping val="standard"/>
        <c:varyColors val="0"/>
        <c:ser>
          <c:idx val="2"/>
          <c:order val="2"/>
          <c:tx>
            <c:strRef>
              <c:f>OT!$A$9</c:f>
              <c:strCache>
                <c:ptCount val="1"/>
                <c:pt idx="0">
                  <c:v>จ - ศ เป้าไม่เกิน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818594799811222E-2"/>
                  <c:y val="-6.81948457404846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E4E-456A-8C51-9A8FD96C0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OT!$B$9:$F$9</c:f>
              <c:numCache>
                <c:formatCode>General</c:formatCode>
                <c:ptCount val="5"/>
                <c:pt idx="0">
                  <c:v>170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E-456A-8C51-9A8FD96C01B8}"/>
            </c:ext>
          </c:extLst>
        </c:ser>
        <c:ser>
          <c:idx val="3"/>
          <c:order val="3"/>
          <c:tx>
            <c:strRef>
              <c:f>OT!$A$11</c:f>
              <c:strCache>
                <c:ptCount val="1"/>
                <c:pt idx="0">
                  <c:v>ส - อา เป้าไม่เกิน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5273151416022334E-2"/>
                  <c:y val="5.1146134305363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E4E-456A-8C51-9A8FD96C01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OT!$B$11:$F$11</c:f>
              <c:numCache>
                <c:formatCode>General</c:formatCode>
                <c:ptCount val="5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4E-456A-8C51-9A8FD96C0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956944"/>
        <c:axId val="182957336"/>
      </c:lineChart>
      <c:catAx>
        <c:axId val="1829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2957336"/>
        <c:crosses val="autoZero"/>
        <c:auto val="1"/>
        <c:lblAlgn val="ctr"/>
        <c:lblOffset val="100"/>
        <c:noMultiLvlLbl val="0"/>
      </c:catAx>
      <c:valAx>
        <c:axId val="182957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295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350831914507354E-2"/>
          <c:y val="2.5428425796391728E-2"/>
          <c:w val="0.94555426831006961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OT!$B$5:$AF$5</c:f>
              <c:strCach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41-45CB-B80F-8A4595548670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41-45CB-B80F-8A4595548670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41-45CB-B80F-8A4595548670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41-45CB-B80F-8A4595548670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41-45CB-B80F-8A4595548670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41-45CB-B80F-8A4595548670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41-45CB-B80F-8A4595548670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41-45CB-B80F-8A4595548670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41-45CB-B80F-8A459554867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41-45CB-B80F-8A459554867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41-45CB-B80F-8A4595548670}"/>
              </c:ext>
            </c:extLst>
          </c:dPt>
          <c:dPt>
            <c:idx val="18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641-45CB-B80F-8A4595548670}"/>
              </c:ext>
            </c:extLst>
          </c:dPt>
          <c:dPt>
            <c:idx val="2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641-45CB-B80F-8A4595548670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641-45CB-B80F-8A4595548670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641-45CB-B80F-8A4595548670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641-45CB-B80F-8A4595548670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641-45CB-B80F-8A4595548670}"/>
              </c:ext>
            </c:extLst>
          </c:dPt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641-45CB-B80F-8A4595548670}"/>
              </c:ext>
            </c:extLst>
          </c:dPt>
          <c:dPt>
            <c:idx val="28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FF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641-45CB-B80F-8A45955486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OT!$B$5:$AF$5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641-45CB-B80F-8A4595548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58512"/>
        <c:axId val="182958904"/>
      </c:barChart>
      <c:catAx>
        <c:axId val="1829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2958904"/>
        <c:crosses val="autoZero"/>
        <c:auto val="1"/>
        <c:lblAlgn val="ctr"/>
        <c:lblOffset val="100"/>
        <c:noMultiLvlLbl val="0"/>
      </c:catAx>
      <c:valAx>
        <c:axId val="182958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829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719600968761438E-2"/>
          <c:y val="8.9378786918811112E-2"/>
          <c:w val="0.89455132624328604"/>
          <c:h val="0.487019273415328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Attendance!$G$2</c:f>
              <c:strCache>
                <c:ptCount val="1"/>
                <c:pt idx="0">
                  <c:v>ลาบวช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Attendance!$F$3:$F$16</c:f>
              <c:strCache>
                <c:ptCount val="14"/>
                <c:pt idx="0">
                  <c:v>นิพนธ์</c:v>
                </c:pt>
                <c:pt idx="1">
                  <c:v>ภาณุ</c:v>
                </c:pt>
                <c:pt idx="2">
                  <c:v>นิยม </c:v>
                </c:pt>
                <c:pt idx="3">
                  <c:v>จิรนันท์</c:v>
                </c:pt>
                <c:pt idx="4">
                  <c:v>เอกชัย</c:v>
                </c:pt>
                <c:pt idx="5">
                  <c:v>นิตยา</c:v>
                </c:pt>
                <c:pt idx="6">
                  <c:v>พิพัฒน์ </c:v>
                </c:pt>
                <c:pt idx="7">
                  <c:v>นิสิต </c:v>
                </c:pt>
                <c:pt idx="8">
                  <c:v>ศราวุฒิ</c:v>
                </c:pt>
                <c:pt idx="9">
                  <c:v>ชาญชัย</c:v>
                </c:pt>
                <c:pt idx="10">
                  <c:v>จิราวรรณ </c:v>
                </c:pt>
                <c:pt idx="11">
                  <c:v>คฑาวุฒิ</c:v>
                </c:pt>
                <c:pt idx="12">
                  <c:v>ศศิมา</c:v>
                </c:pt>
                <c:pt idx="13">
                  <c:v>ธีระ</c:v>
                </c:pt>
              </c:strCache>
            </c:strRef>
          </c:cat>
          <c:val>
            <c:numRef>
              <c:f>Attendance!$G$3:$G$16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AA62-40DA-AD7B-B3A8BDDD24C1}"/>
            </c:ext>
          </c:extLst>
        </c:ser>
        <c:ser>
          <c:idx val="3"/>
          <c:order val="3"/>
          <c:tx>
            <c:strRef>
              <c:f>Attendance!$J$2</c:f>
              <c:strCache>
                <c:ptCount val="1"/>
                <c:pt idx="0">
                  <c:v>ลาคลอด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Attendance!$F$3:$F$16</c:f>
              <c:strCache>
                <c:ptCount val="14"/>
                <c:pt idx="0">
                  <c:v>นิพนธ์</c:v>
                </c:pt>
                <c:pt idx="1">
                  <c:v>ภาณุ</c:v>
                </c:pt>
                <c:pt idx="2">
                  <c:v>นิยม </c:v>
                </c:pt>
                <c:pt idx="3">
                  <c:v>จิรนันท์</c:v>
                </c:pt>
                <c:pt idx="4">
                  <c:v>เอกชัย</c:v>
                </c:pt>
                <c:pt idx="5">
                  <c:v>นิตยา</c:v>
                </c:pt>
                <c:pt idx="6">
                  <c:v>พิพัฒน์ </c:v>
                </c:pt>
                <c:pt idx="7">
                  <c:v>นิสิต </c:v>
                </c:pt>
                <c:pt idx="8">
                  <c:v>ศราวุฒิ</c:v>
                </c:pt>
                <c:pt idx="9">
                  <c:v>ชาญชัย</c:v>
                </c:pt>
                <c:pt idx="10">
                  <c:v>จิราวรรณ </c:v>
                </c:pt>
                <c:pt idx="11">
                  <c:v>คฑาวุฒิ</c:v>
                </c:pt>
                <c:pt idx="12">
                  <c:v>ศศิมา</c:v>
                </c:pt>
                <c:pt idx="13">
                  <c:v>ธีระ</c:v>
                </c:pt>
              </c:strCache>
            </c:strRef>
          </c:cat>
          <c:val>
            <c:numRef>
              <c:f>Attendance!$J$3:$J$16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1-AA62-40DA-AD7B-B3A8BDDD24C1}"/>
            </c:ext>
          </c:extLst>
        </c:ser>
        <c:ser>
          <c:idx val="6"/>
          <c:order val="6"/>
          <c:tx>
            <c:strRef>
              <c:f>Attendance!$M$2</c:f>
              <c:strCache>
                <c:ptCount val="1"/>
                <c:pt idx="0">
                  <c:v>มาสาย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Attendance!$F$3:$F$16</c:f>
              <c:strCache>
                <c:ptCount val="14"/>
                <c:pt idx="0">
                  <c:v>นิพนธ์</c:v>
                </c:pt>
                <c:pt idx="1">
                  <c:v>ภาณุ</c:v>
                </c:pt>
                <c:pt idx="2">
                  <c:v>นิยม </c:v>
                </c:pt>
                <c:pt idx="3">
                  <c:v>จิรนันท์</c:v>
                </c:pt>
                <c:pt idx="4">
                  <c:v>เอกชัย</c:v>
                </c:pt>
                <c:pt idx="5">
                  <c:v>นิตยา</c:v>
                </c:pt>
                <c:pt idx="6">
                  <c:v>พิพัฒน์ </c:v>
                </c:pt>
                <c:pt idx="7">
                  <c:v>นิสิต </c:v>
                </c:pt>
                <c:pt idx="8">
                  <c:v>ศราวุฒิ</c:v>
                </c:pt>
                <c:pt idx="9">
                  <c:v>ชาญชัย</c:v>
                </c:pt>
                <c:pt idx="10">
                  <c:v>จิราวรรณ </c:v>
                </c:pt>
                <c:pt idx="11">
                  <c:v>คฑาวุฒิ</c:v>
                </c:pt>
                <c:pt idx="12">
                  <c:v>ศศิมา</c:v>
                </c:pt>
                <c:pt idx="13">
                  <c:v>ธีระ</c:v>
                </c:pt>
              </c:strCache>
            </c:strRef>
          </c:cat>
          <c:val>
            <c:numRef>
              <c:f>Attendance!$M$3:$M$16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A62-40DA-AD7B-B3A8BDDD24C1}"/>
            </c:ext>
          </c:extLst>
        </c:ser>
        <c:ser>
          <c:idx val="9"/>
          <c:order val="9"/>
          <c:tx>
            <c:strRef>
              <c:f>Attendance!$P$2</c:f>
              <c:strCache>
                <c:ptCount val="1"/>
                <c:pt idx="0">
                  <c:v>ลาป่วย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86513132580583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62-40DA-AD7B-B3A8BDDD24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Attendance!$F$3:$F$16</c:f>
              <c:strCache>
                <c:ptCount val="14"/>
                <c:pt idx="0">
                  <c:v>นิพนธ์</c:v>
                </c:pt>
                <c:pt idx="1">
                  <c:v>ภาณุ</c:v>
                </c:pt>
                <c:pt idx="2">
                  <c:v>นิยม </c:v>
                </c:pt>
                <c:pt idx="3">
                  <c:v>จิรนันท์</c:v>
                </c:pt>
                <c:pt idx="4">
                  <c:v>เอกชัย</c:v>
                </c:pt>
                <c:pt idx="5">
                  <c:v>นิตยา</c:v>
                </c:pt>
                <c:pt idx="6">
                  <c:v>พิพัฒน์ </c:v>
                </c:pt>
                <c:pt idx="7">
                  <c:v>นิสิต </c:v>
                </c:pt>
                <c:pt idx="8">
                  <c:v>ศราวุฒิ</c:v>
                </c:pt>
                <c:pt idx="9">
                  <c:v>ชาญชัย</c:v>
                </c:pt>
                <c:pt idx="10">
                  <c:v>จิราวรรณ </c:v>
                </c:pt>
                <c:pt idx="11">
                  <c:v>คฑาวุฒิ</c:v>
                </c:pt>
                <c:pt idx="12">
                  <c:v>ศศิมา</c:v>
                </c:pt>
                <c:pt idx="13">
                  <c:v>ธีระ</c:v>
                </c:pt>
              </c:strCache>
            </c:strRef>
          </c:cat>
          <c:val>
            <c:numRef>
              <c:f>Attendance!$P$3:$P$16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A62-40DA-AD7B-B3A8BDDD24C1}"/>
            </c:ext>
          </c:extLst>
        </c:ser>
        <c:ser>
          <c:idx val="12"/>
          <c:order val="12"/>
          <c:tx>
            <c:strRef>
              <c:f>Attendance!$S$2</c:f>
              <c:strCache>
                <c:ptCount val="1"/>
                <c:pt idx="0">
                  <c:v>ลากิจ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Attendance!$F$3:$F$16</c:f>
              <c:strCache>
                <c:ptCount val="14"/>
                <c:pt idx="0">
                  <c:v>นิพนธ์</c:v>
                </c:pt>
                <c:pt idx="1">
                  <c:v>ภาณุ</c:v>
                </c:pt>
                <c:pt idx="2">
                  <c:v>นิยม </c:v>
                </c:pt>
                <c:pt idx="3">
                  <c:v>จิรนันท์</c:v>
                </c:pt>
                <c:pt idx="4">
                  <c:v>เอกชัย</c:v>
                </c:pt>
                <c:pt idx="5">
                  <c:v>นิตยา</c:v>
                </c:pt>
                <c:pt idx="6">
                  <c:v>พิพัฒน์ </c:v>
                </c:pt>
                <c:pt idx="7">
                  <c:v>นิสิต </c:v>
                </c:pt>
                <c:pt idx="8">
                  <c:v>ศราวุฒิ</c:v>
                </c:pt>
                <c:pt idx="9">
                  <c:v>ชาญชัย</c:v>
                </c:pt>
                <c:pt idx="10">
                  <c:v>จิราวรรณ </c:v>
                </c:pt>
                <c:pt idx="11">
                  <c:v>คฑาวุฒิ</c:v>
                </c:pt>
                <c:pt idx="12">
                  <c:v>ศศิมา</c:v>
                </c:pt>
                <c:pt idx="13">
                  <c:v>ธีระ</c:v>
                </c:pt>
              </c:strCache>
            </c:strRef>
          </c:cat>
          <c:val>
            <c:numRef>
              <c:f>Attendance!$S$3:$S$16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A62-40DA-AD7B-B3A8BDDD24C1}"/>
            </c:ext>
          </c:extLst>
        </c:ser>
        <c:ser>
          <c:idx val="15"/>
          <c:order val="15"/>
          <c:tx>
            <c:strRef>
              <c:f>Attendance!$V$2</c:f>
              <c:strCache>
                <c:ptCount val="1"/>
                <c:pt idx="0">
                  <c:v>ลาพักร้อน 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Attendance!$F$3:$F$16</c:f>
              <c:strCache>
                <c:ptCount val="14"/>
                <c:pt idx="0">
                  <c:v>นิพนธ์</c:v>
                </c:pt>
                <c:pt idx="1">
                  <c:v>ภาณุ</c:v>
                </c:pt>
                <c:pt idx="2">
                  <c:v>นิยม </c:v>
                </c:pt>
                <c:pt idx="3">
                  <c:v>จิรนันท์</c:v>
                </c:pt>
                <c:pt idx="4">
                  <c:v>เอกชัย</c:v>
                </c:pt>
                <c:pt idx="5">
                  <c:v>นิตยา</c:v>
                </c:pt>
                <c:pt idx="6">
                  <c:v>พิพัฒน์ </c:v>
                </c:pt>
                <c:pt idx="7">
                  <c:v>นิสิต </c:v>
                </c:pt>
                <c:pt idx="8">
                  <c:v>ศราวุฒิ</c:v>
                </c:pt>
                <c:pt idx="9">
                  <c:v>ชาญชัย</c:v>
                </c:pt>
                <c:pt idx="10">
                  <c:v>จิราวรรณ </c:v>
                </c:pt>
                <c:pt idx="11">
                  <c:v>คฑาวุฒิ</c:v>
                </c:pt>
                <c:pt idx="12">
                  <c:v>ศศิมา</c:v>
                </c:pt>
                <c:pt idx="13">
                  <c:v>ธีระ</c:v>
                </c:pt>
              </c:strCache>
            </c:strRef>
          </c:cat>
          <c:val>
            <c:numRef>
              <c:f>Attendance!$V$3:$V$16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A62-40DA-AD7B-B3A8BDDD24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20160920"/>
        <c:axId val="22016131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Attendance!$H$2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Attendance!$H$3:$H$16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A62-40DA-AD7B-B3A8BDDD24C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Attendance!$I$2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Attendance!$I$3:$I$16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A62-40DA-AD7B-B3A8BDDD24C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Attendance!$K$2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Attendance!$K$3:$K$16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A62-40DA-AD7B-B3A8BDDD24C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Attendance!$L$2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Attendance!$L$3:$L$16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A62-40DA-AD7B-B3A8BDDD24C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Attendance!$N$2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Attendance!$N$3:$N$16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A62-40DA-AD7B-B3A8BDDD24C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Attendance!$O$2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Attendance!$O$3:$O$16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A62-40DA-AD7B-B3A8BDDD24C1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Attendance!$Q$2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Attendance!$Q$3:$Q$16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A62-40DA-AD7B-B3A8BDDD24C1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Attendance!$R$2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Attendance!$R$3:$R$16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A62-40DA-AD7B-B3A8BDDD24C1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Attendance!$T$2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Attendance!$T$3:$T$16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A62-40DA-AD7B-B3A8BDDD24C1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Attendance!$U$2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Attendance!$U$3:$U$16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A62-40DA-AD7B-B3A8BDDD24C1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Attendance!$W$2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Attendance!$W$3:$W$16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A62-40DA-AD7B-B3A8BDDD24C1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Attendance!$X$2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Attendance!$F$3:$F$16</c15:sqref>
                        </c15:formulaRef>
                      </c:ext>
                    </c:extLst>
                    <c:strCache>
                      <c:ptCount val="14"/>
                      <c:pt idx="0">
                        <c:v>นิพนธ์</c:v>
                      </c:pt>
                      <c:pt idx="1">
                        <c:v>ภาณุ</c:v>
                      </c:pt>
                      <c:pt idx="2">
                        <c:v>นิยม </c:v>
                      </c:pt>
                      <c:pt idx="3">
                        <c:v>จิรนันท์</c:v>
                      </c:pt>
                      <c:pt idx="4">
                        <c:v>เอกชัย</c:v>
                      </c:pt>
                      <c:pt idx="5">
                        <c:v>นิตยา</c:v>
                      </c:pt>
                      <c:pt idx="6">
                        <c:v>พิพัฒน์ </c:v>
                      </c:pt>
                      <c:pt idx="7">
                        <c:v>นิสิต </c:v>
                      </c:pt>
                      <c:pt idx="8">
                        <c:v>ศราวุฒิ</c:v>
                      </c:pt>
                      <c:pt idx="9">
                        <c:v>ชาญชัย</c:v>
                      </c:pt>
                      <c:pt idx="10">
                        <c:v>จิราวรรณ </c:v>
                      </c:pt>
                      <c:pt idx="11">
                        <c:v>คฑาวุฒิ</c:v>
                      </c:pt>
                      <c:pt idx="12">
                        <c:v>ศศิมา</c:v>
                      </c:pt>
                      <c:pt idx="13">
                        <c:v>ธีระ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Attendance!$X$3:$X$16</c15:sqref>
                        </c15:formulaRef>
                      </c:ext>
                    </c:extLst>
                    <c:numCache>
                      <c:formatCode>General</c:formatCode>
                      <c:ptCount val="1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A62-40DA-AD7B-B3A8BDDD24C1}"/>
                  </c:ext>
                </c:extLst>
              </c15:ser>
            </c15:filteredBarSeries>
          </c:ext>
        </c:extLst>
      </c:barChart>
      <c:catAx>
        <c:axId val="22016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0161312"/>
        <c:crosses val="autoZero"/>
        <c:auto val="1"/>
        <c:lblAlgn val="ctr"/>
        <c:lblOffset val="100"/>
        <c:noMultiLvlLbl val="0"/>
      </c:catAx>
      <c:valAx>
        <c:axId val="2201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0160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gradFill rotWithShape="1">
                <a:gsLst>
                  <a:gs pos="0">
                    <a:schemeClr val="dk1"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Attendance!$AC$2:$BD$2</c:f>
              <c:numCache>
                <c:formatCode>General</c:formatCode>
                <c:ptCount val="28"/>
              </c:numCache>
            </c:numRef>
          </c:cat>
          <c:val>
            <c:numRef>
              <c:f>Attendance!$AC$3:$BD$3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1-42F0-99B1-8D0623280B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0162488"/>
        <c:axId val="220162880"/>
      </c:lineChart>
      <c:catAx>
        <c:axId val="2201624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20162880"/>
        <c:crosses val="autoZero"/>
        <c:auto val="1"/>
        <c:lblAlgn val="ctr"/>
        <c:lblOffset val="100"/>
        <c:noMultiLvlLbl val="0"/>
      </c:catAx>
      <c:valAx>
        <c:axId val="220162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016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682901606773565E-2"/>
          <c:y val="5.6589599455480769E-2"/>
          <c:w val="0.85075746257375506"/>
          <c:h val="0.8416746864975212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Attendance!$AC$4:$BD$4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C-4371-99D2-C0756B235433}"/>
            </c:ext>
          </c:extLst>
        </c:ser>
        <c:ser>
          <c:idx val="1"/>
          <c:order val="1"/>
          <c:spPr>
            <a:solidFill>
              <a:srgbClr val="19C3FF"/>
            </a:solidFill>
            <a:ln>
              <a:noFill/>
            </a:ln>
            <a:effectLst/>
            <a:sp3d/>
          </c:spPr>
          <c:invertIfNegative val="0"/>
          <c:dPt>
            <c:idx val="13"/>
            <c:invertIfNegative val="0"/>
            <c:bubble3D val="0"/>
            <c:spPr>
              <a:solidFill>
                <a:srgbClr val="19C3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32C-4371-99D2-C0756B235433}"/>
              </c:ext>
            </c:extLst>
          </c:dPt>
          <c:dPt>
            <c:idx val="18"/>
            <c:invertIfNegative val="0"/>
            <c:bubble3D val="0"/>
            <c:spPr>
              <a:solidFill>
                <a:srgbClr val="19C3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A32C-4371-99D2-C0756B2354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Attendance!$AC$5:$BG$5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C-4371-99D2-C0756B235433}"/>
            </c:ext>
          </c:extLst>
        </c:ser>
        <c:ser>
          <c:idx val="2"/>
          <c:order val="2"/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Attendance!$AC$6:$BG$6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2C-4371-99D2-C0756B235433}"/>
            </c:ext>
          </c:extLst>
        </c:ser>
        <c:ser>
          <c:idx val="3"/>
          <c:order val="3"/>
          <c:spPr>
            <a:gradFill flip="none" rotWithShape="1">
              <a:gsLst>
                <a:gs pos="0">
                  <a:srgbClr val="FFFF00">
                    <a:shade val="30000"/>
                    <a:satMod val="115000"/>
                  </a:srgbClr>
                </a:gs>
                <a:gs pos="50000">
                  <a:srgbClr val="FFFF00">
                    <a:shade val="67500"/>
                    <a:satMod val="115000"/>
                  </a:srgbClr>
                </a:gs>
                <a:gs pos="100000">
                  <a:srgbClr val="FFFF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Attendance!$AC$7:$BG$7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2C-4371-99D2-C0756B235433}"/>
            </c:ext>
          </c:extLst>
        </c:ser>
        <c:ser>
          <c:idx val="4"/>
          <c:order val="4"/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Attendance!$AC$8:$BG$8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2C-4371-99D2-C0756B235433}"/>
            </c:ext>
          </c:extLst>
        </c:ser>
        <c:ser>
          <c:idx val="5"/>
          <c:order val="5"/>
          <c:spPr>
            <a:gradFill flip="none" rotWithShape="1">
              <a:gsLst>
                <a:gs pos="0">
                  <a:srgbClr val="00FF00">
                    <a:shade val="30000"/>
                    <a:satMod val="115000"/>
                  </a:srgbClr>
                </a:gs>
                <a:gs pos="50000">
                  <a:srgbClr val="00FF00">
                    <a:shade val="67500"/>
                    <a:satMod val="115000"/>
                  </a:srgbClr>
                </a:gs>
                <a:gs pos="100000">
                  <a:srgbClr val="00FF00">
                    <a:shade val="100000"/>
                    <a:satMod val="115000"/>
                  </a:srgbClr>
                </a:gs>
              </a:gsLst>
              <a:lin ang="10800000" scaled="1"/>
              <a:tileRect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Attendance!$AC$9:$BG$9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2C-4371-99D2-C0756B235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163664"/>
        <c:axId val="220164056"/>
        <c:axId val="0"/>
      </c:bar3DChart>
      <c:catAx>
        <c:axId val="22016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0164056"/>
        <c:crosses val="autoZero"/>
        <c:auto val="1"/>
        <c:lblAlgn val="ctr"/>
        <c:lblOffset val="100"/>
        <c:noMultiLvlLbl val="0"/>
      </c:catAx>
      <c:valAx>
        <c:axId val="22016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016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71090415211486"/>
          <c:y val="0.28891258384368623"/>
          <c:w val="0.79821497865735347"/>
          <c:h val="0.446551108194808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'แพ็ค อื่นๆ'!$A$2</c:f>
              <c:strCache>
                <c:ptCount val="1"/>
                <c:pt idx="0">
                  <c:v>จำนวนครั้งที่แพ็ค/M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EA-4535-90CF-1F778C7CA3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'แพ็ค อื่นๆ'!$B$1:$M$1</c:f>
              <c:numCache>
                <c:formatCode>mmm\-yy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'แพ็ค อื่นๆ'!$B$2:$M$2</c:f>
              <c:numCache>
                <c:formatCode>General</c:formatCode>
                <c:ptCount val="12"/>
                <c:pt idx="0" formatCode="0.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3</c:v>
                </c:pt>
                <c:pt idx="4">
                  <c:v>15</c:v>
                </c:pt>
                <c:pt idx="5">
                  <c:v>6</c:v>
                </c:pt>
                <c:pt idx="6" formatCode="0.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A-4535-90CF-1F778C7CA3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560464"/>
        <c:axId val="159560856"/>
      </c:barChart>
      <c:dateAx>
        <c:axId val="1595604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59560856"/>
        <c:crosses val="autoZero"/>
        <c:auto val="1"/>
        <c:lblOffset val="100"/>
        <c:baseTimeUnit val="months"/>
      </c:dateAx>
      <c:valAx>
        <c:axId val="159560856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560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05555555555554"/>
          <c:y val="0.23379629629629631"/>
          <c:w val="0.35"/>
          <c:h val="0.5833333333333333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8A-4BB7-83FE-621190F09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8A-4BB7-83FE-621190F09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18A-4BB7-83FE-621190F09FF9}"/>
              </c:ext>
            </c:extLst>
          </c:dPt>
          <c:dPt>
            <c:idx val="3"/>
            <c:bubble3D val="0"/>
            <c:spPr>
              <a:solidFill>
                <a:srgbClr val="19C3FF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18A-4BB7-83FE-621190F09F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18A-4BB7-83FE-621190F09F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18A-4BB7-83FE-621190F09FF9}"/>
              </c:ext>
            </c:extLst>
          </c:dPt>
          <c:dPt>
            <c:idx val="6"/>
            <c:bubble3D val="0"/>
            <c:spPr>
              <a:solidFill>
                <a:srgbClr val="FF33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18A-4BB7-83FE-621190F09F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18A-4BB7-83FE-621190F09F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18A-4BB7-83FE-621190F09FF9}"/>
              </c:ext>
            </c:extLst>
          </c:dPt>
          <c:dPt>
            <c:idx val="9"/>
            <c:bubble3D val="0"/>
            <c:explosion val="6"/>
            <c:spPr>
              <a:solidFill>
                <a:srgbClr val="FFFF0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18A-4BB7-83FE-621190F09F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18A-4BB7-83FE-621190F09F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18A-4BB7-83FE-621190F09FF9}"/>
              </c:ext>
            </c:extLst>
          </c:dPt>
          <c:dPt>
            <c:idx val="12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18A-4BB7-83FE-621190F09F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18A-4BB7-83FE-621190F09F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18A-4BB7-83FE-621190F09FF9}"/>
              </c:ext>
            </c:extLst>
          </c:dPt>
          <c:dPt>
            <c:idx val="15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18A-4BB7-83FE-621190F09F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18A-4BB7-83FE-621190F09F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18A-4BB7-83FE-621190F09FF9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18A-4BB7-83FE-621190F09FF9}"/>
                </c:ext>
              </c:extLst>
            </c:dLbl>
            <c:dLbl>
              <c:idx val="3"/>
              <c:layout>
                <c:manualLayout>
                  <c:x val="0.17629628087229973"/>
                  <c:y val="-0.136018255841731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h-TH"/>
                      <a:t>ลาคลอด </a:t>
                    </a:r>
                    <a:fld id="{E543D39B-6DE9-4882-BEF5-40EE59D6AE98}" type="VALUE">
                      <a:rPr lang="en-US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[VALUE]</a:t>
                    </a:fld>
                    <a:r>
                      <a:rPr lang="en-US" baseline="0"/>
                      <a:t>, </a:t>
                    </a:r>
                    <a:fld id="{8B56EE68-EECB-4E61-B988-7379E50FEB51}" type="PERCENTAGE">
                      <a:rPr lang="en-US" baseline="0"/>
                      <a:pPr>
                        <a:defRPr>
                          <a:solidFill>
                            <a:sysClr val="windowText" lastClr="000000"/>
                          </a:solidFill>
                        </a:defRPr>
                      </a:pPr>
                      <a:t>[เปอร์เซ็นต์]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399892615932403"/>
                      <c:h val="0.1705304156322633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18A-4BB7-83FE-621190F09FF9}"/>
                </c:ext>
              </c:extLst>
            </c:dLbl>
            <c:dLbl>
              <c:idx val="6"/>
              <c:layout>
                <c:manualLayout>
                  <c:x val="0.14796295001782286"/>
                  <c:y val="9.2215889741744678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8A-4BB7-83FE-621190F09FF9}"/>
                </c:ext>
              </c:extLst>
            </c:dLbl>
            <c:dLbl>
              <c:idx val="9"/>
              <c:layout>
                <c:manualLayout>
                  <c:x val="-0.11018517554518732"/>
                  <c:y val="8.760509525465752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18A-4BB7-83FE-621190F09FF9}"/>
                </c:ext>
              </c:extLst>
            </c:dLbl>
            <c:dLbl>
              <c:idx val="12"/>
              <c:layout>
                <c:manualLayout>
                  <c:x val="-0.1731481329995801"/>
                  <c:y val="-0.1014374787159191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18A-4BB7-83FE-621190F09FF9}"/>
                </c:ext>
              </c:extLst>
            </c:dLbl>
            <c:dLbl>
              <c:idx val="15"/>
              <c:layout>
                <c:manualLayout>
                  <c:x val="-0.15740739363598188"/>
                  <c:y val="-0.1936533684576638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18A-4BB7-83FE-621190F09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Attendance!$G$21:$X$21</c:f>
              <c:strCache>
                <c:ptCount val="16"/>
                <c:pt idx="0">
                  <c:v>ลาบวช</c:v>
                </c:pt>
                <c:pt idx="3">
                  <c:v>ลาคลอด</c:v>
                </c:pt>
                <c:pt idx="6">
                  <c:v>มาสาย</c:v>
                </c:pt>
                <c:pt idx="9">
                  <c:v>ลาป่วย</c:v>
                </c:pt>
                <c:pt idx="12">
                  <c:v>ลากิจ</c:v>
                </c:pt>
                <c:pt idx="15">
                  <c:v>ลาพักร้อน </c:v>
                </c:pt>
              </c:strCache>
            </c:strRef>
          </c:cat>
          <c:val>
            <c:numRef>
              <c:f>Attendance!$G$22:$X$22</c:f>
              <c:numCache>
                <c:formatCode>General</c:formatCode>
                <c:ptCount val="18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18A-4BB7-83FE-621190F09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3865647478025592E-2"/>
          <c:y val="0.11501323984391196"/>
          <c:w val="0.94226844906687335"/>
          <c:h val="0.65388342082239725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'SAB Operation performance'!$H$3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'SAB Operation performance'!$B$4:$F$18</c:f>
              <c:multiLvlStrCache>
                <c:ptCount val="15"/>
                <c:lvl>
                  <c:pt idx="0">
                    <c:v>Racks</c:v>
                  </c:pt>
                  <c:pt idx="1">
                    <c:v>BOX</c:v>
                  </c:pt>
                  <c:pt idx="2">
                    <c:v>Module</c:v>
                  </c:pt>
                  <c:pt idx="3">
                    <c:v>Racks</c:v>
                  </c:pt>
                  <c:pt idx="4">
                    <c:v>BOX</c:v>
                  </c:pt>
                  <c:pt idx="5">
                    <c:v>Module</c:v>
                  </c:pt>
                  <c:pt idx="6">
                    <c:v>Racks</c:v>
                  </c:pt>
                  <c:pt idx="7">
                    <c:v>BOX</c:v>
                  </c:pt>
                  <c:pt idx="8">
                    <c:v>Module</c:v>
                  </c:pt>
                  <c:pt idx="9">
                    <c:v>Racks</c:v>
                  </c:pt>
                  <c:pt idx="10">
                    <c:v>BOX</c:v>
                  </c:pt>
                  <c:pt idx="11">
                    <c:v>Module</c:v>
                  </c:pt>
                  <c:pt idx="12">
                    <c:v>Racks</c:v>
                  </c:pt>
                  <c:pt idx="13">
                    <c:v>BOX</c:v>
                  </c:pt>
                  <c:pt idx="14">
                    <c:v>Module</c:v>
                  </c:pt>
                </c:lvl>
                <c:lvl>
                  <c:pt idx="0">
                    <c:v>MM</c:v>
                  </c:pt>
                  <c:pt idx="3">
                    <c:v>SP</c:v>
                  </c:pt>
                  <c:pt idx="6">
                    <c:v>CA</c:v>
                  </c:pt>
                  <c:pt idx="9">
                    <c:v>QQ</c:v>
                  </c:pt>
                  <c:pt idx="12">
                    <c:v>KM.32</c:v>
                  </c:pt>
                </c:lvl>
              </c:multiLvlStrCache>
            </c:multiLvlStrRef>
          </c:cat>
          <c:val>
            <c:numRef>
              <c:f>'SAB Operation performance'!$H$4:$H$18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0-47EF-482F-A359-418448162861}"/>
            </c:ext>
          </c:extLst>
        </c:ser>
        <c:ser>
          <c:idx val="2"/>
          <c:order val="1"/>
          <c:tx>
            <c:strRef>
              <c:f>'SAB Operation performance'!$I$3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47EF-482F-A359-41844816286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47EF-482F-A359-418448162861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47EF-482F-A359-41844816286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47EF-482F-A359-418448162861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47EF-482F-A359-418448162861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47EF-482F-A359-4184481628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'SAB Operation performance'!$B$4:$F$18</c:f>
              <c:multiLvlStrCache>
                <c:ptCount val="15"/>
                <c:lvl>
                  <c:pt idx="0">
                    <c:v>Racks</c:v>
                  </c:pt>
                  <c:pt idx="1">
                    <c:v>BOX</c:v>
                  </c:pt>
                  <c:pt idx="2">
                    <c:v>Module</c:v>
                  </c:pt>
                  <c:pt idx="3">
                    <c:v>Racks</c:v>
                  </c:pt>
                  <c:pt idx="4">
                    <c:v>BOX</c:v>
                  </c:pt>
                  <c:pt idx="5">
                    <c:v>Module</c:v>
                  </c:pt>
                  <c:pt idx="6">
                    <c:v>Racks</c:v>
                  </c:pt>
                  <c:pt idx="7">
                    <c:v>BOX</c:v>
                  </c:pt>
                  <c:pt idx="8">
                    <c:v>Module</c:v>
                  </c:pt>
                  <c:pt idx="9">
                    <c:v>Racks</c:v>
                  </c:pt>
                  <c:pt idx="10">
                    <c:v>BOX</c:v>
                  </c:pt>
                  <c:pt idx="11">
                    <c:v>Module</c:v>
                  </c:pt>
                  <c:pt idx="12">
                    <c:v>Racks</c:v>
                  </c:pt>
                  <c:pt idx="13">
                    <c:v>BOX</c:v>
                  </c:pt>
                  <c:pt idx="14">
                    <c:v>Module</c:v>
                  </c:pt>
                </c:lvl>
                <c:lvl>
                  <c:pt idx="0">
                    <c:v>MM</c:v>
                  </c:pt>
                  <c:pt idx="3">
                    <c:v>SP</c:v>
                  </c:pt>
                  <c:pt idx="6">
                    <c:v>CA</c:v>
                  </c:pt>
                  <c:pt idx="9">
                    <c:v>QQ</c:v>
                  </c:pt>
                  <c:pt idx="12">
                    <c:v>KM.32</c:v>
                  </c:pt>
                </c:lvl>
              </c:multiLvlStrCache>
            </c:multiLvlStrRef>
          </c:cat>
          <c:val>
            <c:numRef>
              <c:f>'SAB Operation performance'!$I$4:$I$18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7EF-482F-A359-418448162861}"/>
            </c:ext>
          </c:extLst>
        </c:ser>
        <c:ser>
          <c:idx val="3"/>
          <c:order val="2"/>
          <c:tx>
            <c:strRef>
              <c:f>'SAB Operation performance'!$J$3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'SAB Operation performance'!$B$4:$F$18</c:f>
              <c:multiLvlStrCache>
                <c:ptCount val="15"/>
                <c:lvl>
                  <c:pt idx="0">
                    <c:v>Racks</c:v>
                  </c:pt>
                  <c:pt idx="1">
                    <c:v>BOX</c:v>
                  </c:pt>
                  <c:pt idx="2">
                    <c:v>Module</c:v>
                  </c:pt>
                  <c:pt idx="3">
                    <c:v>Racks</c:v>
                  </c:pt>
                  <c:pt idx="4">
                    <c:v>BOX</c:v>
                  </c:pt>
                  <c:pt idx="5">
                    <c:v>Module</c:v>
                  </c:pt>
                  <c:pt idx="6">
                    <c:v>Racks</c:v>
                  </c:pt>
                  <c:pt idx="7">
                    <c:v>BOX</c:v>
                  </c:pt>
                  <c:pt idx="8">
                    <c:v>Module</c:v>
                  </c:pt>
                  <c:pt idx="9">
                    <c:v>Racks</c:v>
                  </c:pt>
                  <c:pt idx="10">
                    <c:v>BOX</c:v>
                  </c:pt>
                  <c:pt idx="11">
                    <c:v>Module</c:v>
                  </c:pt>
                  <c:pt idx="12">
                    <c:v>Racks</c:v>
                  </c:pt>
                  <c:pt idx="13">
                    <c:v>BOX</c:v>
                  </c:pt>
                  <c:pt idx="14">
                    <c:v>Module</c:v>
                  </c:pt>
                </c:lvl>
                <c:lvl>
                  <c:pt idx="0">
                    <c:v>MM</c:v>
                  </c:pt>
                  <c:pt idx="3">
                    <c:v>SP</c:v>
                  </c:pt>
                  <c:pt idx="6">
                    <c:v>CA</c:v>
                  </c:pt>
                  <c:pt idx="9">
                    <c:v>QQ</c:v>
                  </c:pt>
                  <c:pt idx="12">
                    <c:v>KM.32</c:v>
                  </c:pt>
                </c:lvl>
              </c:multiLvlStrCache>
            </c:multiLvlStrRef>
          </c:cat>
          <c:val>
            <c:numRef>
              <c:f>'SAB Operation performance'!$J$4:$J$18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E-47EF-482F-A359-4184481628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9472560"/>
        <c:axId val="219472952"/>
        <c:axId val="0"/>
      </c:bar3DChart>
      <c:catAx>
        <c:axId val="21947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9472952"/>
        <c:crosses val="autoZero"/>
        <c:auto val="1"/>
        <c:lblAlgn val="ctr"/>
        <c:lblOffset val="100"/>
        <c:noMultiLvlLbl val="0"/>
      </c:catAx>
      <c:valAx>
        <c:axId val="2194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94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7852260269198981"/>
          <c:y val="3.0554824340769679E-3"/>
          <c:w val="0.21907366373100315"/>
          <c:h val="0.11053295421405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sng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100"/>
      <c:rotY val="15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267244997738758"/>
          <c:y val="0.15077072671159375"/>
          <c:w val="0.6530029048790007"/>
          <c:h val="0.63010879307194778"/>
        </c:manualLayout>
      </c:layout>
      <c:pie3DChart>
        <c:varyColors val="1"/>
        <c:ser>
          <c:idx val="0"/>
          <c:order val="0"/>
          <c:tx>
            <c:strRef>
              <c:f>'SAB Operation performance'!$D$47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A22-4459-9F9B-27DA3BF4D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A22-4459-9F9B-27DA3BF4D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A22-4459-9F9B-27DA3BF4D36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1"/>
            <c:showSerName val="1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'SAB Operation performance'!$C$43:$C$45</c:f>
              <c:strCache>
                <c:ptCount val="3"/>
                <c:pt idx="0">
                  <c:v>Rack</c:v>
                </c:pt>
                <c:pt idx="1">
                  <c:v>Box</c:v>
                </c:pt>
                <c:pt idx="2">
                  <c:v>Module</c:v>
                </c:pt>
              </c:strCache>
            </c:strRef>
          </c:cat>
          <c:val>
            <c:numRef>
              <c:f>'SAB Operation performance'!$AI$43:$AI$45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22-4459-9F9B-27DA3BF4D3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'SAB Operation performance'!$C$43</c:f>
              <c:strCache>
                <c:ptCount val="1"/>
                <c:pt idx="0">
                  <c:v>Rack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'SAB Operation performance'!$D$42:$AH$42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'SAB Operation performance'!$D$43:$AH$43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E-472B-A78A-A7998B19AA01}"/>
            </c:ext>
          </c:extLst>
        </c:ser>
        <c:ser>
          <c:idx val="1"/>
          <c:order val="1"/>
          <c:tx>
            <c:strRef>
              <c:f>'SAB Operation performance'!$C$44</c:f>
              <c:strCache>
                <c:ptCount val="1"/>
                <c:pt idx="0">
                  <c:v>Box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'SAB Operation performance'!$D$42:$AH$42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'SAB Operation performance'!$D$44:$AH$44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E-472B-A78A-A7998B19AA01}"/>
            </c:ext>
          </c:extLst>
        </c:ser>
        <c:ser>
          <c:idx val="2"/>
          <c:order val="2"/>
          <c:tx>
            <c:strRef>
              <c:f>'SAB Operation performance'!$C$45</c:f>
              <c:strCache>
                <c:ptCount val="1"/>
                <c:pt idx="0">
                  <c:v>Module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'SAB Operation performance'!$D$42:$AH$42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'SAB Operation performance'!$D$45:$AH$45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FE-472B-A78A-A7998B19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571416"/>
        <c:axId val="22157180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'SAB Operation performance'!$D$20:$AH$20</c15:sqref>
                        </c15:formulaRef>
                      </c:ext>
                    </c:extLst>
                    <c:strCache>
                      <c:ptCount val="3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'SAB Operation performance'!$D$42:$AH$42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'SAB Operation performance'!$D$20:$AH$20</c15:sqref>
                        </c15:formulaRef>
                      </c:ext>
                    </c:extLst>
                    <c:numCache>
                      <c:formatCode>General</c:formatCode>
                      <c:ptCount val="3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3FE-472B-A78A-A7998B19AA01}"/>
                  </c:ext>
                </c:extLst>
              </c15:ser>
            </c15:filteredBarSeries>
          </c:ext>
        </c:extLst>
      </c:barChart>
      <c:catAx>
        <c:axId val="22157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71808"/>
        <c:crosses val="autoZero"/>
        <c:auto val="1"/>
        <c:lblAlgn val="ctr"/>
        <c:lblOffset val="100"/>
        <c:noMultiLvlLbl val="0"/>
      </c:catAx>
      <c:valAx>
        <c:axId val="22157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7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56305820751641"/>
          <c:y val="3.982097805182136E-2"/>
          <c:w val="0.58829702640608161"/>
          <c:h val="0.890492310357491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7E-4D12-A855-FE35A95220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7E-4D12-A855-FE35A95220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7E-4D12-A855-FE35A952206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D77E-4D12-A855-FE35A9522067}"/>
                </c:ext>
              </c:extLst>
            </c:dLbl>
            <c:dLbl>
              <c:idx val="1"/>
              <c:layout>
                <c:manualLayout>
                  <c:x val="-0.18805630529032541"/>
                  <c:y val="-0.145371208950809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0266841644795"/>
                      <c:h val="0.2868288859725867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77E-4D12-A855-FE35A9522067}"/>
                </c:ext>
              </c:extLst>
            </c:dLbl>
            <c:dLbl>
              <c:idx val="2"/>
              <c:layout>
                <c:manualLayout>
                  <c:x val="0.25663277756127001"/>
                  <c:y val="7.26358696015603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780215726729928"/>
                      <c:h val="0.286829002951429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77E-4D12-A855-FE35A95220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'SAB Operation performance'!$C$39:$C$41</c:f>
              <c:numCache>
                <c:formatCode>General</c:formatCode>
                <c:ptCount val="3"/>
              </c:numCache>
            </c:numRef>
          </c:cat>
          <c:val>
            <c:numRef>
              <c:f>'SAB Operation performance'!$AI$39:$AI$41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D77E-4D12-A855-FE35A95220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182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140520508200384E-2"/>
          <c:y val="7.2908431184745617E-2"/>
          <c:w val="0.82207910453330391"/>
          <c:h val="0.798671322519821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B8-4908-BC85-A76948D829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FB8-4908-BC85-A76948D829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FB8-4908-BC85-A76948D829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FB8-4908-BC85-A76948D829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FB8-4908-BC85-A76948D829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FB8-4908-BC85-A76948D829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FB8-4908-BC85-A76948D829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FB8-4908-BC85-A76948D829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FB8-4908-BC85-A76948D829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FB8-4908-BC85-A76948D8292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FB8-4908-BC85-A76948D829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FB8-4908-BC85-A76948D829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FB8-4908-BC85-A76948D829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5FB8-4908-BC85-A76948D829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5FB8-4908-BC85-A76948D82921}"/>
              </c:ext>
            </c:extLst>
          </c:dPt>
          <c:dLbls>
            <c:dLbl>
              <c:idx val="0"/>
              <c:layout>
                <c:manualLayout>
                  <c:x val="4.0999243633120859E-2"/>
                  <c:y val="1.622086059480668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B8-4908-BC85-A76948D82921}"/>
                </c:ext>
              </c:extLst>
            </c:dLbl>
            <c:dLbl>
              <c:idx val="3"/>
              <c:layout>
                <c:manualLayout>
                  <c:x val="-9.6199403603861339E-2"/>
                  <c:y val="1.477489623784853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B8-4908-BC85-A76948D82921}"/>
                </c:ext>
              </c:extLst>
            </c:dLbl>
            <c:dLbl>
              <c:idx val="6"/>
              <c:layout>
                <c:manualLayout>
                  <c:x val="0.23696919252945758"/>
                  <c:y val="1.193135260704279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B8-4908-BC85-A76948D82921}"/>
                </c:ext>
              </c:extLst>
            </c:dLbl>
            <c:dLbl>
              <c:idx val="9"/>
              <c:layout>
                <c:manualLayout>
                  <c:x val="0.11335058753736021"/>
                  <c:y val="0.1143090389872580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B8-4908-BC85-A76948D82921}"/>
                </c:ext>
              </c:extLst>
            </c:dLbl>
            <c:dLbl>
              <c:idx val="12"/>
              <c:layout>
                <c:manualLayout>
                  <c:x val="-0.14506767328217079"/>
                  <c:y val="-4.17590526446059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FB8-4908-BC85-A76948D829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'SAB Operation performance'!$B$4:$B$18</c:f>
              <c:strCache>
                <c:ptCount val="13"/>
                <c:pt idx="0">
                  <c:v>MM</c:v>
                </c:pt>
                <c:pt idx="3">
                  <c:v>SP</c:v>
                </c:pt>
                <c:pt idx="6">
                  <c:v>CA</c:v>
                </c:pt>
                <c:pt idx="9">
                  <c:v>QQ</c:v>
                </c:pt>
                <c:pt idx="12">
                  <c:v>KM.32</c:v>
                </c:pt>
              </c:strCache>
            </c:strRef>
          </c:cat>
          <c:val>
            <c:numRef>
              <c:f>'SAB Operation performance'!$K$4:$K$18</c:f>
              <c:numCache>
                <c:formatCode>General</c:formatCode>
                <c:ptCount val="15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FB8-4908-BC85-A76948D8292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0-5FB8-4908-BC85-A76948D829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2-5FB8-4908-BC85-A76948D829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4-5FB8-4908-BC85-A76948D829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6-5FB8-4908-BC85-A76948D829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8-5FB8-4908-BC85-A76948D829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A-5FB8-4908-BC85-A76948D829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5FB8-4908-BC85-A76948D829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5FB8-4908-BC85-A76948D829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5FB8-4908-BC85-A76948D829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5FB8-4908-BC85-A76948D8292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5FB8-4908-BC85-A76948D829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5FB8-4908-BC85-A76948D829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5FB8-4908-BC85-A76948D829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5FB8-4908-BC85-A76948D829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5FB8-4908-BC85-A76948D829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'SAB Operation performance'!$B$4:$B$18</c:f>
              <c:strCache>
                <c:ptCount val="13"/>
                <c:pt idx="0">
                  <c:v>MM</c:v>
                </c:pt>
                <c:pt idx="3">
                  <c:v>SP</c:v>
                </c:pt>
                <c:pt idx="6">
                  <c:v>CA</c:v>
                </c:pt>
                <c:pt idx="9">
                  <c:v>QQ</c:v>
                </c:pt>
                <c:pt idx="12">
                  <c:v>KM.32</c:v>
                </c:pt>
              </c:strCache>
            </c:strRef>
          </c:cat>
          <c:val>
            <c:numRef>
              <c:f>'SAB Operation performance'!$L$4:$L$18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3D-5FB8-4908-BC85-A76948D8292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'SAB Operation performance'!$E$43:$AH$43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8-4A52-8907-BBC362196CE2}"/>
            </c:ext>
          </c:extLst>
        </c:ser>
        <c:ser>
          <c:idx val="1"/>
          <c:order val="1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'SAB Operation performance'!$E$44:$AH$44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8-4A52-8907-BBC362196CE2}"/>
            </c:ext>
          </c:extLst>
        </c:ser>
        <c:ser>
          <c:idx val="2"/>
          <c:order val="2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'SAB Operation performance'!$E$45:$AH$45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E8-4A52-8907-BBC36219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1572984"/>
        <c:axId val="221573376"/>
      </c:barChart>
      <c:catAx>
        <c:axId val="22157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73376"/>
        <c:crosses val="autoZero"/>
        <c:auto val="1"/>
        <c:lblAlgn val="ctr"/>
        <c:lblOffset val="100"/>
        <c:noMultiLvlLbl val="0"/>
      </c:catAx>
      <c:valAx>
        <c:axId val="2215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15729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882843327667074E-2"/>
          <c:y val="1.2698412698412698E-2"/>
          <c:w val="0.95971803044217341"/>
          <c:h val="0.66918535183102112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'SAB Operation performance'!$D$37:$AH$37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'SAB Operation performance'!$D$37:$AH$37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D-4BCF-8A8A-955E778ECD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1574160"/>
        <c:axId val="222180216"/>
      </c:lineChart>
      <c:catAx>
        <c:axId val="2215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22180216"/>
        <c:crosses val="autoZero"/>
        <c:auto val="1"/>
        <c:lblAlgn val="ctr"/>
        <c:lblOffset val="100"/>
        <c:noMultiLvlLbl val="0"/>
      </c:catAx>
      <c:valAx>
        <c:axId val="2221802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1574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3949275561298579E-2"/>
          <c:y val="9.6855355504913143E-2"/>
          <c:w val="0.9657608690768128"/>
          <c:h val="0.80628928899017371"/>
        </c:manualLayout>
      </c:layout>
      <c:lineChart>
        <c:grouping val="standard"/>
        <c:varyColors val="0"/>
        <c:ser>
          <c:idx val="0"/>
          <c:order val="0"/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rgbClr val="FFFF00"/>
              </a:solidFill>
              <a:ln w="317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'SAB Operation performance'!$D$37:$AH$37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D6-4DD4-AE54-79FC0856BA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2181392"/>
        <c:axId val="222181784"/>
      </c:lineChart>
      <c:catAx>
        <c:axId val="222181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222181784"/>
        <c:crosses val="autoZero"/>
        <c:auto val="1"/>
        <c:lblAlgn val="ctr"/>
        <c:lblOffset val="100"/>
        <c:noMultiLvlLbl val="0"/>
      </c:catAx>
      <c:valAx>
        <c:axId val="222181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218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'แพ็ค อื่นๆ'!$N$2</c:f>
              <c:strCache>
                <c:ptCount val="1"/>
                <c:pt idx="0">
                  <c:v>Thaiyonei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'แพ็ค อื่นๆ'!$O$1:$AS$1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'แพ็ค อื่นๆ'!$O$2:$AS$2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2-45CB-9C69-487D1EC62D95}"/>
            </c:ext>
          </c:extLst>
        </c:ser>
        <c:ser>
          <c:idx val="1"/>
          <c:order val="1"/>
          <c:tx>
            <c:strRef>
              <c:f>'แพ็ค อื่นๆ'!$N$3</c:f>
              <c:strCache>
                <c:ptCount val="1"/>
                <c:pt idx="0">
                  <c:v>Just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'แพ็ค อื่นๆ'!$O$1:$AS$1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'แพ็ค อื่นๆ'!$O$3:$AS$3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2-45CB-9C69-487D1EC62D95}"/>
            </c:ext>
          </c:extLst>
        </c:ser>
        <c:ser>
          <c:idx val="2"/>
          <c:order val="2"/>
          <c:tx>
            <c:strRef>
              <c:f>'แพ็ค อื่นๆ'!$N$4</c:f>
              <c:strCache>
                <c:ptCount val="1"/>
                <c:pt idx="0">
                  <c:v>NHK 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'แพ็ค อื่นๆ'!$O$1:$AS$1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'แพ็ค อื่นๆ'!$O$4:$AS$4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2-45CB-9C69-487D1EC62D95}"/>
            </c:ext>
          </c:extLst>
        </c:ser>
        <c:ser>
          <c:idx val="3"/>
          <c:order val="3"/>
          <c:tx>
            <c:strRef>
              <c:f>'แพ็ค อื่นๆ'!$N$5</c:f>
              <c:strCache>
                <c:ptCount val="1"/>
                <c:pt idx="0">
                  <c:v>NHK 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'แพ็ค อื่นๆ'!$O$1:$AS$1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'แพ็ค อื่นๆ'!$O$5:$AS$5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2-45CB-9C69-487D1EC62D95}"/>
            </c:ext>
          </c:extLst>
        </c:ser>
        <c:ser>
          <c:idx val="4"/>
          <c:order val="4"/>
          <c:tx>
            <c:strRef>
              <c:f>'แพ็ค อื่นๆ'!$N$6</c:f>
              <c:strCache>
                <c:ptCount val="1"/>
                <c:pt idx="0">
                  <c:v>Vispac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'แพ็ค อื่นๆ'!$O$1:$AS$1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'แพ็ค อื่นๆ'!$O$6:$AS$6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2-45CB-9C69-487D1EC62D95}"/>
            </c:ext>
          </c:extLst>
        </c:ser>
        <c:ser>
          <c:idx val="5"/>
          <c:order val="5"/>
          <c:tx>
            <c:strRef>
              <c:f>'แพ็ค อื่นๆ'!$N$7</c:f>
              <c:strCache>
                <c:ptCount val="1"/>
                <c:pt idx="0">
                  <c:v>MRT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'แพ็ค อื่นๆ'!$O$1:$AS$1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'แพ็ค อื่นๆ'!$O$7:$AS$7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B2-45CB-9C69-487D1EC62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562032"/>
        <c:axId val="159562424"/>
      </c:barChart>
      <c:catAx>
        <c:axId val="1595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562424"/>
        <c:crosses val="autoZero"/>
        <c:auto val="1"/>
        <c:lblAlgn val="ctr"/>
        <c:lblOffset val="100"/>
        <c:noMultiLvlLbl val="0"/>
      </c:catAx>
      <c:valAx>
        <c:axId val="15956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5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13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887264830043192E-2"/>
          <c:y val="0.16313690977918585"/>
          <c:w val="0.72472028075142281"/>
          <c:h val="0.6112791630212890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393-4CD3-9440-67AC2A380638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393-4CD3-9440-67AC2A380638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393-4CD3-9440-67AC2A380638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393-4CD3-9440-67AC2A380638}"/>
              </c:ext>
            </c:extLst>
          </c:dPt>
          <c:dPt>
            <c:idx val="4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393-4CD3-9440-67AC2A380638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E393-4CD3-9440-67AC2A380638}"/>
              </c:ext>
            </c:extLst>
          </c:dPt>
          <c:dPt>
            <c:idx val="6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E393-4CD3-9440-67AC2A38063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E393-4CD3-9440-67AC2A38063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E393-4CD3-9440-67AC2A38063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3-E393-4CD3-9440-67AC2A38063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5-E393-4CD3-9440-67AC2A380638}"/>
              </c:ext>
            </c:extLst>
          </c:dPt>
          <c:dLbls>
            <c:dLbl>
              <c:idx val="0"/>
              <c:layout>
                <c:manualLayout>
                  <c:x val="7.8715090388982209E-2"/>
                  <c:y val="-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813663039311098"/>
                      <c:h val="0.131388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393-4CD3-9440-67AC2A380638}"/>
                </c:ext>
              </c:extLst>
            </c:dLbl>
            <c:dLbl>
              <c:idx val="1"/>
              <c:layout>
                <c:manualLayout>
                  <c:x val="-0.29851000975274933"/>
                  <c:y val="0.190115331677450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057108732194995"/>
                      <c:h val="0.131388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393-4CD3-9440-67AC2A380638}"/>
                </c:ext>
              </c:extLst>
            </c:dLbl>
            <c:dLbl>
              <c:idx val="2"/>
              <c:layout>
                <c:manualLayout>
                  <c:x val="2.3408165973635309E-2"/>
                  <c:y val="-0.1203703703703703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1604868913857673"/>
                      <c:h val="0.125648148148148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393-4CD3-9440-67AC2A380638}"/>
                </c:ext>
              </c:extLst>
            </c:dLbl>
            <c:dLbl>
              <c:idx val="3"/>
              <c:layout>
                <c:manualLayout>
                  <c:x val="3.0160396910920879E-2"/>
                  <c:y val="-0.274264924740258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286516853932583"/>
                      <c:h val="8.460666375036453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393-4CD3-9440-67AC2A380638}"/>
                </c:ext>
              </c:extLst>
            </c:dLbl>
            <c:dLbl>
              <c:idx val="4"/>
              <c:layout>
                <c:manualLayout>
                  <c:x val="7.9846443395090255E-2"/>
                  <c:y val="-7.32159498923284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910702127106902"/>
                      <c:h val="0.141275510147767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393-4CD3-9440-67AC2A380638}"/>
                </c:ext>
              </c:extLst>
            </c:dLbl>
            <c:dLbl>
              <c:idx val="5"/>
              <c:layout>
                <c:manualLayout>
                  <c:x val="0.14795219814689883"/>
                  <c:y val="9.89833652626006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44943820224715"/>
                      <c:h val="0.14314814814814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E393-4CD3-9440-67AC2A380638}"/>
                </c:ext>
              </c:extLst>
            </c:dLbl>
            <c:dLbl>
              <c:idx val="6"/>
              <c:layout>
                <c:manualLayout>
                  <c:x val="7.9659259877315217E-2"/>
                  <c:y val="-0.222522771448134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233138694741809"/>
                      <c:h val="0.131388888888888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E393-4CD3-9440-67AC2A380638}"/>
                </c:ext>
              </c:extLst>
            </c:dLbl>
            <c:dLbl>
              <c:idx val="7"/>
              <c:layout>
                <c:manualLayout>
                  <c:x val="8.5972256222592525E-2"/>
                  <c:y val="0.18690284390617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313182111930703"/>
                      <c:h val="0.1444760405402968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E393-4CD3-9440-67AC2A380638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E393-4CD3-9440-67AC2A38063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E393-4CD3-9440-67AC2A380638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spc="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E393-4CD3-9440-67AC2A3806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spc="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'NG SAB'!$A$1:$A$11</c:f>
              <c:strCache>
                <c:ptCount val="11"/>
                <c:pt idx="1">
                  <c:v>4111111</c:v>
                </c:pt>
                <c:pt idx="2">
                  <c:v>No SAB Label</c:v>
                </c:pt>
                <c:pt idx="3">
                  <c:v>จำนวนเกิน</c:v>
                </c:pt>
                <c:pt idx="4">
                  <c:v>จำนวนไม่ครบ</c:v>
                </c:pt>
                <c:pt idx="5">
                  <c:v>เป็นสนิม</c:v>
                </c:pt>
                <c:pt idx="6">
                  <c:v>Part ผิด</c:v>
                </c:pt>
                <c:pt idx="7">
                  <c:v>Part ปน</c:v>
                </c:pt>
                <c:pt idx="8">
                  <c:v>เสียรูป</c:v>
                </c:pt>
                <c:pt idx="9">
                  <c:v>SAB ไม่ใช่ตัวยิง</c:v>
                </c:pt>
                <c:pt idx="10">
                  <c:v>อื่นๆ</c:v>
                </c:pt>
              </c:strCache>
            </c:strRef>
          </c:cat>
          <c:val>
            <c:numRef>
              <c:f>'NG SAB'!$B$1:$B$11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393-4CD3-9440-67AC2A380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>
          <a:glow rad="139700"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2205818022747151E-2"/>
          <c:y val="4.1666666666666664E-2"/>
          <c:w val="0.88723862642169726"/>
          <c:h val="0.67370516185476814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C77-437D-BB7C-826B24FE23D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4C77-437D-BB7C-826B24FE23D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4C77-437D-BB7C-826B24FE23D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C77-437D-BB7C-826B24FE23D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C77-437D-BB7C-826B24FE23D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4C77-437D-BB7C-826B24FE23D7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4C77-437D-BB7C-826B24FE23D7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F-4C77-437D-BB7C-826B24FE23D7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1-4C77-437D-BB7C-826B24FE23D7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13-4C77-437D-BB7C-826B24FE23D7}"/>
              </c:ext>
            </c:extLst>
          </c:dPt>
          <c:dLbls>
            <c:dLbl>
              <c:idx val="0"/>
              <c:layout>
                <c:manualLayout>
                  <c:x val="0"/>
                  <c:y val="-4.67546734425355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77-437D-BB7C-826B24FE23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'NG SAB'!$C$22:$L$22</c:f>
              <c:strCache>
                <c:ptCount val="10"/>
                <c:pt idx="0">
                  <c:v>4111111</c:v>
                </c:pt>
                <c:pt idx="1">
                  <c:v>No SAB Label</c:v>
                </c:pt>
                <c:pt idx="2">
                  <c:v>จำนวนเกิน</c:v>
                </c:pt>
                <c:pt idx="3">
                  <c:v>จำนวนไม่ครบ</c:v>
                </c:pt>
                <c:pt idx="4">
                  <c:v>เป็นสนิม</c:v>
                </c:pt>
                <c:pt idx="5">
                  <c:v>Part ผิด</c:v>
                </c:pt>
                <c:pt idx="6">
                  <c:v>Part ปน</c:v>
                </c:pt>
                <c:pt idx="7">
                  <c:v>เสียรูป</c:v>
                </c:pt>
                <c:pt idx="8">
                  <c:v>SAB ไม่ใช่ตัวยิง</c:v>
                </c:pt>
                <c:pt idx="9">
                  <c:v>อื่นๆ</c:v>
                </c:pt>
              </c:strCache>
            </c:strRef>
          </c:cat>
          <c:val>
            <c:numRef>
              <c:f>'NG SAB'!$C$23:$L$23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C77-437D-BB7C-826B24FE2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565168"/>
        <c:axId val="218794504"/>
        <c:axId val="0"/>
      </c:bar3DChart>
      <c:catAx>
        <c:axId val="1595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8794504"/>
        <c:crosses val="autoZero"/>
        <c:auto val="1"/>
        <c:lblAlgn val="ctr"/>
        <c:lblOffset val="100"/>
        <c:noMultiLvlLbl val="0"/>
      </c:catAx>
      <c:valAx>
        <c:axId val="21879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56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'NG SAB'!$O$7</c:f>
              <c:strCache>
                <c:ptCount val="1"/>
                <c:pt idx="0">
                  <c:v>NG/M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invertIfNegative val="0"/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1-4CAD-8165-34A8405073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'NG SAB'!$P$6:$AA$6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'NG SAB'!$P$7:$AA$7</c:f>
              <c:numCache>
                <c:formatCode>General</c:formatCode>
                <c:ptCount val="12"/>
                <c:pt idx="0">
                  <c:v>708</c:v>
                </c:pt>
                <c:pt idx="1">
                  <c:v>687</c:v>
                </c:pt>
                <c:pt idx="2">
                  <c:v>878</c:v>
                </c:pt>
                <c:pt idx="3">
                  <c:v>730</c:v>
                </c:pt>
                <c:pt idx="4">
                  <c:v>811</c:v>
                </c:pt>
                <c:pt idx="5">
                  <c:v>832</c:v>
                </c:pt>
                <c:pt idx="6">
                  <c:v>757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1-4CAD-8165-34A84050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795680"/>
        <c:axId val="218796072"/>
      </c:barChart>
      <c:catAx>
        <c:axId val="2187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8796072"/>
        <c:crosses val="autoZero"/>
        <c:auto val="1"/>
        <c:lblAlgn val="ctr"/>
        <c:lblOffset val="100"/>
        <c:noMultiLvlLbl val="0"/>
      </c:catAx>
      <c:valAx>
        <c:axId val="21879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87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326523764473264E-2"/>
          <c:y val="5.0169617286526559E-2"/>
          <c:w val="0.94798991249674136"/>
          <c:h val="0.7321629406882322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'STB R P L'!$B$3</c:f>
              <c:strCache>
                <c:ptCount val="1"/>
                <c:pt idx="0">
                  <c:v>Receive</c:v>
                </c:pt>
              </c:strCache>
            </c:strRef>
          </c:tx>
          <c:spPr>
            <a:solidFill>
              <a:srgbClr val="66FF33"/>
            </a:solidFill>
            <a:ln>
              <a:solidFill>
                <a:srgbClr val="66FF33"/>
              </a:solidFill>
            </a:ln>
            <a:effectLst/>
            <a:sp3d>
              <a:contourClr>
                <a:srgbClr val="66FF33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'STB R P L'!$A$4:$A$34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'STB R P L'!$B$4:$B$34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8-4449-AD66-0EA31F67741B}"/>
            </c:ext>
          </c:extLst>
        </c:ser>
        <c:ser>
          <c:idx val="1"/>
          <c:order val="1"/>
          <c:tx>
            <c:strRef>
              <c:f>'STB R P L'!$C$3</c:f>
              <c:strCache>
                <c:ptCount val="1"/>
                <c:pt idx="0">
                  <c:v>Packing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'STB R P L'!$A$4:$A$34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'STB R P L'!$C$4:$C$34</c:f>
              <c:numCache>
                <c:formatCode>General</c:formatCode>
                <c:ptCount val="31"/>
                <c:pt idx="0">
                  <c:v>0</c:v>
                </c:pt>
                <c:pt idx="1">
                  <c:v>270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90</c:v>
                </c:pt>
                <c:pt idx="15">
                  <c:v>75</c:v>
                </c:pt>
                <c:pt idx="16">
                  <c:v>0</c:v>
                </c:pt>
                <c:pt idx="17">
                  <c:v>265</c:v>
                </c:pt>
                <c:pt idx="18">
                  <c:v>0</c:v>
                </c:pt>
                <c:pt idx="19">
                  <c:v>330</c:v>
                </c:pt>
                <c:pt idx="20">
                  <c:v>80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8-4449-AD66-0EA31F67741B}"/>
            </c:ext>
          </c:extLst>
        </c:ser>
        <c:ser>
          <c:idx val="2"/>
          <c:order val="2"/>
          <c:tx>
            <c:strRef>
              <c:f>'STB R P L'!$D$3</c:f>
              <c:strCache>
                <c:ptCount val="1"/>
                <c:pt idx="0">
                  <c:v>Loading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2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39B8-4449-AD66-0EA31F67741B}"/>
              </c:ext>
            </c:extLst>
          </c:dPt>
          <c:dPt>
            <c:idx val="28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9B8-4449-AD66-0EA31F6774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'STB R P L'!$A$4:$A$34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'STB R P L'!$D$4:$D$34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44</c:v>
                </c:pt>
                <c:pt idx="16">
                  <c:v>0</c:v>
                </c:pt>
                <c:pt idx="17">
                  <c:v>57</c:v>
                </c:pt>
                <c:pt idx="18">
                  <c:v>0</c:v>
                </c:pt>
                <c:pt idx="19">
                  <c:v>67</c:v>
                </c:pt>
                <c:pt idx="20">
                  <c:v>76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8-4449-AD66-0EA31F67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218796856"/>
        <c:axId val="218797248"/>
        <c:axId val="0"/>
      </c:bar3DChart>
      <c:catAx>
        <c:axId val="218796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8797248"/>
        <c:crosses val="autoZero"/>
        <c:auto val="1"/>
        <c:lblAlgn val="ctr"/>
        <c:lblOffset val="100"/>
        <c:noMultiLvlLbl val="0"/>
      </c:catAx>
      <c:valAx>
        <c:axId val="2187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8796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'STB R P L'!$Q$2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66FF33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06E-4BA1-A398-18DF8144129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06E-4BA1-A398-18DF81441296}"/>
              </c:ext>
            </c:extLst>
          </c:dPt>
          <c:dLbls>
            <c:dLbl>
              <c:idx val="0"/>
              <c:layout>
                <c:manualLayout>
                  <c:x val="1.9444444444444445E-2"/>
                  <c:y val="-4.16666666666666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06E-4BA1-A398-18DF81441296}"/>
                </c:ext>
              </c:extLst>
            </c:dLbl>
            <c:dLbl>
              <c:idx val="1"/>
              <c:layout>
                <c:manualLayout>
                  <c:x val="3.0555555555555555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6E-4BA1-A398-18DF81441296}"/>
                </c:ext>
              </c:extLst>
            </c:dLbl>
            <c:dLbl>
              <c:idx val="2"/>
              <c:layout>
                <c:manualLayout>
                  <c:x val="1.9444444444444445E-2"/>
                  <c:y val="-6.9444444444444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6E-4BA1-A398-18DF814412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'STB R P L'!$P$3:$P$5</c:f>
              <c:strCache>
                <c:ptCount val="3"/>
                <c:pt idx="0">
                  <c:v>Receive</c:v>
                </c:pt>
                <c:pt idx="1">
                  <c:v>Packing</c:v>
                </c:pt>
                <c:pt idx="2">
                  <c:v>Loading</c:v>
                </c:pt>
              </c:strCache>
            </c:strRef>
          </c:cat>
          <c:val>
            <c:numRef>
              <c:f>'STB R P L'!$Q$3:$Q$5</c:f>
              <c:numCache>
                <c:formatCode>General</c:formatCode>
                <c:ptCount val="3"/>
                <c:pt idx="0">
                  <c:v>1</c:v>
                </c:pt>
                <c:pt idx="1">
                  <c:v>1263</c:v>
                </c:pt>
                <c:pt idx="2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6E-4BA1-A398-18DF8144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795288"/>
        <c:axId val="159564776"/>
        <c:axId val="0"/>
      </c:bar3DChart>
      <c:catAx>
        <c:axId val="2187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564776"/>
        <c:crosses val="autoZero"/>
        <c:auto val="1"/>
        <c:lblAlgn val="ctr"/>
        <c:lblOffset val="100"/>
        <c:noMultiLvlLbl val="0"/>
      </c:catAx>
      <c:valAx>
        <c:axId val="159564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879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'STB l all'!$A$3</c:f>
              <c:strCache>
                <c:ptCount val="1"/>
                <c:pt idx="0">
                  <c:v>ลัง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Lbl>
              <c:idx val="0"/>
              <c:layout>
                <c:manualLayout>
                  <c:x val="4.3010752688172026E-2"/>
                  <c:y val="5.3047226700083302E-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6B1-4575-8B65-5FB28E5C4B57}"/>
                </c:ext>
              </c:extLst>
            </c:dLbl>
            <c:dLbl>
              <c:idx val="1"/>
              <c:layout>
                <c:manualLayout>
                  <c:x val="3.9426523297491037E-2"/>
                  <c:y val="-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B1-4575-8B65-5FB28E5C4B57}"/>
                </c:ext>
              </c:extLst>
            </c:dLbl>
            <c:dLbl>
              <c:idx val="2"/>
              <c:layout>
                <c:manualLayout>
                  <c:x val="1.6129032258064516E-2"/>
                  <c:y val="-5.09259259259259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B1-4575-8B65-5FB28E5C4B57}"/>
                </c:ext>
              </c:extLst>
            </c:dLbl>
            <c:dLbl>
              <c:idx val="3"/>
              <c:layout>
                <c:manualLayout>
                  <c:x val="1.7921146953405017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B1-4575-8B65-5FB28E5C4B57}"/>
                </c:ext>
              </c:extLst>
            </c:dLbl>
            <c:dLbl>
              <c:idx val="4"/>
              <c:layout>
                <c:manualLayout>
                  <c:x val="3.584229390680997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6B1-4575-8B65-5FB28E5C4B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'STB l all'!$B$2:$M$2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'STB l all'!$B$3:$M$3</c:f>
              <c:numCache>
                <c:formatCode>General</c:formatCode>
                <c:ptCount val="12"/>
                <c:pt idx="0">
                  <c:v>56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64</c:v>
                </c:pt>
                <c:pt idx="5">
                  <c:v>40</c:v>
                </c:pt>
                <c:pt idx="6">
                  <c:v>40</c:v>
                </c:pt>
                <c:pt idx="7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B1-4575-8B65-5FB28E5C4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563600"/>
        <c:axId val="219292160"/>
      </c:barChart>
      <c:catAx>
        <c:axId val="159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19292160"/>
        <c:crosses val="autoZero"/>
        <c:auto val="1"/>
        <c:lblAlgn val="ctr"/>
        <c:lblOffset val="100"/>
        <c:noMultiLvlLbl val="0"/>
      </c:catAx>
      <c:valAx>
        <c:axId val="2192921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956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56027</xdr:colOff>
      <xdr:row>0</xdr:row>
      <xdr:rowOff>179295</xdr:rowOff>
    </xdr:from>
    <xdr:to>
      <xdr:col>3</xdr:col>
      <xdr:colOff>201706</xdr:colOff>
      <xdr:row>1</xdr:row>
      <xdr:rowOff>145677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647"/>
        <a:stretch/>
      </xdr:blipFill>
      <xdr:spPr>
        <a:xfrm>
          <a:off x="212909" y="381001"/>
          <a:ext cx="2476503" cy="313764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14410</xdr:colOff>
      <xdr:row>8</xdr:row>
      <xdr:rowOff>139274</xdr:rowOff>
    </xdr:from>
    <xdr:to>
      <xdr:col>72</xdr:col>
      <xdr:colOff>685161</xdr:colOff>
      <xdr:row>24</xdr:row>
      <xdr:rowOff>172893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C932C-EF95-4754-8E78-50581D8BC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136071</xdr:colOff>
      <xdr:row>18</xdr:row>
      <xdr:rowOff>163286</xdr:rowOff>
    </xdr:from>
    <xdr:to>
      <xdr:col>54</xdr:col>
      <xdr:colOff>241727</xdr:colOff>
      <xdr:row>39</xdr:row>
      <xdr:rowOff>48024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A5987-F129-4324-8BE6-8C4F4B73C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44021</xdr:colOff>
      <xdr:row>46</xdr:row>
      <xdr:rowOff>9124</xdr:rowOff>
    </xdr:from>
    <xdr:to>
      <xdr:col>65</xdr:col>
      <xdr:colOff>180894</xdr:colOff>
      <xdr:row>60</xdr:row>
      <xdr:rowOff>98931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E33292-C88F-4ACA-8D95-70DC0813E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70</xdr:col>
      <xdr:colOff>56030</xdr:colOff>
      <xdr:row>28</xdr:row>
      <xdr:rowOff>146798</xdr:rowOff>
    </xdr:from>
    <xdr:to>
      <xdr:col>75</xdr:col>
      <xdr:colOff>448236</xdr:colOff>
      <xdr:row>43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28E9E6-5B2A-41E0-A0E1-03D75892D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248927</xdr:colOff>
      <xdr:row>1</xdr:row>
      <xdr:rowOff>86446</xdr:rowOff>
    </xdr:from>
    <xdr:to>
      <xdr:col>28</xdr:col>
      <xdr:colOff>194498</xdr:colOff>
      <xdr:row>18</xdr:row>
      <xdr:rowOff>217075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ACE86F-52A4-4040-B109-C5DDF0818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544287</xdr:colOff>
      <xdr:row>46</xdr:row>
      <xdr:rowOff>50347</xdr:rowOff>
    </xdr:from>
    <xdr:to>
      <xdr:col>32</xdr:col>
      <xdr:colOff>217716</xdr:colOff>
      <xdr:row>60</xdr:row>
      <xdr:rowOff>126547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509DAF-FA61-4FE0-89D8-E0EFE7D78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533399</xdr:colOff>
      <xdr:row>62</xdr:row>
      <xdr:rowOff>63875</xdr:rowOff>
    </xdr:from>
    <xdr:to>
      <xdr:col>32</xdr:col>
      <xdr:colOff>219075</xdr:colOff>
      <xdr:row>65</xdr:row>
      <xdr:rowOff>159125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B29CE0-019D-4CE1-BC48-6499EC64C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6801</xdr:colOff>
      <xdr:row>25</xdr:row>
      <xdr:rowOff>27214</xdr:rowOff>
    </xdr:from>
    <xdr:to>
      <xdr:col>78</xdr:col>
      <xdr:colOff>95247</xdr:colOff>
      <xdr:row>36</xdr:row>
      <xdr:rowOff>54428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7C3611-8D92-42B7-BDA4-895B66938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25212</xdr:colOff>
      <xdr:row>0</xdr:row>
      <xdr:rowOff>123264</xdr:rowOff>
    </xdr:from>
    <xdr:to>
      <xdr:col>6</xdr:col>
      <xdr:colOff>284931</xdr:colOff>
      <xdr:row>1</xdr:row>
      <xdr:rowOff>168087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4D39E6-3E41-4B60-B66B-33C4ABF6D3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647"/>
        <a:stretch/>
      </xdr:blipFill>
      <xdr:spPr>
        <a:xfrm>
          <a:off x="753594" y="123264"/>
          <a:ext cx="2624160" cy="3361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9</xdr:col>
      <xdr:colOff>43143</xdr:colOff>
      <xdr:row>29</xdr:row>
      <xdr:rowOff>28576</xdr:rowOff>
    </xdr:from>
    <xdr:to>
      <xdr:col>9</xdr:col>
      <xdr:colOff>281268</xdr:colOff>
      <xdr:row>29</xdr:row>
      <xdr:rowOff>161925</xdr:rowOff>
    </xdr:to>
    <xdr:cxnSp macro="">
      <xdr:nvCxnSpPr>
        <xdr:cNvPr id="4" name="ตัวเชื่อมต่อตรง 3">
          <a:extLst>
            <a:ext uri="{FF2B5EF4-FFF2-40B4-BE49-F238E27FC236}">
              <a16:creationId xmlns:a16="http://schemas.microsoft.com/office/drawing/2014/main" id="{3B343C5B-2522-4DFE-8DAB-CC3C77DF2BD2}"/>
            </a:ext>
          </a:extLst>
        </xdr:cNvPr>
        <xdr:cNvCxnSpPr/>
      </xdr:nvCxnSpPr>
      <xdr:spPr>
        <a:xfrm flipV="1">
          <a:off x="3976408" y="5553076"/>
          <a:ext cx="238125" cy="1333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43143</xdr:colOff>
      <xdr:row>30</xdr:row>
      <xdr:rowOff>28576</xdr:rowOff>
    </xdr:from>
    <xdr:to>
      <xdr:col>9</xdr:col>
      <xdr:colOff>281268</xdr:colOff>
      <xdr:row>30</xdr:row>
      <xdr:rowOff>161925</xdr:rowOff>
    </xdr:to>
    <xdr:cxnSp macro="">
      <xdr:nvCxnSpPr>
        <xdr:cNvPr id="6" name="ตัวเชื่อมต่อตรง 5">
          <a:extLst>
            <a:ext uri="{FF2B5EF4-FFF2-40B4-BE49-F238E27FC236}">
              <a16:creationId xmlns:a16="http://schemas.microsoft.com/office/drawing/2014/main" id="{B6C159A1-D186-40EB-B16F-432791E39B29}"/>
            </a:ext>
          </a:extLst>
        </xdr:cNvPr>
        <xdr:cNvCxnSpPr/>
      </xdr:nvCxnSpPr>
      <xdr:spPr>
        <a:xfrm flipV="1">
          <a:off x="3976408" y="5732370"/>
          <a:ext cx="238125" cy="1333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43143</xdr:colOff>
      <xdr:row>31</xdr:row>
      <xdr:rowOff>38101</xdr:rowOff>
    </xdr:from>
    <xdr:to>
      <xdr:col>9</xdr:col>
      <xdr:colOff>281268</xdr:colOff>
      <xdr:row>31</xdr:row>
      <xdr:rowOff>171450</xdr:rowOff>
    </xdr:to>
    <xdr:cxnSp macro="">
      <xdr:nvCxnSpPr>
        <xdr:cNvPr id="7" name="ตัวเชื่อมต่อตรง 6">
          <a:extLst>
            <a:ext uri="{FF2B5EF4-FFF2-40B4-BE49-F238E27FC236}">
              <a16:creationId xmlns:a16="http://schemas.microsoft.com/office/drawing/2014/main" id="{36401CDB-4471-4ECC-9689-57450E0CD9C2}"/>
            </a:ext>
          </a:extLst>
        </xdr:cNvPr>
        <xdr:cNvCxnSpPr/>
      </xdr:nvCxnSpPr>
      <xdr:spPr>
        <a:xfrm flipV="1">
          <a:off x="3976408" y="5921189"/>
          <a:ext cx="238125" cy="1333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43143</xdr:colOff>
      <xdr:row>32</xdr:row>
      <xdr:rowOff>16120</xdr:rowOff>
    </xdr:from>
    <xdr:to>
      <xdr:col>9</xdr:col>
      <xdr:colOff>281268</xdr:colOff>
      <xdr:row>32</xdr:row>
      <xdr:rowOff>149469</xdr:rowOff>
    </xdr:to>
    <xdr:cxnSp macro="">
      <xdr:nvCxnSpPr>
        <xdr:cNvPr id="11" name="ตัวเชื่อมต่อตรง 10">
          <a:extLst>
            <a:ext uri="{FF2B5EF4-FFF2-40B4-BE49-F238E27FC236}">
              <a16:creationId xmlns:a16="http://schemas.microsoft.com/office/drawing/2014/main" id="{48433A8F-3E24-45EC-B3F3-65F73873BA70}"/>
            </a:ext>
          </a:extLst>
        </xdr:cNvPr>
        <xdr:cNvCxnSpPr/>
      </xdr:nvCxnSpPr>
      <xdr:spPr>
        <a:xfrm flipV="1">
          <a:off x="3976408" y="6078502"/>
          <a:ext cx="238125" cy="1333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50470</xdr:colOff>
      <xdr:row>33</xdr:row>
      <xdr:rowOff>21249</xdr:rowOff>
    </xdr:from>
    <xdr:to>
      <xdr:col>9</xdr:col>
      <xdr:colOff>288595</xdr:colOff>
      <xdr:row>33</xdr:row>
      <xdr:rowOff>154598</xdr:rowOff>
    </xdr:to>
    <xdr:cxnSp macro="">
      <xdr:nvCxnSpPr>
        <xdr:cNvPr id="13" name="ตัวเชื่อมต่อตรง 12">
          <a:extLst>
            <a:ext uri="{FF2B5EF4-FFF2-40B4-BE49-F238E27FC236}">
              <a16:creationId xmlns:a16="http://schemas.microsoft.com/office/drawing/2014/main" id="{9FE157A2-C660-4C0A-B726-A5B36B29C2F6}"/>
            </a:ext>
          </a:extLst>
        </xdr:cNvPr>
        <xdr:cNvCxnSpPr/>
      </xdr:nvCxnSpPr>
      <xdr:spPr>
        <a:xfrm flipV="1">
          <a:off x="3983735" y="6262925"/>
          <a:ext cx="238125" cy="1333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50470</xdr:colOff>
      <xdr:row>34</xdr:row>
      <xdr:rowOff>21249</xdr:rowOff>
    </xdr:from>
    <xdr:to>
      <xdr:col>9</xdr:col>
      <xdr:colOff>288595</xdr:colOff>
      <xdr:row>34</xdr:row>
      <xdr:rowOff>154598</xdr:rowOff>
    </xdr:to>
    <xdr:cxnSp macro="">
      <xdr:nvCxnSpPr>
        <xdr:cNvPr id="14" name="ตัวเชื่อมต่อตรง 13">
          <a:extLst>
            <a:ext uri="{FF2B5EF4-FFF2-40B4-BE49-F238E27FC236}">
              <a16:creationId xmlns:a16="http://schemas.microsoft.com/office/drawing/2014/main" id="{7E4503C6-B8E2-424A-A80C-2DB0DFECA65B}"/>
            </a:ext>
          </a:extLst>
        </xdr:cNvPr>
        <xdr:cNvCxnSpPr/>
      </xdr:nvCxnSpPr>
      <xdr:spPr>
        <a:xfrm flipV="1">
          <a:off x="3983735" y="6442220"/>
          <a:ext cx="238125" cy="1333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100852</xdr:colOff>
      <xdr:row>31</xdr:row>
      <xdr:rowOff>116543</xdr:rowOff>
    </xdr:from>
    <xdr:to>
      <xdr:col>4</xdr:col>
      <xdr:colOff>248130</xdr:colOff>
      <xdr:row>34</xdr:row>
      <xdr:rowOff>95731</xdr:rowOff>
    </xdr:to>
    <xdr:sp macro="" textlink="">
      <xdr:nvSpPr>
        <xdr:cNvPr id="21" name="Speech Bubble: Rectangle with Corners Rounded 13">
          <a:extLst>
            <a:ext uri="{FF2B5EF4-FFF2-40B4-BE49-F238E27FC236}">
              <a16:creationId xmlns:a16="http://schemas.microsoft.com/office/drawing/2014/main" id="{54D197B9-FF51-4F18-81C7-277CC8679D6C}"/>
            </a:ext>
          </a:extLst>
        </xdr:cNvPr>
        <xdr:cNvSpPr/>
      </xdr:nvSpPr>
      <xdr:spPr>
        <a:xfrm>
          <a:off x="1243852" y="5999631"/>
          <a:ext cx="1088572" cy="517071"/>
        </a:xfrm>
        <a:prstGeom prst="wedgeRoundRectCallout">
          <a:avLst>
            <a:gd name="adj1" fmla="val 200302"/>
            <a:gd name="adj2" fmla="val -126045"/>
            <a:gd name="adj3" fmla="val 16667"/>
          </a:avLst>
        </a:prstGeom>
        <a:solidFill>
          <a:schemeClr val="bg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chemeClr val="tx1"/>
              </a:solidFill>
            </a:rPr>
            <a:t>ซ้ายใส่จำนวนคนมาทำงาน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49946</xdr:colOff>
      <xdr:row>29</xdr:row>
      <xdr:rowOff>145676</xdr:rowOff>
    </xdr:from>
    <xdr:to>
      <xdr:col>15</xdr:col>
      <xdr:colOff>143595</xdr:colOff>
      <xdr:row>32</xdr:row>
      <xdr:rowOff>124865</xdr:rowOff>
    </xdr:to>
    <xdr:sp macro="" textlink="">
      <xdr:nvSpPr>
        <xdr:cNvPr id="22" name="Speech Bubble: Rectangle with Corners Rounded 14">
          <a:extLst>
            <a:ext uri="{FF2B5EF4-FFF2-40B4-BE49-F238E27FC236}">
              <a16:creationId xmlns:a16="http://schemas.microsoft.com/office/drawing/2014/main" id="{EA949250-B082-42C4-9C6B-82C19E54488E}"/>
            </a:ext>
          </a:extLst>
        </xdr:cNvPr>
        <xdr:cNvSpPr/>
      </xdr:nvSpPr>
      <xdr:spPr>
        <a:xfrm>
          <a:off x="4991740" y="5670176"/>
          <a:ext cx="1102179" cy="517071"/>
        </a:xfrm>
        <a:prstGeom prst="wedgeRoundRectCallout">
          <a:avLst>
            <a:gd name="adj1" fmla="val -120198"/>
            <a:gd name="adj2" fmla="val -51122"/>
            <a:gd name="adj3" fmla="val 16667"/>
          </a:avLst>
        </a:prstGeom>
        <a:solidFill>
          <a:schemeClr val="bg1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th-TH" sz="1100">
              <a:solidFill>
                <a:schemeClr val="tx1"/>
              </a:solidFill>
            </a:rPr>
            <a:t>ขวาใส่จำนวนโอที</a:t>
          </a:r>
          <a:r>
            <a:rPr lang="th-TH" sz="1100" baseline="0">
              <a:solidFill>
                <a:schemeClr val="tx1"/>
              </a:solidFill>
            </a:rPr>
            <a:t>ที่ทำงาน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67235</xdr:colOff>
      <xdr:row>3</xdr:row>
      <xdr:rowOff>134471</xdr:rowOff>
    </xdr:from>
    <xdr:to>
      <xdr:col>51</xdr:col>
      <xdr:colOff>601757</xdr:colOff>
      <xdr:row>19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F33A2E-2725-4328-B6E3-B69802B85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234043</xdr:colOff>
      <xdr:row>9</xdr:row>
      <xdr:rowOff>3400</xdr:rowOff>
    </xdr:from>
    <xdr:to>
      <xdr:col>13</xdr:col>
      <xdr:colOff>27214</xdr:colOff>
      <xdr:row>23</xdr:row>
      <xdr:rowOff>79600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F4B44C-61AA-420B-8BD9-2FB9F69B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465043</xdr:colOff>
      <xdr:row>8</xdr:row>
      <xdr:rowOff>34738</xdr:rowOff>
    </xdr:from>
    <xdr:to>
      <xdr:col>45</xdr:col>
      <xdr:colOff>156881</xdr:colOff>
      <xdr:row>22</xdr:row>
      <xdr:rowOff>110938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6E48B-5BDF-46F4-BA17-B8AED8CD6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0</xdr:row>
      <xdr:rowOff>138112</xdr:rowOff>
    </xdr:from>
    <xdr:to>
      <xdr:col>10</xdr:col>
      <xdr:colOff>425823</xdr:colOff>
      <xdr:row>15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D92DD2-CB3C-44FA-90F3-752E8585A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1743075</xdr:colOff>
      <xdr:row>23</xdr:row>
      <xdr:rowOff>166687</xdr:rowOff>
    </xdr:from>
    <xdr:to>
      <xdr:col>12</xdr:col>
      <xdr:colOff>352425</xdr:colOff>
      <xdr:row>39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F73F81-B8C4-4249-9FF0-92A7BC9C4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302560</xdr:colOff>
      <xdr:row>10</xdr:row>
      <xdr:rowOff>1121</xdr:rowOff>
    </xdr:from>
    <xdr:to>
      <xdr:col>27</xdr:col>
      <xdr:colOff>123265</xdr:colOff>
      <xdr:row>25</xdr:row>
      <xdr:rowOff>54909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1445C-382D-4FDD-A8EB-3750914446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60033</xdr:colOff>
      <xdr:row>15</xdr:row>
      <xdr:rowOff>44025</xdr:rowOff>
    </xdr:from>
    <xdr:to>
      <xdr:col>39</xdr:col>
      <xdr:colOff>176893</xdr:colOff>
      <xdr:row>36</xdr:row>
      <xdr:rowOff>481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C376E-D036-4A40-A342-C26BB3EE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60832</xdr:colOff>
      <xdr:row>0</xdr:row>
      <xdr:rowOff>0</xdr:rowOff>
    </xdr:from>
    <xdr:to>
      <xdr:col>34</xdr:col>
      <xdr:colOff>328972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FB148-2E05-475F-9387-59261D8AF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109537</xdr:rowOff>
    </xdr:from>
    <xdr:to>
      <xdr:col>13</xdr:col>
      <xdr:colOff>76200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99680-0D1A-40E7-AC29-B4294DAC7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136071</xdr:colOff>
      <xdr:row>5</xdr:row>
      <xdr:rowOff>176894</xdr:rowOff>
    </xdr:from>
    <xdr:to>
      <xdr:col>42</xdr:col>
      <xdr:colOff>299357</xdr:colOff>
      <xdr:row>30</xdr:row>
      <xdr:rowOff>174853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78B08-E877-4AF9-904E-5C8585208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145594</xdr:rowOff>
    </xdr:from>
    <xdr:to>
      <xdr:col>23</xdr:col>
      <xdr:colOff>27213</xdr:colOff>
      <xdr:row>40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466E1-3DA4-4FA0-BBB3-EBA7FA723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204108</xdr:colOff>
      <xdr:row>40</xdr:row>
      <xdr:rowOff>104774</xdr:rowOff>
    </xdr:from>
    <xdr:to>
      <xdr:col>38</xdr:col>
      <xdr:colOff>585107</xdr:colOff>
      <xdr:row>65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CB4DD6-0080-4837-B783-F77FE265E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5</xdr:row>
      <xdr:rowOff>27215</xdr:rowOff>
    </xdr:from>
    <xdr:to>
      <xdr:col>13</xdr:col>
      <xdr:colOff>231319</xdr:colOff>
      <xdr:row>15</xdr:row>
      <xdr:rowOff>99251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BA9E-AE3E-442B-B948-2EC8B80B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334576</xdr:colOff>
      <xdr:row>26</xdr:row>
      <xdr:rowOff>168088</xdr:rowOff>
    </xdr:from>
    <xdr:to>
      <xdr:col>16</xdr:col>
      <xdr:colOff>242528</xdr:colOff>
      <xdr:row>46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8DEDD-F8BC-4146-BF8F-D822C3D81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15009</xdr:colOff>
      <xdr:row>22</xdr:row>
      <xdr:rowOff>152681</xdr:rowOff>
    </xdr:from>
    <xdr:to>
      <xdr:col>38</xdr:col>
      <xdr:colOff>92049</xdr:colOff>
      <xdr:row>35</xdr:row>
      <xdr:rowOff>87847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A9D9B-DC02-4D2D-A541-6A047E2DE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110257</xdr:colOff>
      <xdr:row>6</xdr:row>
      <xdr:rowOff>68035</xdr:rowOff>
    </xdr:from>
    <xdr:to>
      <xdr:col>39</xdr:col>
      <xdr:colOff>204107</xdr:colOff>
      <xdr:row>21</xdr:row>
      <xdr:rowOff>129827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BA695-3205-46DE-81F3-103DCF826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252692</xdr:colOff>
      <xdr:row>35</xdr:row>
      <xdr:rowOff>15688</xdr:rowOff>
    </xdr:from>
    <xdr:to>
      <xdr:col>22</xdr:col>
      <xdr:colOff>119104</xdr:colOff>
      <xdr:row>56</xdr:row>
      <xdr:rowOff>19849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44293-FFAC-41CA-99F2-9272A58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34737</xdr:colOff>
      <xdr:row>0</xdr:row>
      <xdr:rowOff>57150</xdr:rowOff>
    </xdr:from>
    <xdr:to>
      <xdr:col>91</xdr:col>
      <xdr:colOff>186576</xdr:colOff>
      <xdr:row>9</xdr:row>
      <xdr:rowOff>97490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66B0D-1CFD-4A10-81D5-F446B4A3E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179852</xdr:colOff>
      <xdr:row>10</xdr:row>
      <xdr:rowOff>56029</xdr:rowOff>
    </xdr:from>
    <xdr:to>
      <xdr:col>63</xdr:col>
      <xdr:colOff>22411</xdr:colOff>
      <xdr:row>25</xdr:row>
      <xdr:rowOff>145677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25849C-B3AC-4F36-BE48-E7C5D5070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246530</xdr:colOff>
      <xdr:row>17</xdr:row>
      <xdr:rowOff>75078</xdr:rowOff>
    </xdr:from>
    <xdr:to>
      <xdr:col>5</xdr:col>
      <xdr:colOff>661148</xdr:colOff>
      <xdr:row>34</xdr:row>
      <xdr:rowOff>117661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885518-59F2-4F0D-A281-21BDB67227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92"/>
  <sheetViews>
    <sheetView view="pageBreakPreview" topLeftCell="A13" zoomScale="85" zoomScaleNormal="85" zoomScaleSheetLayoutView="85" zoomScalePageLayoutView="85" workbookViewId="0">
      <selection activeCell="A41" sqref="A41:G42"/>
    </sheetView>
  </sheetViews>
  <sheetFormatPr defaultColWidth="5.625" defaultRowHeight="14.25"/>
  <cols>
    <col min="1" max="1" width="18" style="2" customWidth="1"/>
    <col min="2" max="4" width="6.25" style="2" customWidth="1"/>
    <col min="5" max="5" width="6" style="2" bestFit="1" customWidth="1"/>
    <col min="6" max="6" width="6.25" style="2" customWidth="1"/>
    <col min="7" max="7" width="8.125" style="2" customWidth="1"/>
    <col min="8" max="8" width="8.75" style="1" customWidth="1"/>
    <col min="9" max="9" width="2.875" style="2" bestFit="1" customWidth="1"/>
    <col min="10" max="10" width="4.25" style="2" bestFit="1" customWidth="1"/>
    <col min="11" max="11" width="3.25" style="2" bestFit="1" customWidth="1"/>
    <col min="12" max="14" width="2.875" style="2" bestFit="1" customWidth="1"/>
    <col min="15" max="25" width="3.875" style="2" bestFit="1" customWidth="1"/>
    <col min="26" max="26" width="4.25" style="2" bestFit="1" customWidth="1"/>
    <col min="27" max="27" width="3.875" style="2" bestFit="1" customWidth="1"/>
    <col min="28" max="28" width="4.25" style="2" bestFit="1" customWidth="1"/>
    <col min="29" max="34" width="3.875" style="2" bestFit="1" customWidth="1"/>
    <col min="35" max="35" width="4.25" style="2" bestFit="1" customWidth="1"/>
    <col min="36" max="39" width="3.875" style="2" bestFit="1" customWidth="1"/>
    <col min="40" max="40" width="1.375" style="2" customWidth="1"/>
    <col min="41" max="16384" width="5.625" style="2"/>
  </cols>
  <sheetData>
    <row r="1" spans="1:40" ht="27.75" thickBot="1">
      <c r="A1" s="300"/>
      <c r="B1" s="301"/>
      <c r="C1" s="301"/>
      <c r="D1" s="302"/>
      <c r="E1" s="319" t="s">
        <v>3</v>
      </c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  <c r="AG1" s="320"/>
      <c r="AH1" s="320"/>
      <c r="AI1" s="320"/>
      <c r="AJ1" s="320"/>
      <c r="AK1" s="320"/>
      <c r="AL1" s="320"/>
      <c r="AM1" s="321"/>
      <c r="AN1" s="27"/>
    </row>
    <row r="2" spans="1:40" ht="14.25" customHeight="1">
      <c r="A2" s="303"/>
      <c r="B2" s="304"/>
      <c r="C2" s="304"/>
      <c r="D2" s="305"/>
      <c r="E2" s="309" t="s">
        <v>1</v>
      </c>
      <c r="F2" s="310"/>
      <c r="G2" s="311"/>
      <c r="H2" s="315"/>
      <c r="I2" s="316"/>
      <c r="J2" s="316"/>
      <c r="K2" s="316"/>
      <c r="L2" s="316"/>
      <c r="M2" s="316"/>
      <c r="N2" s="316"/>
      <c r="O2" s="309" t="s">
        <v>2</v>
      </c>
      <c r="P2" s="310"/>
      <c r="Q2" s="310"/>
      <c r="R2" s="310"/>
      <c r="S2" s="310"/>
      <c r="T2" s="310"/>
      <c r="U2" s="311"/>
      <c r="V2" s="369" t="s">
        <v>4</v>
      </c>
      <c r="W2" s="370"/>
      <c r="X2" s="370"/>
      <c r="Y2" s="370"/>
      <c r="Z2" s="370"/>
      <c r="AA2" s="370"/>
      <c r="AB2" s="370"/>
      <c r="AC2" s="370"/>
      <c r="AD2" s="376" t="s">
        <v>13</v>
      </c>
      <c r="AE2" s="376"/>
      <c r="AF2" s="376"/>
      <c r="AG2" s="376"/>
      <c r="AH2" s="372" t="s">
        <v>12</v>
      </c>
      <c r="AI2" s="372"/>
      <c r="AJ2" s="372"/>
      <c r="AK2" s="372"/>
      <c r="AL2" s="372"/>
      <c r="AM2" s="373"/>
      <c r="AN2" s="27"/>
    </row>
    <row r="3" spans="1:40" ht="15" customHeight="1" thickBot="1">
      <c r="A3" s="306"/>
      <c r="B3" s="307"/>
      <c r="C3" s="307"/>
      <c r="D3" s="308"/>
      <c r="E3" s="312"/>
      <c r="F3" s="313"/>
      <c r="G3" s="314"/>
      <c r="H3" s="317"/>
      <c r="I3" s="318"/>
      <c r="J3" s="318"/>
      <c r="K3" s="318"/>
      <c r="L3" s="318"/>
      <c r="M3" s="318"/>
      <c r="N3" s="318"/>
      <c r="O3" s="312"/>
      <c r="P3" s="313"/>
      <c r="Q3" s="313"/>
      <c r="R3" s="313"/>
      <c r="S3" s="313"/>
      <c r="T3" s="313"/>
      <c r="U3" s="314"/>
      <c r="V3" s="371"/>
      <c r="W3" s="371"/>
      <c r="X3" s="371"/>
      <c r="Y3" s="371"/>
      <c r="Z3" s="371"/>
      <c r="AA3" s="371"/>
      <c r="AB3" s="371"/>
      <c r="AC3" s="371"/>
      <c r="AD3" s="377" t="s">
        <v>16</v>
      </c>
      <c r="AE3" s="377"/>
      <c r="AF3" s="377"/>
      <c r="AG3" s="377"/>
      <c r="AH3" s="374"/>
      <c r="AI3" s="374"/>
      <c r="AJ3" s="374"/>
      <c r="AK3" s="374"/>
      <c r="AL3" s="374"/>
      <c r="AM3" s="375"/>
      <c r="AN3" s="27"/>
    </row>
    <row r="4" spans="1:40" s="4" customFormat="1" ht="18.75" customHeight="1" thickBot="1">
      <c r="A4" s="296" t="s">
        <v>14</v>
      </c>
      <c r="B4" s="297"/>
      <c r="C4" s="297"/>
      <c r="D4" s="297"/>
      <c r="E4" s="361" t="s">
        <v>10</v>
      </c>
      <c r="F4" s="322">
        <f>G2</f>
        <v>0</v>
      </c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3"/>
      <c r="AB4" s="323"/>
      <c r="AC4" s="323"/>
      <c r="AD4" s="323"/>
      <c r="AE4" s="323"/>
      <c r="AF4" s="323"/>
      <c r="AG4" s="323"/>
      <c r="AH4" s="323"/>
      <c r="AI4" s="323"/>
      <c r="AJ4" s="324"/>
      <c r="AK4" s="278"/>
      <c r="AL4" s="278"/>
      <c r="AM4" s="279"/>
      <c r="AN4" s="28"/>
    </row>
    <row r="5" spans="1:40" ht="15" customHeight="1" thickBot="1">
      <c r="A5" s="298"/>
      <c r="B5" s="299"/>
      <c r="C5" s="299"/>
      <c r="D5" s="299"/>
      <c r="E5" s="362"/>
      <c r="F5" s="272">
        <v>1</v>
      </c>
      <c r="G5" s="47">
        <v>2</v>
      </c>
      <c r="H5" s="47">
        <v>3</v>
      </c>
      <c r="I5" s="47">
        <v>4</v>
      </c>
      <c r="J5" s="47">
        <v>5</v>
      </c>
      <c r="K5" s="47">
        <v>6</v>
      </c>
      <c r="L5" s="47">
        <v>7</v>
      </c>
      <c r="M5" s="47">
        <v>8</v>
      </c>
      <c r="N5" s="47">
        <v>9</v>
      </c>
      <c r="O5" s="47">
        <v>10</v>
      </c>
      <c r="P5" s="47">
        <v>11</v>
      </c>
      <c r="Q5" s="47">
        <v>12</v>
      </c>
      <c r="R5" s="47">
        <v>13</v>
      </c>
      <c r="S5" s="47">
        <v>14</v>
      </c>
      <c r="T5" s="47">
        <v>15</v>
      </c>
      <c r="U5" s="47">
        <v>16</v>
      </c>
      <c r="V5" s="47">
        <v>17</v>
      </c>
      <c r="W5" s="47">
        <v>18</v>
      </c>
      <c r="X5" s="47">
        <v>19</v>
      </c>
      <c r="Y5" s="47">
        <v>20</v>
      </c>
      <c r="Z5" s="47">
        <v>21</v>
      </c>
      <c r="AA5" s="47">
        <v>22</v>
      </c>
      <c r="AB5" s="47">
        <v>23</v>
      </c>
      <c r="AC5" s="47">
        <v>24</v>
      </c>
      <c r="AD5" s="47">
        <v>25</v>
      </c>
      <c r="AE5" s="47">
        <v>26</v>
      </c>
      <c r="AF5" s="47">
        <v>27</v>
      </c>
      <c r="AG5" s="47">
        <v>28</v>
      </c>
      <c r="AH5" s="47">
        <v>29</v>
      </c>
      <c r="AI5" s="47">
        <v>30</v>
      </c>
      <c r="AJ5" s="66">
        <v>31</v>
      </c>
      <c r="AN5" s="27"/>
    </row>
    <row r="6" spans="1:40" s="4" customFormat="1">
      <c r="A6" s="18" t="s">
        <v>5</v>
      </c>
      <c r="B6" s="128"/>
      <c r="C6" s="8"/>
      <c r="D6" s="8"/>
      <c r="E6" s="413" t="s">
        <v>17</v>
      </c>
      <c r="F6" s="8"/>
      <c r="G6" s="13"/>
      <c r="I6" s="332"/>
      <c r="J6" s="332"/>
      <c r="K6" s="332"/>
      <c r="L6" s="332"/>
      <c r="M6" s="332"/>
      <c r="N6" s="332"/>
      <c r="O6" s="332"/>
      <c r="P6" s="332"/>
      <c r="Q6" s="332"/>
      <c r="R6" s="332"/>
      <c r="S6" s="332"/>
      <c r="T6" s="332"/>
      <c r="U6" s="332"/>
      <c r="V6" s="332"/>
      <c r="W6" s="332"/>
      <c r="X6" s="332"/>
      <c r="Y6" s="332"/>
      <c r="Z6" s="332"/>
      <c r="AA6" s="332"/>
      <c r="AB6" s="332"/>
      <c r="AC6" s="332"/>
      <c r="AD6" s="332"/>
      <c r="AE6" s="332"/>
      <c r="AF6" s="332"/>
      <c r="AG6" s="332"/>
      <c r="AH6" s="332"/>
      <c r="AI6" s="332"/>
      <c r="AJ6" s="416"/>
      <c r="AK6" s="332"/>
      <c r="AL6" s="332"/>
      <c r="AM6" s="398"/>
      <c r="AN6" s="28"/>
    </row>
    <row r="7" spans="1:40" s="4" customFormat="1">
      <c r="A7" s="14" t="s">
        <v>6</v>
      </c>
      <c r="B7" s="8"/>
      <c r="C7" s="8"/>
      <c r="D7" s="8"/>
      <c r="E7" s="414"/>
      <c r="F7" s="8"/>
      <c r="G7" s="13"/>
      <c r="I7" s="330"/>
      <c r="J7" s="330"/>
      <c r="K7" s="330"/>
      <c r="L7" s="330"/>
      <c r="M7" s="330"/>
      <c r="N7" s="330"/>
      <c r="O7" s="330"/>
      <c r="P7" s="330"/>
      <c r="Q7" s="330"/>
      <c r="R7" s="330"/>
      <c r="S7" s="330"/>
      <c r="T7" s="330"/>
      <c r="U7" s="330"/>
      <c r="V7" s="330"/>
      <c r="W7" s="330"/>
      <c r="X7" s="330"/>
      <c r="Y7" s="330"/>
      <c r="Z7" s="330"/>
      <c r="AA7" s="330"/>
      <c r="AB7" s="330"/>
      <c r="AC7" s="330"/>
      <c r="AD7" s="330"/>
      <c r="AE7" s="330"/>
      <c r="AF7" s="330"/>
      <c r="AG7" s="330"/>
      <c r="AH7" s="330"/>
      <c r="AI7" s="330"/>
      <c r="AJ7" s="331"/>
      <c r="AK7" s="330"/>
      <c r="AL7" s="330"/>
      <c r="AM7" s="333"/>
      <c r="AN7" s="28"/>
    </row>
    <row r="8" spans="1:40" s="4" customFormat="1">
      <c r="A8" s="19" t="s">
        <v>7</v>
      </c>
      <c r="B8" s="129"/>
      <c r="C8" s="8"/>
      <c r="D8" s="8"/>
      <c r="E8" s="414"/>
      <c r="F8" s="8"/>
      <c r="G8" s="13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30"/>
      <c r="AC8" s="330"/>
      <c r="AD8" s="330"/>
      <c r="AE8" s="330"/>
      <c r="AF8" s="330"/>
      <c r="AG8" s="330"/>
      <c r="AH8" s="330"/>
      <c r="AI8" s="330"/>
      <c r="AJ8" s="331"/>
      <c r="AK8" s="330"/>
      <c r="AL8" s="330"/>
      <c r="AM8" s="333"/>
      <c r="AN8" s="28"/>
    </row>
    <row r="9" spans="1:40" s="4" customFormat="1">
      <c r="A9" s="14" t="s">
        <v>8</v>
      </c>
      <c r="B9" s="8"/>
      <c r="C9" s="8"/>
      <c r="D9" s="8"/>
      <c r="E9" s="414"/>
      <c r="F9" s="8"/>
      <c r="G9" s="13"/>
      <c r="I9" s="330"/>
      <c r="J9" s="330"/>
      <c r="K9" s="330"/>
      <c r="L9" s="330"/>
      <c r="M9" s="330"/>
      <c r="N9" s="330"/>
      <c r="O9" s="330"/>
      <c r="P9" s="330"/>
      <c r="Q9" s="330"/>
      <c r="R9" s="330"/>
      <c r="S9" s="330"/>
      <c r="T9" s="330"/>
      <c r="U9" s="330"/>
      <c r="V9" s="330"/>
      <c r="W9" s="330"/>
      <c r="X9" s="330"/>
      <c r="Y9" s="330"/>
      <c r="Z9" s="330"/>
      <c r="AA9" s="330"/>
      <c r="AB9" s="330"/>
      <c r="AC9" s="330"/>
      <c r="AD9" s="330"/>
      <c r="AE9" s="330"/>
      <c r="AF9" s="330"/>
      <c r="AG9" s="330"/>
      <c r="AH9" s="330"/>
      <c r="AI9" s="330"/>
      <c r="AJ9" s="331"/>
      <c r="AK9" s="330"/>
      <c r="AL9" s="330"/>
      <c r="AM9" s="333"/>
      <c r="AN9" s="28"/>
    </row>
    <row r="10" spans="1:40" s="4" customFormat="1">
      <c r="A10" s="20" t="s">
        <v>11</v>
      </c>
      <c r="B10" s="130"/>
      <c r="C10" s="8"/>
      <c r="D10" s="8"/>
      <c r="E10" s="414"/>
      <c r="F10" s="8"/>
      <c r="G10" s="13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1"/>
      <c r="AK10" s="330"/>
      <c r="AL10" s="330"/>
      <c r="AM10" s="333"/>
      <c r="AN10" s="28"/>
    </row>
    <row r="11" spans="1:40" s="4" customFormat="1" ht="15" thickBot="1">
      <c r="A11" s="14" t="s">
        <v>9</v>
      </c>
      <c r="B11" s="8"/>
      <c r="C11" s="8"/>
      <c r="D11" s="8"/>
      <c r="E11" s="415"/>
      <c r="F11" s="8"/>
      <c r="G11" s="13"/>
      <c r="I11" s="368"/>
      <c r="J11" s="368"/>
      <c r="K11" s="368"/>
      <c r="L11" s="368"/>
      <c r="M11" s="368"/>
      <c r="N11" s="368"/>
      <c r="O11" s="368"/>
      <c r="P11" s="368"/>
      <c r="Q11" s="368"/>
      <c r="R11" s="368"/>
      <c r="S11" s="368"/>
      <c r="T11" s="368"/>
      <c r="U11" s="368"/>
      <c r="V11" s="368"/>
      <c r="W11" s="368"/>
      <c r="X11" s="368"/>
      <c r="Y11" s="368"/>
      <c r="Z11" s="368"/>
      <c r="AA11" s="368"/>
      <c r="AB11" s="368"/>
      <c r="AC11" s="368"/>
      <c r="AD11" s="368"/>
      <c r="AE11" s="368"/>
      <c r="AF11" s="368"/>
      <c r="AG11" s="368"/>
      <c r="AH11" s="368"/>
      <c r="AI11" s="368"/>
      <c r="AJ11" s="412"/>
      <c r="AK11" s="368"/>
      <c r="AL11" s="368"/>
      <c r="AM11" s="383"/>
      <c r="AN11" s="28"/>
    </row>
    <row r="12" spans="1:40" ht="15" thickBot="1">
      <c r="A12" s="5"/>
      <c r="B12" s="6"/>
      <c r="C12" s="6"/>
      <c r="D12" s="6"/>
      <c r="E12" s="280" t="s">
        <v>0</v>
      </c>
      <c r="F12" s="225">
        <f t="shared" ref="F12:V12" si="0">SUM(I6:I11)</f>
        <v>0</v>
      </c>
      <c r="G12" s="225">
        <f t="shared" si="0"/>
        <v>0</v>
      </c>
      <c r="H12" s="226">
        <f t="shared" si="0"/>
        <v>0</v>
      </c>
      <c r="I12" s="225">
        <f t="shared" si="0"/>
        <v>0</v>
      </c>
      <c r="J12" s="226">
        <f t="shared" si="0"/>
        <v>0</v>
      </c>
      <c r="K12" s="226">
        <f t="shared" si="0"/>
        <v>0</v>
      </c>
      <c r="L12" s="226">
        <f t="shared" si="0"/>
        <v>0</v>
      </c>
      <c r="M12" s="226">
        <f t="shared" si="0"/>
        <v>0</v>
      </c>
      <c r="N12" s="226">
        <f t="shared" si="0"/>
        <v>0</v>
      </c>
      <c r="O12" s="226">
        <f t="shared" si="0"/>
        <v>0</v>
      </c>
      <c r="P12" s="226">
        <f t="shared" si="0"/>
        <v>0</v>
      </c>
      <c r="Q12" s="226">
        <f t="shared" si="0"/>
        <v>0</v>
      </c>
      <c r="R12" s="226">
        <f t="shared" si="0"/>
        <v>0</v>
      </c>
      <c r="S12" s="226">
        <f t="shared" si="0"/>
        <v>0</v>
      </c>
      <c r="T12" s="226">
        <f t="shared" si="0"/>
        <v>0</v>
      </c>
      <c r="U12" s="226">
        <f t="shared" si="0"/>
        <v>0</v>
      </c>
      <c r="V12" s="226">
        <f t="shared" si="0"/>
        <v>0</v>
      </c>
      <c r="W12" s="226">
        <v>0</v>
      </c>
      <c r="X12" s="226">
        <f t="shared" ref="X12:AJ12" si="1">SUM(AA6:AA11)</f>
        <v>0</v>
      </c>
      <c r="Y12" s="226">
        <f t="shared" si="1"/>
        <v>0</v>
      </c>
      <c r="Z12" s="226">
        <f t="shared" si="1"/>
        <v>0</v>
      </c>
      <c r="AA12" s="226">
        <f t="shared" si="1"/>
        <v>0</v>
      </c>
      <c r="AB12" s="226">
        <f t="shared" si="1"/>
        <v>0</v>
      </c>
      <c r="AC12" s="226">
        <f t="shared" si="1"/>
        <v>0</v>
      </c>
      <c r="AD12" s="226">
        <f t="shared" si="1"/>
        <v>0</v>
      </c>
      <c r="AE12" s="226">
        <f t="shared" si="1"/>
        <v>0</v>
      </c>
      <c r="AF12" s="226">
        <f t="shared" si="1"/>
        <v>0</v>
      </c>
      <c r="AG12" s="226">
        <f t="shared" si="1"/>
        <v>0</v>
      </c>
      <c r="AH12" s="226">
        <f t="shared" si="1"/>
        <v>0</v>
      </c>
      <c r="AI12" s="226">
        <f t="shared" si="1"/>
        <v>0</v>
      </c>
      <c r="AJ12" s="227">
        <f t="shared" si="1"/>
        <v>0</v>
      </c>
      <c r="AN12" s="27"/>
    </row>
    <row r="13" spans="1:40" s="4" customFormat="1" ht="18.75" customHeight="1" thickBot="1">
      <c r="A13" s="400" t="s">
        <v>15</v>
      </c>
      <c r="B13" s="401"/>
      <c r="C13" s="402"/>
      <c r="D13" s="402"/>
      <c r="E13" s="402"/>
      <c r="F13" s="402"/>
      <c r="G13" s="403"/>
      <c r="H13" s="361" t="s">
        <v>10</v>
      </c>
      <c r="I13" s="384">
        <f>G2</f>
        <v>0</v>
      </c>
      <c r="J13" s="385"/>
      <c r="K13" s="385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385"/>
      <c r="X13" s="385"/>
      <c r="Y13" s="385"/>
      <c r="Z13" s="385"/>
      <c r="AA13" s="385"/>
      <c r="AB13" s="385"/>
      <c r="AC13" s="385"/>
      <c r="AD13" s="385"/>
      <c r="AE13" s="385"/>
      <c r="AF13" s="385"/>
      <c r="AG13" s="385"/>
      <c r="AH13" s="385"/>
      <c r="AI13" s="385"/>
      <c r="AJ13" s="385"/>
      <c r="AK13" s="385"/>
      <c r="AL13" s="385"/>
      <c r="AM13" s="386"/>
      <c r="AN13" s="28"/>
    </row>
    <row r="14" spans="1:40" ht="14.25" customHeight="1" thickBot="1">
      <c r="A14" s="404"/>
      <c r="B14" s="405"/>
      <c r="C14" s="406"/>
      <c r="D14" s="406"/>
      <c r="E14" s="406"/>
      <c r="F14" s="406"/>
      <c r="G14" s="407"/>
      <c r="H14" s="399"/>
      <c r="I14" s="273">
        <v>1</v>
      </c>
      <c r="J14" s="47">
        <v>2</v>
      </c>
      <c r="K14" s="47">
        <v>3</v>
      </c>
      <c r="L14" s="47">
        <v>4</v>
      </c>
      <c r="M14" s="47">
        <v>5</v>
      </c>
      <c r="N14" s="47">
        <v>6</v>
      </c>
      <c r="O14" s="47">
        <v>7</v>
      </c>
      <c r="P14" s="47">
        <v>8</v>
      </c>
      <c r="Q14" s="47">
        <v>9</v>
      </c>
      <c r="R14" s="47">
        <v>10</v>
      </c>
      <c r="S14" s="47">
        <v>11</v>
      </c>
      <c r="T14" s="47">
        <v>12</v>
      </c>
      <c r="U14" s="47">
        <v>13</v>
      </c>
      <c r="V14" s="47">
        <v>14</v>
      </c>
      <c r="W14" s="47">
        <v>15</v>
      </c>
      <c r="X14" s="47">
        <v>16</v>
      </c>
      <c r="Y14" s="47">
        <v>17</v>
      </c>
      <c r="Z14" s="47">
        <v>18</v>
      </c>
      <c r="AA14" s="47">
        <v>19</v>
      </c>
      <c r="AB14" s="47">
        <v>20</v>
      </c>
      <c r="AC14" s="47">
        <v>21</v>
      </c>
      <c r="AD14" s="47">
        <v>22</v>
      </c>
      <c r="AE14" s="47">
        <v>23</v>
      </c>
      <c r="AF14" s="47">
        <v>24</v>
      </c>
      <c r="AG14" s="47">
        <v>25</v>
      </c>
      <c r="AH14" s="47">
        <v>26</v>
      </c>
      <c r="AI14" s="47">
        <v>27</v>
      </c>
      <c r="AJ14" s="47">
        <v>28</v>
      </c>
      <c r="AK14" s="47">
        <v>29</v>
      </c>
      <c r="AL14" s="47">
        <v>30</v>
      </c>
      <c r="AM14" s="66">
        <v>31</v>
      </c>
      <c r="AN14" s="27"/>
    </row>
    <row r="15" spans="1:40" s="4" customFormat="1" ht="18" customHeight="1">
      <c r="A15" s="274" t="s">
        <v>139</v>
      </c>
      <c r="B15" s="327" t="s">
        <v>137</v>
      </c>
      <c r="C15" s="328"/>
      <c r="D15" s="328"/>
      <c r="E15" s="328"/>
      <c r="F15" s="329"/>
      <c r="G15" s="408" t="s">
        <v>18</v>
      </c>
      <c r="H15" s="251">
        <v>1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9"/>
      <c r="AN15" s="28"/>
    </row>
    <row r="16" spans="1:40" s="4" customFormat="1" ht="18" customHeight="1">
      <c r="A16" s="325" t="s">
        <v>140</v>
      </c>
      <c r="B16" s="327" t="s">
        <v>136</v>
      </c>
      <c r="C16" s="328"/>
      <c r="D16" s="328"/>
      <c r="E16" s="328"/>
      <c r="F16" s="329"/>
      <c r="G16" s="408"/>
      <c r="H16" s="251">
        <v>1</v>
      </c>
      <c r="I16" s="271"/>
      <c r="J16" s="268"/>
      <c r="K16" s="268"/>
      <c r="L16" s="268"/>
      <c r="M16" s="268"/>
      <c r="N16" s="268"/>
      <c r="O16" s="268"/>
      <c r="P16" s="268"/>
      <c r="Q16" s="268"/>
      <c r="R16" s="268"/>
      <c r="S16" s="268"/>
      <c r="T16" s="268"/>
      <c r="U16" s="268"/>
      <c r="V16" s="268"/>
      <c r="W16" s="268"/>
      <c r="X16" s="268"/>
      <c r="Y16" s="268"/>
      <c r="Z16" s="268"/>
      <c r="AA16" s="268"/>
      <c r="AB16" s="268"/>
      <c r="AC16" s="268"/>
      <c r="AD16" s="268"/>
      <c r="AE16" s="268"/>
      <c r="AF16" s="268"/>
      <c r="AG16" s="268"/>
      <c r="AH16" s="268"/>
      <c r="AI16" s="268"/>
      <c r="AJ16" s="268"/>
      <c r="AK16" s="268"/>
      <c r="AL16" s="268"/>
      <c r="AM16" s="269"/>
      <c r="AN16" s="28"/>
    </row>
    <row r="17" spans="1:40" s="4" customFormat="1" ht="18" customHeight="1">
      <c r="A17" s="325"/>
      <c r="B17" s="327" t="s">
        <v>135</v>
      </c>
      <c r="C17" s="328"/>
      <c r="D17" s="328"/>
      <c r="E17" s="328"/>
      <c r="F17" s="329"/>
      <c r="G17" s="408"/>
      <c r="H17" s="251">
        <v>1</v>
      </c>
      <c r="I17" s="271"/>
      <c r="J17" s="268"/>
      <c r="K17" s="268"/>
      <c r="L17" s="268"/>
      <c r="M17" s="268"/>
      <c r="N17" s="268"/>
      <c r="O17" s="221"/>
      <c r="P17" s="221"/>
      <c r="Q17" s="268"/>
      <c r="R17" s="268"/>
      <c r="S17" s="268"/>
      <c r="T17" s="268"/>
      <c r="U17" s="268"/>
      <c r="V17" s="268"/>
      <c r="W17" s="268"/>
      <c r="X17" s="268"/>
      <c r="Y17" s="268"/>
      <c r="Z17" s="268"/>
      <c r="AA17" s="268"/>
      <c r="AB17" s="268"/>
      <c r="AC17" s="268"/>
      <c r="AD17" s="221"/>
      <c r="AE17" s="268"/>
      <c r="AF17" s="268"/>
      <c r="AG17" s="268"/>
      <c r="AH17" s="268"/>
      <c r="AI17" s="268"/>
      <c r="AJ17" s="268"/>
      <c r="AK17" s="268"/>
      <c r="AL17" s="268"/>
      <c r="AM17" s="269"/>
      <c r="AN17" s="28"/>
    </row>
    <row r="18" spans="1:40" s="4" customFormat="1" ht="18" customHeight="1">
      <c r="A18" s="276" t="s">
        <v>141</v>
      </c>
      <c r="B18" s="327" t="s">
        <v>207</v>
      </c>
      <c r="C18" s="328"/>
      <c r="D18" s="328"/>
      <c r="E18" s="328"/>
      <c r="F18" s="329"/>
      <c r="G18" s="408"/>
      <c r="H18" s="251">
        <v>1</v>
      </c>
      <c r="I18" s="271"/>
      <c r="J18" s="268"/>
      <c r="K18" s="268"/>
      <c r="L18" s="268"/>
      <c r="M18" s="268"/>
      <c r="N18" s="268"/>
      <c r="O18" s="268"/>
      <c r="P18" s="268"/>
      <c r="Q18" s="268"/>
      <c r="R18" s="268"/>
      <c r="S18" s="268"/>
      <c r="T18" s="268"/>
      <c r="U18" s="268"/>
      <c r="V18" s="268"/>
      <c r="W18" s="268"/>
      <c r="X18" s="268"/>
      <c r="Y18" s="268"/>
      <c r="Z18" s="268"/>
      <c r="AA18" s="268"/>
      <c r="AB18" s="268"/>
      <c r="AC18" s="268"/>
      <c r="AD18" s="268"/>
      <c r="AE18" s="268"/>
      <c r="AF18" s="268"/>
      <c r="AG18" s="268"/>
      <c r="AH18" s="268"/>
      <c r="AI18" s="268"/>
      <c r="AJ18" s="268"/>
      <c r="AK18" s="268"/>
      <c r="AL18" s="268"/>
      <c r="AM18" s="269"/>
      <c r="AN18" s="28"/>
    </row>
    <row r="19" spans="1:40" s="4" customFormat="1" ht="18" customHeight="1">
      <c r="A19" s="276" t="s">
        <v>141</v>
      </c>
      <c r="B19" s="275" t="s">
        <v>212</v>
      </c>
      <c r="C19" s="275"/>
      <c r="D19" s="275"/>
      <c r="E19" s="275"/>
      <c r="F19" s="275"/>
      <c r="G19" s="408"/>
      <c r="H19" s="251">
        <v>1</v>
      </c>
      <c r="I19" s="271"/>
      <c r="J19" s="268"/>
      <c r="K19" s="268"/>
      <c r="L19" s="268"/>
      <c r="M19" s="268"/>
      <c r="N19" s="268"/>
      <c r="O19" s="268"/>
      <c r="P19" s="268"/>
      <c r="Q19" s="268"/>
      <c r="R19" s="268"/>
      <c r="S19" s="268"/>
      <c r="T19" s="268"/>
      <c r="U19" s="268"/>
      <c r="V19" s="268"/>
      <c r="W19" s="268"/>
      <c r="X19" s="268"/>
      <c r="Y19" s="268"/>
      <c r="Z19" s="268"/>
      <c r="AA19" s="268"/>
      <c r="AB19" s="268"/>
      <c r="AC19" s="268"/>
      <c r="AD19" s="221"/>
      <c r="AE19" s="268"/>
      <c r="AF19" s="268"/>
      <c r="AG19" s="268"/>
      <c r="AH19" s="268"/>
      <c r="AI19" s="268"/>
      <c r="AJ19" s="268"/>
      <c r="AK19" s="268"/>
      <c r="AL19" s="268"/>
      <c r="AM19" s="269"/>
      <c r="AN19" s="28"/>
    </row>
    <row r="20" spans="1:40" s="4" customFormat="1" ht="18" customHeight="1">
      <c r="A20" s="275" t="s">
        <v>143</v>
      </c>
      <c r="B20" s="277" t="s">
        <v>210</v>
      </c>
      <c r="C20" s="277"/>
      <c r="D20" s="277"/>
      <c r="E20" s="277"/>
      <c r="F20" s="277"/>
      <c r="G20" s="408"/>
      <c r="H20" s="251">
        <v>1</v>
      </c>
      <c r="I20" s="271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268"/>
      <c r="AA20" s="268"/>
      <c r="AB20" s="268"/>
      <c r="AC20" s="268"/>
      <c r="AD20" s="221"/>
      <c r="AE20" s="268"/>
      <c r="AF20" s="268"/>
      <c r="AG20" s="268"/>
      <c r="AH20" s="268"/>
      <c r="AI20" s="268"/>
      <c r="AJ20" s="268"/>
      <c r="AK20" s="268"/>
      <c r="AL20" s="268"/>
      <c r="AM20" s="269"/>
      <c r="AN20" s="28"/>
    </row>
    <row r="21" spans="1:40" s="4" customFormat="1" ht="18" customHeight="1">
      <c r="A21" s="275" t="s">
        <v>143</v>
      </c>
      <c r="B21" s="277" t="s">
        <v>208</v>
      </c>
      <c r="C21" s="277"/>
      <c r="D21" s="277"/>
      <c r="E21" s="277"/>
      <c r="F21" s="277"/>
      <c r="G21" s="408"/>
      <c r="H21" s="251">
        <v>1</v>
      </c>
      <c r="I21" s="271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21"/>
      <c r="AB21" s="268"/>
      <c r="AC21" s="268"/>
      <c r="AD21" s="268"/>
      <c r="AE21" s="268"/>
      <c r="AF21" s="221"/>
      <c r="AG21" s="268"/>
      <c r="AH21" s="268"/>
      <c r="AI21" s="268"/>
      <c r="AJ21" s="268"/>
      <c r="AK21" s="221"/>
      <c r="AL21" s="268"/>
      <c r="AM21" s="269"/>
      <c r="AN21" s="28"/>
    </row>
    <row r="22" spans="1:40" s="4" customFormat="1" ht="18" customHeight="1">
      <c r="A22" s="275" t="s">
        <v>143</v>
      </c>
      <c r="B22" s="326" t="s">
        <v>209</v>
      </c>
      <c r="C22" s="326"/>
      <c r="D22" s="326"/>
      <c r="E22" s="326"/>
      <c r="F22" s="326"/>
      <c r="G22" s="408"/>
      <c r="H22" s="251">
        <v>1</v>
      </c>
      <c r="I22" s="271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8"/>
      <c r="AF22" s="268"/>
      <c r="AG22" s="268"/>
      <c r="AH22" s="268"/>
      <c r="AI22" s="268"/>
      <c r="AJ22" s="268"/>
      <c r="AK22" s="268"/>
      <c r="AL22" s="268"/>
      <c r="AM22" s="269"/>
      <c r="AN22" s="28"/>
    </row>
    <row r="23" spans="1:40" s="4" customFormat="1" ht="18" customHeight="1">
      <c r="A23" s="325" t="s">
        <v>142</v>
      </c>
      <c r="B23" s="275" t="s">
        <v>211</v>
      </c>
      <c r="C23" s="275"/>
      <c r="D23" s="275"/>
      <c r="E23" s="275"/>
      <c r="F23" s="275"/>
      <c r="G23" s="408"/>
      <c r="H23" s="350">
        <v>10</v>
      </c>
      <c r="I23" s="271"/>
      <c r="J23" s="268"/>
      <c r="K23" s="268"/>
      <c r="L23" s="268"/>
      <c r="M23" s="268"/>
      <c r="N23" s="268"/>
      <c r="O23" s="268"/>
      <c r="P23" s="268"/>
      <c r="Q23" s="268"/>
      <c r="R23" s="268"/>
      <c r="S23" s="268"/>
      <c r="T23" s="268"/>
      <c r="U23" s="268"/>
      <c r="V23" s="268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68"/>
      <c r="AJ23" s="268"/>
      <c r="AK23" s="221"/>
      <c r="AL23" s="221"/>
      <c r="AM23" s="269"/>
      <c r="AN23" s="28"/>
    </row>
    <row r="24" spans="1:40" s="4" customFormat="1" ht="18" customHeight="1">
      <c r="A24" s="325"/>
      <c r="B24" s="275" t="s">
        <v>213</v>
      </c>
      <c r="C24" s="275"/>
      <c r="D24" s="275"/>
      <c r="E24" s="275"/>
      <c r="F24" s="275"/>
      <c r="G24" s="408"/>
      <c r="H24" s="350"/>
      <c r="I24" s="271"/>
      <c r="J24" s="268"/>
      <c r="K24" s="268"/>
      <c r="L24" s="268"/>
      <c r="M24" s="268"/>
      <c r="N24" s="268"/>
      <c r="O24" s="268"/>
      <c r="P24" s="268"/>
      <c r="Q24" s="268"/>
      <c r="R24" s="268"/>
      <c r="S24" s="268"/>
      <c r="T24" s="268"/>
      <c r="U24" s="268"/>
      <c r="V24" s="268"/>
      <c r="W24" s="268"/>
      <c r="X24" s="268"/>
      <c r="Y24" s="268"/>
      <c r="Z24" s="268"/>
      <c r="AA24" s="268"/>
      <c r="AB24" s="268"/>
      <c r="AC24" s="268"/>
      <c r="AD24" s="268"/>
      <c r="AE24" s="268"/>
      <c r="AF24" s="268"/>
      <c r="AG24" s="268"/>
      <c r="AH24" s="268"/>
      <c r="AI24" s="268"/>
      <c r="AJ24" s="268"/>
      <c r="AK24" s="268"/>
      <c r="AL24" s="221"/>
      <c r="AM24" s="269"/>
      <c r="AN24" s="28"/>
    </row>
    <row r="25" spans="1:40" s="4" customFormat="1" ht="18" customHeight="1">
      <c r="A25" s="325"/>
      <c r="B25" s="275" t="s">
        <v>214</v>
      </c>
      <c r="C25" s="275"/>
      <c r="D25" s="275"/>
      <c r="E25" s="275"/>
      <c r="F25" s="275"/>
      <c r="G25" s="408"/>
      <c r="H25" s="350"/>
      <c r="I25" s="271"/>
      <c r="J25" s="268"/>
      <c r="K25" s="268"/>
      <c r="L25" s="268"/>
      <c r="M25" s="268"/>
      <c r="N25" s="268"/>
      <c r="O25" s="268"/>
      <c r="P25" s="268"/>
      <c r="Q25" s="268"/>
      <c r="R25" s="268"/>
      <c r="S25" s="268"/>
      <c r="T25" s="268"/>
      <c r="U25" s="268"/>
      <c r="V25" s="268"/>
      <c r="W25" s="268"/>
      <c r="X25" s="268"/>
      <c r="Y25" s="268"/>
      <c r="Z25" s="268"/>
      <c r="AA25" s="268"/>
      <c r="AB25" s="268"/>
      <c r="AC25" s="268"/>
      <c r="AD25" s="221"/>
      <c r="AE25" s="268"/>
      <c r="AF25" s="268"/>
      <c r="AG25" s="268"/>
      <c r="AH25" s="268"/>
      <c r="AI25" s="268"/>
      <c r="AJ25" s="268"/>
      <c r="AK25" s="268"/>
      <c r="AL25" s="268"/>
      <c r="AM25" s="269"/>
      <c r="AN25" s="28"/>
    </row>
    <row r="26" spans="1:40" s="4" customFormat="1" ht="18" customHeight="1">
      <c r="A26" s="325"/>
      <c r="B26" s="275" t="s">
        <v>215</v>
      </c>
      <c r="C26" s="275"/>
      <c r="D26" s="275"/>
      <c r="E26" s="275"/>
      <c r="F26" s="275"/>
      <c r="G26" s="408"/>
      <c r="H26" s="350"/>
      <c r="I26" s="271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268"/>
      <c r="AA26" s="268"/>
      <c r="AB26" s="268"/>
      <c r="AC26" s="268"/>
      <c r="AD26" s="268"/>
      <c r="AE26" s="268"/>
      <c r="AF26" s="268"/>
      <c r="AG26" s="268"/>
      <c r="AH26" s="268"/>
      <c r="AI26" s="268"/>
      <c r="AJ26" s="268"/>
      <c r="AK26" s="268"/>
      <c r="AL26" s="268"/>
      <c r="AM26" s="269"/>
      <c r="AN26" s="28"/>
    </row>
    <row r="27" spans="1:40" s="4" customFormat="1" ht="18" customHeight="1">
      <c r="A27" s="325"/>
      <c r="B27" s="275" t="s">
        <v>216</v>
      </c>
      <c r="C27" s="275"/>
      <c r="D27" s="275"/>
      <c r="E27" s="275"/>
      <c r="F27" s="275"/>
      <c r="G27" s="408"/>
      <c r="H27" s="350"/>
      <c r="I27" s="271"/>
      <c r="J27" s="268"/>
      <c r="K27" s="268"/>
      <c r="L27" s="268"/>
      <c r="M27" s="268"/>
      <c r="N27" s="268"/>
      <c r="O27" s="265"/>
      <c r="P27" s="268"/>
      <c r="Q27" s="268"/>
      <c r="R27" s="268"/>
      <c r="S27" s="268"/>
      <c r="T27" s="268"/>
      <c r="U27" s="268"/>
      <c r="V27" s="268"/>
      <c r="W27" s="268"/>
      <c r="X27" s="268"/>
      <c r="Y27" s="268"/>
      <c r="Z27" s="268"/>
      <c r="AA27" s="268"/>
      <c r="AB27" s="268"/>
      <c r="AC27" s="268"/>
      <c r="AD27" s="268"/>
      <c r="AE27" s="268"/>
      <c r="AF27" s="268"/>
      <c r="AG27" s="268"/>
      <c r="AH27" s="268"/>
      <c r="AI27" s="268"/>
      <c r="AJ27" s="268"/>
      <c r="AK27" s="268"/>
      <c r="AL27" s="268"/>
      <c r="AM27" s="269"/>
      <c r="AN27" s="28"/>
    </row>
    <row r="28" spans="1:40" s="4" customFormat="1" ht="18" customHeight="1">
      <c r="A28" s="325"/>
      <c r="B28" s="275" t="s">
        <v>217</v>
      </c>
      <c r="C28" s="275"/>
      <c r="D28" s="275"/>
      <c r="E28" s="275"/>
      <c r="F28" s="275"/>
      <c r="G28" s="408"/>
      <c r="H28" s="350"/>
      <c r="I28" s="271"/>
      <c r="J28" s="268"/>
      <c r="K28" s="268"/>
      <c r="L28" s="268"/>
      <c r="M28" s="268"/>
      <c r="N28" s="268"/>
      <c r="O28" s="268"/>
      <c r="P28" s="268"/>
      <c r="Q28" s="268"/>
      <c r="R28" s="268"/>
      <c r="S28" s="268"/>
      <c r="T28" s="268"/>
      <c r="U28" s="268"/>
      <c r="V28" s="268"/>
      <c r="W28" s="268"/>
      <c r="X28" s="268"/>
      <c r="Y28" s="268"/>
      <c r="Z28" s="268"/>
      <c r="AA28" s="268"/>
      <c r="AB28" s="268"/>
      <c r="AC28" s="268"/>
      <c r="AD28" s="268"/>
      <c r="AE28" s="268"/>
      <c r="AF28" s="268"/>
      <c r="AG28" s="268"/>
      <c r="AH28" s="268"/>
      <c r="AI28" s="268"/>
      <c r="AJ28" s="268"/>
      <c r="AK28" s="268"/>
      <c r="AL28" s="268"/>
      <c r="AM28" s="269"/>
      <c r="AN28" s="28"/>
    </row>
    <row r="29" spans="1:40" s="4" customFormat="1" ht="18" customHeight="1">
      <c r="A29" s="325"/>
      <c r="B29" s="275" t="s">
        <v>218</v>
      </c>
      <c r="C29" s="275"/>
      <c r="D29" s="275"/>
      <c r="E29" s="275"/>
      <c r="F29" s="275"/>
      <c r="G29" s="408"/>
      <c r="H29" s="350"/>
      <c r="I29" s="271"/>
      <c r="J29" s="268"/>
      <c r="K29" s="268"/>
      <c r="L29" s="268"/>
      <c r="M29" s="268"/>
      <c r="N29" s="268"/>
      <c r="O29" s="268"/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268"/>
      <c r="AD29" s="268"/>
      <c r="AE29" s="268"/>
      <c r="AF29" s="268"/>
      <c r="AG29" s="268"/>
      <c r="AH29" s="268"/>
      <c r="AI29" s="268"/>
      <c r="AJ29" s="268"/>
      <c r="AK29" s="268"/>
      <c r="AL29" s="268"/>
      <c r="AM29" s="269"/>
      <c r="AN29" s="28"/>
    </row>
    <row r="30" spans="1:40" s="4" customFormat="1" ht="18" customHeight="1">
      <c r="A30" s="325"/>
      <c r="B30" s="275" t="s">
        <v>219</v>
      </c>
      <c r="C30" s="275"/>
      <c r="D30" s="275"/>
      <c r="E30" s="275"/>
      <c r="F30" s="275"/>
      <c r="G30" s="408"/>
      <c r="H30" s="350"/>
      <c r="I30" s="271"/>
      <c r="J30" s="268"/>
      <c r="K30" s="268"/>
      <c r="L30" s="268"/>
      <c r="M30" s="268"/>
      <c r="N30" s="268"/>
      <c r="O30" s="268"/>
      <c r="P30" s="268"/>
      <c r="Q30" s="268"/>
      <c r="R30" s="268"/>
      <c r="S30" s="268"/>
      <c r="T30" s="268"/>
      <c r="U30" s="268"/>
      <c r="V30" s="268"/>
      <c r="W30" s="268"/>
      <c r="X30" s="268"/>
      <c r="Y30" s="268"/>
      <c r="Z30" s="268"/>
      <c r="AA30" s="268"/>
      <c r="AB30" s="268"/>
      <c r="AC30" s="268"/>
      <c r="AD30" s="268"/>
      <c r="AE30" s="268"/>
      <c r="AF30" s="268"/>
      <c r="AG30" s="268"/>
      <c r="AH30" s="268"/>
      <c r="AI30" s="268"/>
      <c r="AJ30" s="268"/>
      <c r="AK30" s="221"/>
      <c r="AL30" s="268"/>
      <c r="AM30" s="269"/>
      <c r="AN30" s="28"/>
    </row>
    <row r="31" spans="1:40" s="4" customFormat="1" ht="18" customHeight="1">
      <c r="A31" s="276"/>
      <c r="B31" s="275" t="s">
        <v>220</v>
      </c>
      <c r="C31" s="275"/>
      <c r="D31" s="275"/>
      <c r="E31" s="275"/>
      <c r="F31" s="275"/>
      <c r="G31" s="408"/>
      <c r="H31" s="350"/>
      <c r="I31" s="271"/>
      <c r="J31" s="268"/>
      <c r="K31" s="268"/>
      <c r="L31" s="268"/>
      <c r="M31" s="268"/>
      <c r="N31" s="268"/>
      <c r="O31" s="268"/>
      <c r="P31" s="268"/>
      <c r="Q31" s="268"/>
      <c r="R31" s="268"/>
      <c r="S31" s="268"/>
      <c r="T31" s="268"/>
      <c r="U31" s="221"/>
      <c r="V31" s="268"/>
      <c r="W31" s="268"/>
      <c r="X31" s="268"/>
      <c r="Y31" s="268"/>
      <c r="Z31" s="268"/>
      <c r="AA31" s="268"/>
      <c r="AB31" s="221"/>
      <c r="AC31" s="221"/>
      <c r="AD31" s="221"/>
      <c r="AE31" s="221"/>
      <c r="AF31" s="221"/>
      <c r="AG31" s="268"/>
      <c r="AH31" s="268"/>
      <c r="AI31" s="268"/>
      <c r="AJ31" s="268"/>
      <c r="AK31" s="268"/>
      <c r="AL31" s="268"/>
      <c r="AM31" s="269"/>
      <c r="AN31" s="28"/>
    </row>
    <row r="32" spans="1:40" s="4" customFormat="1" ht="18" customHeight="1">
      <c r="A32" s="276"/>
      <c r="B32" s="275" t="s">
        <v>221</v>
      </c>
      <c r="C32" s="275"/>
      <c r="D32" s="275"/>
      <c r="E32" s="275"/>
      <c r="F32" s="275"/>
      <c r="G32" s="408"/>
      <c r="H32" s="350"/>
      <c r="I32" s="271"/>
      <c r="J32" s="268"/>
      <c r="K32" s="268"/>
      <c r="L32" s="268"/>
      <c r="M32" s="268"/>
      <c r="N32" s="268"/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268"/>
      <c r="AD32" s="268"/>
      <c r="AE32" s="268"/>
      <c r="AF32" s="268"/>
      <c r="AG32" s="268"/>
      <c r="AH32" s="268"/>
      <c r="AI32" s="268"/>
      <c r="AJ32" s="268"/>
      <c r="AK32" s="268"/>
      <c r="AL32" s="268"/>
      <c r="AM32" s="269"/>
      <c r="AN32" s="28"/>
    </row>
    <row r="33" spans="1:40" s="4" customFormat="1" ht="18" customHeight="1" thickBot="1">
      <c r="A33" s="275" t="s">
        <v>144</v>
      </c>
      <c r="B33" s="334" t="s">
        <v>138</v>
      </c>
      <c r="C33" s="334"/>
      <c r="D33" s="334"/>
      <c r="E33" s="334"/>
      <c r="F33" s="334"/>
      <c r="G33" s="408"/>
      <c r="H33" s="251">
        <v>0</v>
      </c>
      <c r="I33" s="270"/>
      <c r="J33" s="266"/>
      <c r="K33" s="266"/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7"/>
      <c r="AN33" s="28"/>
    </row>
    <row r="34" spans="1:40" ht="10.5" customHeight="1" thickBot="1">
      <c r="A34" s="40"/>
      <c r="B34" s="67"/>
      <c r="C34" s="40"/>
      <c r="D34" s="40"/>
      <c r="E34" s="40"/>
      <c r="F34" s="40"/>
      <c r="G34" s="40"/>
      <c r="H34" s="41"/>
      <c r="I34" s="30"/>
      <c r="J34" s="30"/>
      <c r="K34" s="30"/>
      <c r="L34" s="30"/>
      <c r="M34" s="30"/>
      <c r="N34" s="30"/>
      <c r="O34" s="30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30"/>
      <c r="AH34" s="29"/>
      <c r="AI34" s="29"/>
      <c r="AJ34" s="29"/>
      <c r="AK34" s="29"/>
      <c r="AL34" s="29"/>
      <c r="AM34" s="29"/>
      <c r="AN34" s="27"/>
    </row>
    <row r="35" spans="1:40" s="4" customFormat="1" ht="18.75" customHeight="1" thickBot="1">
      <c r="A35" s="363" t="s">
        <v>32</v>
      </c>
      <c r="B35" s="364"/>
      <c r="C35" s="364"/>
      <c r="D35" s="364"/>
      <c r="E35" s="364"/>
      <c r="F35" s="364"/>
      <c r="G35" s="364"/>
      <c r="H35" s="361" t="s">
        <v>10</v>
      </c>
      <c r="I35" s="395">
        <f>G2</f>
        <v>0</v>
      </c>
      <c r="J35" s="396"/>
      <c r="K35" s="396"/>
      <c r="L35" s="396"/>
      <c r="M35" s="396"/>
      <c r="N35" s="396"/>
      <c r="O35" s="396"/>
      <c r="P35" s="396"/>
      <c r="Q35" s="396"/>
      <c r="R35" s="396"/>
      <c r="S35" s="396"/>
      <c r="T35" s="396"/>
      <c r="U35" s="396"/>
      <c r="V35" s="396"/>
      <c r="W35" s="396"/>
      <c r="X35" s="396"/>
      <c r="Y35" s="396"/>
      <c r="Z35" s="396"/>
      <c r="AA35" s="396"/>
      <c r="AB35" s="396"/>
      <c r="AC35" s="396"/>
      <c r="AD35" s="396"/>
      <c r="AE35" s="396"/>
      <c r="AF35" s="396"/>
      <c r="AG35" s="396"/>
      <c r="AH35" s="396"/>
      <c r="AI35" s="396"/>
      <c r="AJ35" s="396"/>
      <c r="AK35" s="396"/>
      <c r="AL35" s="396"/>
      <c r="AM35" s="397"/>
      <c r="AN35" s="28"/>
    </row>
    <row r="36" spans="1:40" ht="15" thickBot="1">
      <c r="A36" s="365"/>
      <c r="B36" s="366"/>
      <c r="C36" s="366"/>
      <c r="D36" s="366"/>
      <c r="E36" s="366"/>
      <c r="F36" s="367"/>
      <c r="G36" s="367"/>
      <c r="H36" s="399"/>
      <c r="I36" s="241">
        <v>1</v>
      </c>
      <c r="J36" s="47">
        <v>2</v>
      </c>
      <c r="K36" s="47">
        <v>3</v>
      </c>
      <c r="L36" s="245">
        <v>4</v>
      </c>
      <c r="M36" s="245">
        <v>5</v>
      </c>
      <c r="N36" s="245">
        <v>6</v>
      </c>
      <c r="O36" s="47">
        <v>7</v>
      </c>
      <c r="P36" s="47">
        <v>8</v>
      </c>
      <c r="Q36" s="47">
        <v>9</v>
      </c>
      <c r="R36" s="47">
        <v>10</v>
      </c>
      <c r="S36" s="245">
        <v>11</v>
      </c>
      <c r="T36" s="245">
        <v>12</v>
      </c>
      <c r="U36" s="47">
        <v>13</v>
      </c>
      <c r="V36" s="47">
        <v>14</v>
      </c>
      <c r="W36" s="47">
        <v>15</v>
      </c>
      <c r="X36" s="47">
        <v>16</v>
      </c>
      <c r="Y36" s="47">
        <v>17</v>
      </c>
      <c r="Z36" s="245">
        <v>18</v>
      </c>
      <c r="AA36" s="245">
        <v>19</v>
      </c>
      <c r="AB36" s="47">
        <v>20</v>
      </c>
      <c r="AC36" s="47">
        <v>21</v>
      </c>
      <c r="AD36" s="47">
        <v>22</v>
      </c>
      <c r="AE36" s="47">
        <v>23</v>
      </c>
      <c r="AF36" s="47">
        <v>24</v>
      </c>
      <c r="AG36" s="245">
        <v>25</v>
      </c>
      <c r="AH36" s="245">
        <v>26</v>
      </c>
      <c r="AI36" s="47">
        <v>27</v>
      </c>
      <c r="AJ36" s="47">
        <v>28</v>
      </c>
      <c r="AK36" s="47">
        <v>29</v>
      </c>
      <c r="AL36" s="47">
        <v>30</v>
      </c>
      <c r="AM36" s="66">
        <v>31</v>
      </c>
      <c r="AN36" s="27"/>
    </row>
    <row r="37" spans="1:40" s="4" customFormat="1" ht="30.75" customHeight="1" thickBot="1">
      <c r="A37" s="341" t="s">
        <v>182</v>
      </c>
      <c r="B37" s="342"/>
      <c r="C37" s="342"/>
      <c r="D37" s="342"/>
      <c r="E37" s="343"/>
      <c r="F37" s="338" t="s">
        <v>185</v>
      </c>
      <c r="G37" s="339"/>
      <c r="H37" s="340"/>
      <c r="I37" s="148"/>
      <c r="J37" s="132"/>
      <c r="K37" s="126"/>
      <c r="L37" s="132"/>
      <c r="M37" s="126"/>
      <c r="N37" s="132"/>
      <c r="O37" s="126"/>
      <c r="P37" s="132"/>
      <c r="Q37" s="126"/>
      <c r="R37" s="132"/>
      <c r="S37" s="126"/>
      <c r="T37" s="132"/>
      <c r="U37" s="126"/>
      <c r="V37" s="132"/>
      <c r="W37" s="126"/>
      <c r="X37" s="132"/>
      <c r="Y37" s="126"/>
      <c r="Z37" s="132"/>
      <c r="AA37" s="126"/>
      <c r="AB37" s="132"/>
      <c r="AC37" s="126"/>
      <c r="AD37" s="132"/>
      <c r="AE37" s="126"/>
      <c r="AF37" s="132"/>
      <c r="AG37" s="126"/>
      <c r="AH37" s="132"/>
      <c r="AI37" s="126"/>
      <c r="AJ37" s="132"/>
      <c r="AK37" s="126"/>
      <c r="AL37" s="132"/>
      <c r="AM37" s="127"/>
      <c r="AN37" s="28"/>
    </row>
    <row r="38" spans="1:40" s="4" customFormat="1" ht="30.75" customHeight="1" thickBot="1">
      <c r="A38" s="344"/>
      <c r="B38" s="345"/>
      <c r="C38" s="345"/>
      <c r="D38" s="345"/>
      <c r="E38" s="346"/>
      <c r="F38" s="338" t="s">
        <v>184</v>
      </c>
      <c r="G38" s="339"/>
      <c r="H38" s="340"/>
      <c r="I38" s="149"/>
      <c r="J38" s="133"/>
      <c r="K38" s="152"/>
      <c r="L38" s="133"/>
      <c r="M38" s="152"/>
      <c r="N38" s="133"/>
      <c r="O38" s="152"/>
      <c r="P38" s="133"/>
      <c r="Q38" s="152"/>
      <c r="R38" s="133"/>
      <c r="S38" s="152"/>
      <c r="T38" s="133"/>
      <c r="U38" s="152"/>
      <c r="V38" s="133"/>
      <c r="W38" s="152"/>
      <c r="X38" s="133"/>
      <c r="Y38" s="152"/>
      <c r="Z38" s="133"/>
      <c r="AA38" s="152"/>
      <c r="AB38" s="133"/>
      <c r="AC38" s="152"/>
      <c r="AD38" s="133"/>
      <c r="AE38" s="152"/>
      <c r="AF38" s="133"/>
      <c r="AG38" s="152"/>
      <c r="AH38" s="133"/>
      <c r="AI38" s="152"/>
      <c r="AJ38" s="133"/>
      <c r="AK38" s="152"/>
      <c r="AL38" s="133"/>
      <c r="AM38" s="150"/>
      <c r="AN38" s="28"/>
    </row>
    <row r="39" spans="1:40" s="4" customFormat="1" ht="30.75" customHeight="1" thickBot="1">
      <c r="A39" s="347"/>
      <c r="B39" s="348"/>
      <c r="C39" s="348"/>
      <c r="D39" s="348"/>
      <c r="E39" s="349"/>
      <c r="F39" s="409" t="s">
        <v>183</v>
      </c>
      <c r="G39" s="410"/>
      <c r="H39" s="411"/>
      <c r="I39" s="151"/>
      <c r="J39" s="134"/>
      <c r="K39" s="124"/>
      <c r="L39" s="134"/>
      <c r="M39" s="124"/>
      <c r="N39" s="134"/>
      <c r="O39" s="124"/>
      <c r="P39" s="134"/>
      <c r="Q39" s="124"/>
      <c r="R39" s="134"/>
      <c r="S39" s="124"/>
      <c r="T39" s="134"/>
      <c r="U39" s="124"/>
      <c r="V39" s="134"/>
      <c r="W39" s="124"/>
      <c r="X39" s="134"/>
      <c r="Y39" s="124"/>
      <c r="Z39" s="134"/>
      <c r="AA39" s="124"/>
      <c r="AB39" s="134"/>
      <c r="AC39" s="124"/>
      <c r="AD39" s="134"/>
      <c r="AE39" s="124"/>
      <c r="AF39" s="134"/>
      <c r="AG39" s="124"/>
      <c r="AH39" s="134"/>
      <c r="AI39" s="124"/>
      <c r="AJ39" s="134"/>
      <c r="AK39" s="124"/>
      <c r="AL39" s="134"/>
      <c r="AM39" s="125"/>
      <c r="AN39" s="28"/>
    </row>
    <row r="40" spans="1:40" ht="10.5" customHeight="1" thickBot="1">
      <c r="A40" s="3"/>
      <c r="B40" s="3"/>
      <c r="C40" s="3"/>
      <c r="D40" s="3"/>
      <c r="E40" s="3"/>
      <c r="F40" s="3"/>
      <c r="G40" s="3"/>
      <c r="H40" s="41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7"/>
    </row>
    <row r="41" spans="1:40" s="4" customFormat="1" ht="18" customHeight="1" thickBot="1">
      <c r="A41" s="351" t="s">
        <v>19</v>
      </c>
      <c r="B41" s="352"/>
      <c r="C41" s="353"/>
      <c r="D41" s="353"/>
      <c r="E41" s="353"/>
      <c r="F41" s="353"/>
      <c r="G41" s="354"/>
      <c r="H41" s="361" t="s">
        <v>10</v>
      </c>
      <c r="I41" s="395">
        <f>G2</f>
        <v>0</v>
      </c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96"/>
      <c r="AB41" s="396"/>
      <c r="AC41" s="396"/>
      <c r="AD41" s="396"/>
      <c r="AE41" s="396"/>
      <c r="AF41" s="396"/>
      <c r="AG41" s="396"/>
      <c r="AH41" s="396"/>
      <c r="AI41" s="396"/>
      <c r="AJ41" s="396"/>
      <c r="AK41" s="396"/>
      <c r="AL41" s="396"/>
      <c r="AM41" s="397"/>
      <c r="AN41" s="28"/>
    </row>
    <row r="42" spans="1:40" ht="15" thickBot="1">
      <c r="A42" s="355"/>
      <c r="B42" s="356"/>
      <c r="C42" s="357"/>
      <c r="D42" s="357"/>
      <c r="E42" s="357"/>
      <c r="F42" s="357"/>
      <c r="G42" s="358"/>
      <c r="H42" s="362"/>
      <c r="I42" s="241">
        <v>1</v>
      </c>
      <c r="J42" s="47">
        <v>2</v>
      </c>
      <c r="K42" s="47">
        <v>3</v>
      </c>
      <c r="L42" s="245">
        <v>4</v>
      </c>
      <c r="M42" s="245">
        <v>5</v>
      </c>
      <c r="N42" s="245">
        <v>6</v>
      </c>
      <c r="O42" s="47">
        <v>7</v>
      </c>
      <c r="P42" s="47">
        <v>8</v>
      </c>
      <c r="Q42" s="47">
        <v>9</v>
      </c>
      <c r="R42" s="47">
        <v>10</v>
      </c>
      <c r="S42" s="245">
        <v>11</v>
      </c>
      <c r="T42" s="245">
        <v>12</v>
      </c>
      <c r="U42" s="47">
        <v>13</v>
      </c>
      <c r="V42" s="47">
        <v>14</v>
      </c>
      <c r="W42" s="47">
        <v>15</v>
      </c>
      <c r="X42" s="47">
        <v>16</v>
      </c>
      <c r="Y42" s="47">
        <v>17</v>
      </c>
      <c r="Z42" s="245">
        <v>18</v>
      </c>
      <c r="AA42" s="245">
        <v>19</v>
      </c>
      <c r="AB42" s="47">
        <v>20</v>
      </c>
      <c r="AC42" s="47">
        <v>21</v>
      </c>
      <c r="AD42" s="47">
        <v>22</v>
      </c>
      <c r="AE42" s="47">
        <v>23</v>
      </c>
      <c r="AF42" s="47">
        <v>24</v>
      </c>
      <c r="AG42" s="245">
        <v>25</v>
      </c>
      <c r="AH42" s="245">
        <v>26</v>
      </c>
      <c r="AI42" s="47">
        <v>27</v>
      </c>
      <c r="AJ42" s="47">
        <v>28</v>
      </c>
      <c r="AK42" s="47">
        <v>29</v>
      </c>
      <c r="AL42" s="47">
        <v>30</v>
      </c>
      <c r="AM42" s="66">
        <v>31</v>
      </c>
      <c r="AN42" s="42"/>
    </row>
    <row r="43" spans="1:40" s="4" customFormat="1" ht="15" thickBot="1">
      <c r="A43" s="7" t="s">
        <v>20</v>
      </c>
      <c r="B43" s="131"/>
      <c r="C43" s="8"/>
      <c r="D43" s="8"/>
      <c r="E43" s="8"/>
      <c r="F43" s="8"/>
      <c r="G43" s="8"/>
      <c r="H43" s="393">
        <v>0</v>
      </c>
      <c r="I43" s="393"/>
      <c r="J43" s="393"/>
      <c r="K43" s="393"/>
      <c r="L43" s="393"/>
      <c r="M43" s="393"/>
      <c r="N43" s="393"/>
      <c r="O43" s="393"/>
      <c r="P43" s="393"/>
      <c r="Q43" s="393"/>
      <c r="R43" s="393"/>
      <c r="S43" s="393"/>
      <c r="T43" s="393"/>
      <c r="U43" s="393"/>
      <c r="V43" s="393"/>
      <c r="W43" s="393"/>
      <c r="X43" s="393"/>
      <c r="Y43" s="393"/>
      <c r="Z43" s="393"/>
      <c r="AA43" s="393"/>
      <c r="AB43" s="393"/>
      <c r="AC43" s="393"/>
      <c r="AD43" s="393"/>
      <c r="AE43" s="393"/>
      <c r="AF43" s="393"/>
      <c r="AG43" s="393"/>
      <c r="AH43" s="393"/>
      <c r="AI43" s="393"/>
      <c r="AJ43" s="393"/>
      <c r="AK43" s="393"/>
      <c r="AL43" s="393"/>
      <c r="AM43" s="394"/>
      <c r="AN43" s="28"/>
    </row>
    <row r="44" spans="1:40" s="4" customFormat="1" ht="15" thickBot="1">
      <c r="A44" s="14"/>
      <c r="B44" s="8"/>
      <c r="C44" s="8" t="s">
        <v>21</v>
      </c>
      <c r="D44" s="8"/>
      <c r="E44" s="8"/>
      <c r="F44" s="12"/>
      <c r="G44" s="359" t="s">
        <v>199</v>
      </c>
      <c r="H44" s="360"/>
      <c r="I44" s="191"/>
      <c r="J44" s="48">
        <v>2</v>
      </c>
      <c r="K44" s="48">
        <v>2</v>
      </c>
      <c r="L44" s="48"/>
      <c r="M44" s="48"/>
      <c r="N44" s="48"/>
      <c r="O44" s="48">
        <v>0</v>
      </c>
      <c r="P44" s="48">
        <v>3</v>
      </c>
      <c r="Q44" s="48">
        <v>2</v>
      </c>
      <c r="R44" s="48">
        <v>3</v>
      </c>
      <c r="S44" s="48">
        <v>3</v>
      </c>
      <c r="T44" s="48"/>
      <c r="U44" s="48">
        <v>3</v>
      </c>
      <c r="V44" s="48">
        <v>2</v>
      </c>
      <c r="W44" s="48">
        <v>3</v>
      </c>
      <c r="X44" s="48">
        <v>3</v>
      </c>
      <c r="Y44" s="48">
        <v>3</v>
      </c>
      <c r="Z44" s="48">
        <v>2</v>
      </c>
      <c r="AA44" s="48"/>
      <c r="AB44" s="48">
        <v>2</v>
      </c>
      <c r="AC44" s="48">
        <v>4</v>
      </c>
      <c r="AD44" s="48">
        <v>4</v>
      </c>
      <c r="AE44" s="48">
        <v>4</v>
      </c>
      <c r="AF44" s="48">
        <v>2</v>
      </c>
      <c r="AG44" s="48">
        <v>2</v>
      </c>
      <c r="AH44" s="48"/>
      <c r="AI44" s="48">
        <v>2</v>
      </c>
      <c r="AJ44" s="48">
        <v>3</v>
      </c>
      <c r="AK44" s="48">
        <v>2</v>
      </c>
      <c r="AL44" s="48">
        <v>2</v>
      </c>
      <c r="AM44" s="49">
        <v>2</v>
      </c>
      <c r="AN44" s="28"/>
    </row>
    <row r="45" spans="1:40" s="4" customFormat="1">
      <c r="A45" s="14"/>
      <c r="B45" s="8"/>
      <c r="C45" s="8" t="s">
        <v>24</v>
      </c>
      <c r="D45" s="8"/>
      <c r="E45" s="8"/>
      <c r="F45" s="12"/>
      <c r="G45" s="335"/>
      <c r="H45" s="48" t="s">
        <v>67</v>
      </c>
      <c r="I45" s="85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9"/>
      <c r="AN45" s="28"/>
    </row>
    <row r="46" spans="1:40" s="4" customFormat="1">
      <c r="A46" s="14"/>
      <c r="B46" s="8"/>
      <c r="C46" s="8"/>
      <c r="D46" s="8"/>
      <c r="E46" s="8"/>
      <c r="F46" s="12"/>
      <c r="G46" s="336"/>
      <c r="H46" s="70" t="s">
        <v>68</v>
      </c>
      <c r="I46" s="57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1"/>
      <c r="AN46" s="28"/>
    </row>
    <row r="47" spans="1:40" s="4" customFormat="1" ht="15" thickBot="1">
      <c r="A47" s="14"/>
      <c r="B47" s="8"/>
      <c r="C47" s="8"/>
      <c r="D47" s="8"/>
      <c r="E47" s="8"/>
      <c r="F47" s="12"/>
      <c r="G47" s="337"/>
      <c r="H47" s="68" t="s">
        <v>69</v>
      </c>
      <c r="I47" s="86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9"/>
      <c r="AN47" s="28"/>
    </row>
    <row r="48" spans="1:40" s="4" customFormat="1" ht="15" thickBot="1">
      <c r="A48" s="14"/>
      <c r="B48" s="8"/>
      <c r="C48" s="8" t="s">
        <v>25</v>
      </c>
      <c r="D48" s="8"/>
      <c r="E48" s="8"/>
      <c r="F48" s="12"/>
      <c r="G48" s="359" t="s">
        <v>199</v>
      </c>
      <c r="H48" s="360"/>
      <c r="I48" s="200"/>
      <c r="J48" s="201">
        <v>3</v>
      </c>
      <c r="K48" s="201">
        <v>0</v>
      </c>
      <c r="L48" s="201"/>
      <c r="M48" s="201"/>
      <c r="N48" s="201"/>
      <c r="O48" s="201">
        <v>3</v>
      </c>
      <c r="P48" s="201">
        <v>1</v>
      </c>
      <c r="Q48" s="201">
        <v>2</v>
      </c>
      <c r="R48" s="201">
        <v>2</v>
      </c>
      <c r="S48" s="201">
        <v>0</v>
      </c>
      <c r="T48" s="201"/>
      <c r="U48" s="201">
        <v>2</v>
      </c>
      <c r="V48" s="201">
        <v>4</v>
      </c>
      <c r="W48" s="201">
        <v>2</v>
      </c>
      <c r="X48" s="201">
        <v>1</v>
      </c>
      <c r="Y48" s="201">
        <v>0</v>
      </c>
      <c r="Z48" s="201">
        <v>0</v>
      </c>
      <c r="AA48" s="195"/>
      <c r="AB48" s="195">
        <v>4</v>
      </c>
      <c r="AC48" s="195">
        <v>1</v>
      </c>
      <c r="AD48" s="201">
        <v>1</v>
      </c>
      <c r="AE48" s="195">
        <v>4</v>
      </c>
      <c r="AF48" s="201">
        <v>0</v>
      </c>
      <c r="AG48" s="195">
        <v>2</v>
      </c>
      <c r="AH48" s="195"/>
      <c r="AI48" s="195">
        <v>4</v>
      </c>
      <c r="AJ48" s="195">
        <v>3</v>
      </c>
      <c r="AK48" s="195">
        <v>2</v>
      </c>
      <c r="AL48" s="195">
        <v>2</v>
      </c>
      <c r="AM48" s="199">
        <v>0</v>
      </c>
      <c r="AN48" s="28"/>
    </row>
    <row r="49" spans="1:43" s="4" customFormat="1" ht="15" thickBot="1">
      <c r="A49" s="14"/>
      <c r="B49" s="8"/>
      <c r="C49" s="8" t="s">
        <v>52</v>
      </c>
      <c r="D49" s="8"/>
      <c r="E49" s="8"/>
      <c r="F49" s="12"/>
      <c r="G49" s="359" t="s">
        <v>199</v>
      </c>
      <c r="H49" s="360"/>
      <c r="I49" s="56"/>
      <c r="J49" s="196">
        <v>2</v>
      </c>
      <c r="K49" s="196">
        <v>2</v>
      </c>
      <c r="L49" s="196"/>
      <c r="M49" s="196"/>
      <c r="N49" s="196"/>
      <c r="O49" s="196">
        <v>0</v>
      </c>
      <c r="P49" s="196">
        <v>3</v>
      </c>
      <c r="Q49" s="196">
        <v>2</v>
      </c>
      <c r="R49" s="196">
        <v>3</v>
      </c>
      <c r="S49" s="196">
        <v>3</v>
      </c>
      <c r="T49" s="196"/>
      <c r="U49" s="196">
        <v>3</v>
      </c>
      <c r="V49" s="196">
        <v>2</v>
      </c>
      <c r="W49" s="196">
        <v>3</v>
      </c>
      <c r="X49" s="196">
        <v>3</v>
      </c>
      <c r="Y49" s="196">
        <v>3</v>
      </c>
      <c r="Z49" s="196">
        <v>2</v>
      </c>
      <c r="AA49" s="196"/>
      <c r="AB49" s="196">
        <v>2</v>
      </c>
      <c r="AC49" s="196">
        <v>4</v>
      </c>
      <c r="AD49" s="196">
        <v>4</v>
      </c>
      <c r="AE49" s="196">
        <v>4</v>
      </c>
      <c r="AF49" s="196">
        <v>2</v>
      </c>
      <c r="AG49" s="196">
        <v>2</v>
      </c>
      <c r="AH49" s="196"/>
      <c r="AI49" s="196">
        <v>2</v>
      </c>
      <c r="AJ49" s="196">
        <v>3</v>
      </c>
      <c r="AK49" s="196">
        <v>2</v>
      </c>
      <c r="AL49" s="196">
        <v>2</v>
      </c>
      <c r="AM49" s="197">
        <v>2</v>
      </c>
      <c r="AN49" s="28"/>
    </row>
    <row r="50" spans="1:43" s="4" customFormat="1" ht="15" thickBot="1">
      <c r="A50" s="7" t="s">
        <v>222</v>
      </c>
      <c r="B50" s="8"/>
      <c r="C50" s="8"/>
      <c r="D50" s="8"/>
      <c r="E50" s="8"/>
      <c r="F50" s="11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28"/>
      <c r="AQ50" s="217"/>
    </row>
    <row r="51" spans="1:43" s="4" customFormat="1" ht="15" thickBot="1">
      <c r="A51" s="14"/>
      <c r="B51" s="8"/>
      <c r="C51" s="8" t="s">
        <v>21</v>
      </c>
      <c r="D51" s="8"/>
      <c r="E51" s="8"/>
      <c r="F51" s="12"/>
      <c r="G51" s="359" t="s">
        <v>199</v>
      </c>
      <c r="H51" s="360"/>
      <c r="I51" s="60"/>
      <c r="J51" s="195">
        <v>1</v>
      </c>
      <c r="K51" s="195">
        <v>0</v>
      </c>
      <c r="L51" s="195"/>
      <c r="M51" s="195"/>
      <c r="N51" s="195"/>
      <c r="O51" s="195">
        <v>1</v>
      </c>
      <c r="P51" s="195">
        <v>2</v>
      </c>
      <c r="Q51" s="195">
        <v>1</v>
      </c>
      <c r="R51" s="195">
        <v>1</v>
      </c>
      <c r="S51" s="195">
        <v>0</v>
      </c>
      <c r="T51" s="195"/>
      <c r="U51" s="195">
        <v>1</v>
      </c>
      <c r="V51" s="195">
        <v>1</v>
      </c>
      <c r="W51" s="195">
        <v>1</v>
      </c>
      <c r="X51" s="195">
        <v>1</v>
      </c>
      <c r="Y51" s="195">
        <v>0</v>
      </c>
      <c r="Z51" s="195">
        <v>0</v>
      </c>
      <c r="AA51" s="195"/>
      <c r="AB51" s="195">
        <v>0</v>
      </c>
      <c r="AC51" s="195">
        <v>1</v>
      </c>
      <c r="AD51" s="195">
        <v>1</v>
      </c>
      <c r="AE51" s="195">
        <v>1</v>
      </c>
      <c r="AF51" s="195">
        <v>0</v>
      </c>
      <c r="AG51" s="195">
        <v>0</v>
      </c>
      <c r="AH51" s="195"/>
      <c r="AI51" s="195">
        <v>0</v>
      </c>
      <c r="AJ51" s="195">
        <v>1</v>
      </c>
      <c r="AK51" s="195">
        <v>1</v>
      </c>
      <c r="AL51" s="195">
        <v>1</v>
      </c>
      <c r="AM51" s="218">
        <v>1</v>
      </c>
      <c r="AN51" s="28"/>
    </row>
    <row r="52" spans="1:43" s="4" customFormat="1" ht="15" thickBot="1">
      <c r="A52" s="14"/>
      <c r="B52" s="8"/>
      <c r="C52" s="8" t="s">
        <v>24</v>
      </c>
      <c r="D52" s="8"/>
      <c r="E52" s="8"/>
      <c r="F52" s="12"/>
      <c r="G52" s="380" t="s">
        <v>223</v>
      </c>
      <c r="H52" s="381"/>
      <c r="I52" s="85"/>
      <c r="J52" s="48">
        <v>17</v>
      </c>
      <c r="K52" s="48">
        <v>29</v>
      </c>
      <c r="L52" s="48"/>
      <c r="M52" s="48"/>
      <c r="N52" s="48"/>
      <c r="O52" s="48">
        <v>0</v>
      </c>
      <c r="P52" s="48">
        <v>42</v>
      </c>
      <c r="Q52" s="48">
        <v>13</v>
      </c>
      <c r="R52" s="48">
        <v>31</v>
      </c>
      <c r="S52" s="48">
        <v>0</v>
      </c>
      <c r="T52" s="48"/>
      <c r="U52" s="48">
        <v>27</v>
      </c>
      <c r="V52" s="48">
        <v>16</v>
      </c>
      <c r="W52" s="48">
        <v>21</v>
      </c>
      <c r="X52" s="48">
        <v>13</v>
      </c>
      <c r="Y52" s="48">
        <v>62</v>
      </c>
      <c r="Z52" s="48">
        <v>0</v>
      </c>
      <c r="AA52" s="48"/>
      <c r="AB52" s="48">
        <v>0</v>
      </c>
      <c r="AC52" s="48">
        <v>0</v>
      </c>
      <c r="AD52" s="48">
        <v>10</v>
      </c>
      <c r="AE52" s="48">
        <v>33</v>
      </c>
      <c r="AF52" s="48">
        <v>46</v>
      </c>
      <c r="AG52" s="48">
        <v>0</v>
      </c>
      <c r="AH52" s="48"/>
      <c r="AI52" s="48">
        <v>23</v>
      </c>
      <c r="AJ52" s="48">
        <v>13</v>
      </c>
      <c r="AK52" s="48">
        <v>20</v>
      </c>
      <c r="AL52" s="48">
        <v>58</v>
      </c>
      <c r="AM52" s="218">
        <v>0</v>
      </c>
      <c r="AN52" s="28"/>
    </row>
    <row r="53" spans="1:43" s="4" customFormat="1" ht="15" thickBot="1">
      <c r="A53" s="14"/>
      <c r="B53" s="8"/>
      <c r="C53" s="8" t="s">
        <v>25</v>
      </c>
      <c r="D53" s="8"/>
      <c r="E53" s="8"/>
      <c r="F53" s="12"/>
      <c r="G53" s="359" t="s">
        <v>199</v>
      </c>
      <c r="H53" s="360"/>
      <c r="I53" s="200"/>
      <c r="J53" s="201">
        <v>1</v>
      </c>
      <c r="K53" s="201">
        <v>1</v>
      </c>
      <c r="L53" s="201"/>
      <c r="M53" s="201"/>
      <c r="N53" s="201"/>
      <c r="O53" s="201">
        <v>1</v>
      </c>
      <c r="P53" s="201">
        <v>1</v>
      </c>
      <c r="Q53" s="201">
        <v>0</v>
      </c>
      <c r="R53" s="201">
        <v>2</v>
      </c>
      <c r="S53" s="201">
        <v>0</v>
      </c>
      <c r="T53" s="201"/>
      <c r="U53" s="201">
        <v>1</v>
      </c>
      <c r="V53" s="201">
        <v>2</v>
      </c>
      <c r="W53" s="201">
        <v>1</v>
      </c>
      <c r="X53" s="201">
        <v>1</v>
      </c>
      <c r="Y53" s="201">
        <v>1</v>
      </c>
      <c r="Z53" s="201">
        <v>0</v>
      </c>
      <c r="AA53" s="201"/>
      <c r="AB53" s="195">
        <v>0</v>
      </c>
      <c r="AC53" s="195">
        <v>1</v>
      </c>
      <c r="AD53" s="195">
        <v>1</v>
      </c>
      <c r="AE53" s="195">
        <v>1</v>
      </c>
      <c r="AF53" s="212">
        <v>1</v>
      </c>
      <c r="AG53" s="213">
        <v>0</v>
      </c>
      <c r="AH53" s="214"/>
      <c r="AI53" s="195">
        <v>2</v>
      </c>
      <c r="AJ53" s="195">
        <v>1</v>
      </c>
      <c r="AK53" s="215">
        <v>1</v>
      </c>
      <c r="AL53" s="216">
        <v>1</v>
      </c>
      <c r="AM53" s="219">
        <v>0</v>
      </c>
      <c r="AN53" s="28"/>
    </row>
    <row r="54" spans="1:43" s="4" customFormat="1" ht="15" thickBot="1">
      <c r="A54" s="14"/>
      <c r="B54" s="8"/>
      <c r="C54" s="8" t="s">
        <v>52</v>
      </c>
      <c r="D54" s="8"/>
      <c r="E54" s="8"/>
      <c r="F54" s="12"/>
      <c r="G54" s="359" t="s">
        <v>199</v>
      </c>
      <c r="H54" s="360"/>
      <c r="I54" s="56"/>
      <c r="J54" s="196">
        <v>1</v>
      </c>
      <c r="K54" s="196">
        <v>0</v>
      </c>
      <c r="L54" s="196"/>
      <c r="M54" s="196"/>
      <c r="N54" s="196"/>
      <c r="O54" s="196">
        <v>1</v>
      </c>
      <c r="P54" s="196">
        <v>2</v>
      </c>
      <c r="Q54" s="196">
        <v>1</v>
      </c>
      <c r="R54" s="196">
        <v>1</v>
      </c>
      <c r="S54" s="196">
        <v>0</v>
      </c>
      <c r="T54" s="196"/>
      <c r="U54" s="196">
        <v>1</v>
      </c>
      <c r="V54" s="196">
        <v>1</v>
      </c>
      <c r="W54" s="196">
        <v>1</v>
      </c>
      <c r="X54" s="196">
        <v>1</v>
      </c>
      <c r="Y54" s="196">
        <v>0</v>
      </c>
      <c r="Z54" s="196">
        <v>0</v>
      </c>
      <c r="AA54" s="196"/>
      <c r="AB54" s="196">
        <v>0</v>
      </c>
      <c r="AC54" s="196">
        <v>1</v>
      </c>
      <c r="AD54" s="196">
        <v>1</v>
      </c>
      <c r="AE54" s="196">
        <v>1</v>
      </c>
      <c r="AF54" s="196">
        <v>0</v>
      </c>
      <c r="AG54" s="196">
        <v>0</v>
      </c>
      <c r="AH54" s="196"/>
      <c r="AI54" s="196">
        <v>0</v>
      </c>
      <c r="AJ54" s="196">
        <v>1</v>
      </c>
      <c r="AK54" s="196">
        <v>1</v>
      </c>
      <c r="AL54" s="196">
        <v>1</v>
      </c>
      <c r="AM54" s="220">
        <v>1</v>
      </c>
      <c r="AN54" s="28"/>
    </row>
    <row r="55" spans="1:43" s="4" customFormat="1" ht="15" thickBot="1">
      <c r="A55" s="7" t="s">
        <v>225</v>
      </c>
      <c r="B55" s="131"/>
      <c r="C55" s="8"/>
      <c r="D55" s="8"/>
      <c r="E55" s="8"/>
      <c r="F55" s="12"/>
      <c r="G55" s="24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432"/>
      <c r="S55" s="432"/>
      <c r="T55" s="432"/>
      <c r="U55" s="432"/>
      <c r="V55" s="432"/>
      <c r="W55" s="432"/>
      <c r="X55" s="432"/>
      <c r="Y55" s="432"/>
      <c r="Z55" s="432"/>
      <c r="AA55" s="432"/>
      <c r="AB55" s="432"/>
      <c r="AC55" s="432"/>
      <c r="AD55" s="432"/>
      <c r="AE55" s="432"/>
      <c r="AF55" s="432"/>
      <c r="AG55" s="432"/>
      <c r="AH55" s="432"/>
      <c r="AI55" s="432"/>
      <c r="AJ55" s="432"/>
      <c r="AK55" s="432"/>
      <c r="AL55" s="432"/>
      <c r="AM55" s="433"/>
      <c r="AN55" s="28"/>
    </row>
    <row r="56" spans="1:43" s="4" customFormat="1">
      <c r="A56" s="14"/>
      <c r="B56" s="8"/>
      <c r="C56" s="8" t="s">
        <v>28</v>
      </c>
      <c r="D56" s="8"/>
      <c r="E56" s="8"/>
      <c r="F56" s="12" t="s">
        <v>49</v>
      </c>
      <c r="G56" s="387" t="s">
        <v>198</v>
      </c>
      <c r="H56" s="388"/>
      <c r="I56" s="21"/>
      <c r="J56" s="48">
        <v>0</v>
      </c>
      <c r="K56" s="48">
        <v>0</v>
      </c>
      <c r="L56" s="48"/>
      <c r="M56" s="48"/>
      <c r="N56" s="48"/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/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/>
      <c r="AB56" s="48">
        <v>0</v>
      </c>
      <c r="AC56" s="48">
        <v>0</v>
      </c>
      <c r="AD56" s="48">
        <v>0</v>
      </c>
      <c r="AE56" s="48">
        <v>0</v>
      </c>
      <c r="AF56" s="48">
        <v>0</v>
      </c>
      <c r="AG56" s="48">
        <v>1</v>
      </c>
      <c r="AH56" s="48"/>
      <c r="AI56" s="48">
        <v>0</v>
      </c>
      <c r="AJ56" s="48">
        <v>0</v>
      </c>
      <c r="AK56" s="48">
        <v>0</v>
      </c>
      <c r="AL56" s="48">
        <v>0</v>
      </c>
      <c r="AM56" s="49">
        <v>0</v>
      </c>
      <c r="AN56" s="28"/>
    </row>
    <row r="57" spans="1:43" s="4" customFormat="1">
      <c r="A57" s="14"/>
      <c r="B57" s="8"/>
      <c r="C57" s="8" t="s">
        <v>26</v>
      </c>
      <c r="D57" s="8"/>
      <c r="E57" s="8"/>
      <c r="F57" s="12" t="s">
        <v>49</v>
      </c>
      <c r="G57" s="389" t="s">
        <v>196</v>
      </c>
      <c r="H57" s="390"/>
      <c r="I57" s="189"/>
      <c r="J57" s="187">
        <v>270</v>
      </c>
      <c r="K57" s="229">
        <v>15</v>
      </c>
      <c r="L57" s="229"/>
      <c r="M57" s="234"/>
      <c r="N57" s="237"/>
      <c r="O57" s="187">
        <v>0</v>
      </c>
      <c r="P57" s="187">
        <v>0</v>
      </c>
      <c r="Q57" s="187">
        <v>0</v>
      </c>
      <c r="R57" s="187">
        <v>0</v>
      </c>
      <c r="S57" s="187">
        <v>30</v>
      </c>
      <c r="T57" s="187"/>
      <c r="U57" s="187">
        <v>0</v>
      </c>
      <c r="V57" s="187">
        <v>0</v>
      </c>
      <c r="W57" s="187">
        <v>90</v>
      </c>
      <c r="X57" s="187">
        <v>75</v>
      </c>
      <c r="Y57" s="187">
        <v>0</v>
      </c>
      <c r="Z57" s="45">
        <v>265</v>
      </c>
      <c r="AA57" s="45"/>
      <c r="AB57" s="45">
        <v>330</v>
      </c>
      <c r="AC57" s="45">
        <v>80</v>
      </c>
      <c r="AD57" s="45">
        <v>0</v>
      </c>
      <c r="AE57" s="45">
        <v>0</v>
      </c>
      <c r="AF57" s="45">
        <v>0</v>
      </c>
      <c r="AG57" s="45">
        <v>0</v>
      </c>
      <c r="AH57" s="45"/>
      <c r="AI57" s="45">
        <v>108</v>
      </c>
      <c r="AJ57" s="45">
        <v>0</v>
      </c>
      <c r="AK57" s="45">
        <v>0</v>
      </c>
      <c r="AL57" s="45">
        <v>0</v>
      </c>
      <c r="AM57" s="46">
        <v>0</v>
      </c>
      <c r="AN57" s="28"/>
    </row>
    <row r="58" spans="1:43" s="4" customFormat="1">
      <c r="A58" s="14"/>
      <c r="B58" s="8"/>
      <c r="C58" s="8" t="s">
        <v>226</v>
      </c>
      <c r="D58" s="8"/>
      <c r="E58" s="8"/>
      <c r="F58" s="12"/>
      <c r="G58" s="389" t="s">
        <v>229</v>
      </c>
      <c r="H58" s="390"/>
      <c r="I58" s="189"/>
      <c r="J58" s="187">
        <v>0</v>
      </c>
      <c r="K58" s="229">
        <v>0</v>
      </c>
      <c r="L58" s="229"/>
      <c r="M58" s="234"/>
      <c r="N58" s="237"/>
      <c r="O58" s="187">
        <v>48</v>
      </c>
      <c r="P58" s="187">
        <v>0</v>
      </c>
      <c r="Q58" s="187">
        <v>0</v>
      </c>
      <c r="R58" s="187">
        <v>0</v>
      </c>
      <c r="S58" s="187">
        <v>0</v>
      </c>
      <c r="T58" s="187"/>
      <c r="U58" s="187">
        <v>0</v>
      </c>
      <c r="V58" s="187">
        <v>0</v>
      </c>
      <c r="W58" s="187">
        <v>0</v>
      </c>
      <c r="X58" s="187">
        <v>44</v>
      </c>
      <c r="Y58" s="187">
        <v>0</v>
      </c>
      <c r="Z58" s="45">
        <v>57</v>
      </c>
      <c r="AA58" s="45"/>
      <c r="AB58" s="45">
        <v>67</v>
      </c>
      <c r="AC58" s="45">
        <v>76</v>
      </c>
      <c r="AD58" s="45">
        <v>0</v>
      </c>
      <c r="AE58" s="45">
        <v>0</v>
      </c>
      <c r="AF58" s="45">
        <v>0</v>
      </c>
      <c r="AG58" s="45">
        <v>0</v>
      </c>
      <c r="AH58" s="45"/>
      <c r="AI58" s="45">
        <v>27</v>
      </c>
      <c r="AJ58" s="45">
        <v>0</v>
      </c>
      <c r="AK58" s="45">
        <v>0</v>
      </c>
      <c r="AL58" s="45">
        <v>0</v>
      </c>
      <c r="AM58" s="46">
        <v>0</v>
      </c>
      <c r="AN58" s="28"/>
    </row>
    <row r="59" spans="1:43" s="4" customFormat="1">
      <c r="A59" s="14"/>
      <c r="B59" s="8"/>
      <c r="C59" s="8" t="s">
        <v>227</v>
      </c>
      <c r="D59" s="8"/>
      <c r="E59" s="8"/>
      <c r="F59" s="12" t="s">
        <v>49</v>
      </c>
      <c r="G59" s="389" t="s">
        <v>196</v>
      </c>
      <c r="H59" s="390"/>
      <c r="I59" s="193"/>
      <c r="J59" s="239">
        <v>0</v>
      </c>
      <c r="K59" s="239">
        <v>0</v>
      </c>
      <c r="L59" s="239"/>
      <c r="M59" s="239"/>
      <c r="N59" s="239"/>
      <c r="O59" s="239">
        <v>0</v>
      </c>
      <c r="P59" s="239">
        <v>0</v>
      </c>
      <c r="Q59" s="239">
        <v>0</v>
      </c>
      <c r="R59" s="239">
        <v>2</v>
      </c>
      <c r="S59" s="239">
        <v>3</v>
      </c>
      <c r="T59" s="239"/>
      <c r="U59" s="239">
        <v>0</v>
      </c>
      <c r="V59" s="239">
        <v>5</v>
      </c>
      <c r="W59" s="239">
        <v>0</v>
      </c>
      <c r="X59" s="239">
        <v>0</v>
      </c>
      <c r="Y59" s="239">
        <v>0</v>
      </c>
      <c r="Z59" s="239">
        <v>0</v>
      </c>
      <c r="AA59" s="239"/>
      <c r="AB59" s="239">
        <v>4</v>
      </c>
      <c r="AC59" s="239">
        <v>4</v>
      </c>
      <c r="AD59" s="239">
        <v>5</v>
      </c>
      <c r="AE59" s="239">
        <v>0</v>
      </c>
      <c r="AF59" s="239">
        <v>0</v>
      </c>
      <c r="AG59" s="239">
        <v>0</v>
      </c>
      <c r="AH59" s="239"/>
      <c r="AI59" s="239">
        <v>0</v>
      </c>
      <c r="AJ59" s="239">
        <v>1</v>
      </c>
      <c r="AK59" s="239">
        <v>0</v>
      </c>
      <c r="AL59" s="239">
        <v>0</v>
      </c>
      <c r="AM59" s="240">
        <v>0</v>
      </c>
      <c r="AN59" s="28"/>
    </row>
    <row r="60" spans="1:43" s="4" customFormat="1" ht="15" thickBot="1">
      <c r="A60" s="14"/>
      <c r="B60" s="8"/>
      <c r="C60" s="8" t="s">
        <v>228</v>
      </c>
      <c r="D60" s="8"/>
      <c r="E60" s="8"/>
      <c r="F60" s="12"/>
      <c r="G60" s="391" t="s">
        <v>197</v>
      </c>
      <c r="H60" s="392"/>
      <c r="I60" s="56"/>
      <c r="J60" s="186">
        <v>0</v>
      </c>
      <c r="K60" s="228">
        <v>0</v>
      </c>
      <c r="L60" s="228"/>
      <c r="M60" s="233"/>
      <c r="N60" s="236"/>
      <c r="O60" s="186">
        <v>0</v>
      </c>
      <c r="P60" s="186">
        <v>0</v>
      </c>
      <c r="Q60" s="186">
        <v>0</v>
      </c>
      <c r="R60" s="186">
        <v>0</v>
      </c>
      <c r="S60" s="186">
        <v>0</v>
      </c>
      <c r="T60" s="186"/>
      <c r="U60" s="186">
        <v>0</v>
      </c>
      <c r="V60" s="186">
        <v>0</v>
      </c>
      <c r="W60" s="186">
        <v>0</v>
      </c>
      <c r="X60" s="186">
        <v>0</v>
      </c>
      <c r="Y60" s="186">
        <v>0</v>
      </c>
      <c r="Z60" s="43">
        <v>0</v>
      </c>
      <c r="AA60" s="43"/>
      <c r="AB60" s="43">
        <v>0</v>
      </c>
      <c r="AC60" s="43">
        <v>0</v>
      </c>
      <c r="AD60" s="43">
        <v>0</v>
      </c>
      <c r="AE60" s="43">
        <v>0</v>
      </c>
      <c r="AF60" s="43">
        <v>0</v>
      </c>
      <c r="AG60" s="43">
        <v>0</v>
      </c>
      <c r="AH60" s="43"/>
      <c r="AI60" s="43">
        <v>1</v>
      </c>
      <c r="AJ60" s="43">
        <v>0</v>
      </c>
      <c r="AK60" s="43">
        <v>0</v>
      </c>
      <c r="AL60" s="43">
        <v>0</v>
      </c>
      <c r="AM60" s="44">
        <v>0</v>
      </c>
      <c r="AN60" s="28"/>
      <c r="AQ60" s="8"/>
    </row>
    <row r="61" spans="1:43" s="4" customFormat="1" ht="15" thickBot="1">
      <c r="A61" s="7" t="s">
        <v>224</v>
      </c>
      <c r="B61" s="131"/>
      <c r="C61" s="8"/>
      <c r="D61" s="8"/>
      <c r="E61" s="8"/>
      <c r="F61" s="12"/>
      <c r="G61" s="24"/>
      <c r="H61" s="430"/>
      <c r="I61" s="432"/>
      <c r="J61" s="432"/>
      <c r="K61" s="432"/>
      <c r="L61" s="432"/>
      <c r="M61" s="432"/>
      <c r="N61" s="432"/>
      <c r="O61" s="432"/>
      <c r="P61" s="432"/>
      <c r="Q61" s="432"/>
      <c r="R61" s="432"/>
      <c r="S61" s="432"/>
      <c r="T61" s="432"/>
      <c r="U61" s="432"/>
      <c r="V61" s="432"/>
      <c r="W61" s="432"/>
      <c r="X61" s="432"/>
      <c r="Y61" s="432"/>
      <c r="Z61" s="432"/>
      <c r="AA61" s="432"/>
      <c r="AB61" s="432"/>
      <c r="AC61" s="432"/>
      <c r="AD61" s="432"/>
      <c r="AE61" s="432"/>
      <c r="AF61" s="432"/>
      <c r="AG61" s="432"/>
      <c r="AH61" s="432"/>
      <c r="AI61" s="432"/>
      <c r="AJ61" s="432"/>
      <c r="AK61" s="432"/>
      <c r="AL61" s="432"/>
      <c r="AM61" s="433"/>
      <c r="AN61" s="28"/>
    </row>
    <row r="62" spans="1:43" s="4" customFormat="1" ht="15" thickBot="1">
      <c r="A62" s="14"/>
      <c r="B62" s="8"/>
      <c r="C62" s="8" t="s">
        <v>29</v>
      </c>
      <c r="D62" s="8"/>
      <c r="E62" s="8"/>
      <c r="F62" s="12" t="s">
        <v>49</v>
      </c>
      <c r="G62" s="22">
        <v>0</v>
      </c>
      <c r="H62" s="48" t="s">
        <v>30</v>
      </c>
      <c r="I62" s="59"/>
      <c r="J62" s="59">
        <v>0</v>
      </c>
      <c r="K62" s="59">
        <v>1</v>
      </c>
      <c r="L62" s="59"/>
      <c r="M62" s="59"/>
      <c r="N62" s="59"/>
      <c r="O62" s="59">
        <v>0</v>
      </c>
      <c r="P62" s="59">
        <v>1</v>
      </c>
      <c r="Q62" s="59">
        <v>0</v>
      </c>
      <c r="R62" s="59">
        <v>0</v>
      </c>
      <c r="S62" s="59">
        <v>0</v>
      </c>
      <c r="T62" s="59"/>
      <c r="U62" s="59">
        <v>1</v>
      </c>
      <c r="V62" s="59">
        <v>0</v>
      </c>
      <c r="W62" s="59">
        <v>1</v>
      </c>
      <c r="X62" s="59">
        <v>0</v>
      </c>
      <c r="Y62" s="59">
        <v>1</v>
      </c>
      <c r="Z62" s="59">
        <v>1</v>
      </c>
      <c r="AA62" s="59"/>
      <c r="AB62" s="59">
        <v>1</v>
      </c>
      <c r="AC62" s="59">
        <v>1</v>
      </c>
      <c r="AD62" s="59">
        <v>1</v>
      </c>
      <c r="AE62" s="59">
        <v>1</v>
      </c>
      <c r="AF62" s="59">
        <v>1</v>
      </c>
      <c r="AG62" s="59">
        <v>0</v>
      </c>
      <c r="AH62" s="59"/>
      <c r="AI62" s="59">
        <v>1</v>
      </c>
      <c r="AJ62" s="59">
        <v>1</v>
      </c>
      <c r="AK62" s="59">
        <v>0</v>
      </c>
      <c r="AL62" s="59">
        <v>0</v>
      </c>
      <c r="AM62" s="59">
        <v>0</v>
      </c>
      <c r="AN62" s="28"/>
    </row>
    <row r="63" spans="1:43" s="4" customFormat="1" ht="15" thickBot="1">
      <c r="A63" s="14"/>
      <c r="B63" s="8"/>
      <c r="C63" s="8" t="s">
        <v>27</v>
      </c>
      <c r="D63" s="8"/>
      <c r="E63" s="8"/>
      <c r="F63" s="12" t="s">
        <v>49</v>
      </c>
      <c r="G63" s="23">
        <v>0</v>
      </c>
      <c r="H63" s="53" t="s">
        <v>22</v>
      </c>
      <c r="I63" s="59"/>
      <c r="J63" s="59">
        <v>0</v>
      </c>
      <c r="K63" s="59">
        <v>1</v>
      </c>
      <c r="L63" s="59"/>
      <c r="M63" s="59"/>
      <c r="N63" s="59"/>
      <c r="O63" s="59">
        <v>0</v>
      </c>
      <c r="P63" s="59">
        <v>1</v>
      </c>
      <c r="Q63" s="59">
        <v>0</v>
      </c>
      <c r="R63" s="59">
        <v>0</v>
      </c>
      <c r="S63" s="59">
        <v>0</v>
      </c>
      <c r="T63" s="59"/>
      <c r="U63" s="59">
        <v>0</v>
      </c>
      <c r="V63" s="59">
        <v>1</v>
      </c>
      <c r="W63" s="59">
        <v>0</v>
      </c>
      <c r="X63" s="59">
        <v>0</v>
      </c>
      <c r="Y63" s="59">
        <v>1</v>
      </c>
      <c r="Z63" s="59">
        <v>0</v>
      </c>
      <c r="AA63" s="59"/>
      <c r="AB63" s="59">
        <v>0</v>
      </c>
      <c r="AC63" s="59">
        <v>0</v>
      </c>
      <c r="AD63" s="59">
        <v>1</v>
      </c>
      <c r="AE63" s="59">
        <v>0</v>
      </c>
      <c r="AF63" s="59">
        <v>0</v>
      </c>
      <c r="AG63" s="59">
        <v>0</v>
      </c>
      <c r="AH63" s="59"/>
      <c r="AI63" s="59">
        <v>0</v>
      </c>
      <c r="AJ63" s="59">
        <v>0</v>
      </c>
      <c r="AK63" s="59">
        <v>0</v>
      </c>
      <c r="AL63" s="59">
        <v>0</v>
      </c>
      <c r="AM63" s="59">
        <v>0</v>
      </c>
      <c r="AN63" s="28"/>
    </row>
    <row r="64" spans="1:43" s="4" customFormat="1" ht="15">
      <c r="A64" s="250" t="s">
        <v>230</v>
      </c>
      <c r="B64" s="8"/>
      <c r="C64" s="8"/>
      <c r="D64" s="8"/>
      <c r="E64" s="8"/>
      <c r="F64" s="12"/>
      <c r="G64" s="248"/>
      <c r="H64" s="248"/>
      <c r="I64" s="248"/>
      <c r="J64" s="248"/>
      <c r="K64" s="248"/>
      <c r="L64" s="248"/>
      <c r="M64" s="248"/>
      <c r="N64" s="248"/>
      <c r="O64" s="248"/>
      <c r="P64" s="248"/>
      <c r="Q64" s="248"/>
      <c r="R64" s="248"/>
      <c r="S64" s="248"/>
      <c r="T64" s="248"/>
      <c r="U64" s="248"/>
      <c r="V64" s="248"/>
      <c r="W64" s="248"/>
      <c r="X64" s="248"/>
      <c r="Y64" s="248"/>
      <c r="Z64" s="248"/>
      <c r="AA64" s="248"/>
      <c r="AB64" s="248"/>
      <c r="AC64" s="248"/>
      <c r="AD64" s="248"/>
      <c r="AE64" s="248"/>
      <c r="AF64" s="248"/>
      <c r="AG64" s="248"/>
      <c r="AH64" s="248"/>
      <c r="AI64" s="248"/>
      <c r="AJ64" s="248"/>
      <c r="AK64" s="248"/>
      <c r="AL64" s="248"/>
      <c r="AM64" s="249"/>
      <c r="AN64" s="28"/>
    </row>
    <row r="65" spans="1:40" s="4" customFormat="1" ht="15">
      <c r="A65" s="14"/>
      <c r="B65" s="8"/>
      <c r="C65" s="427" t="s">
        <v>231</v>
      </c>
      <c r="D65" s="427"/>
      <c r="E65" s="8"/>
      <c r="F65" s="12"/>
      <c r="G65" s="428" t="s">
        <v>236</v>
      </c>
      <c r="H65" s="429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>
        <v>0</v>
      </c>
      <c r="W65" s="251">
        <v>10</v>
      </c>
      <c r="X65" s="251">
        <v>0</v>
      </c>
      <c r="Y65" s="251">
        <v>0</v>
      </c>
      <c r="Z65" s="251">
        <v>0</v>
      </c>
      <c r="AA65" s="251"/>
      <c r="AB65" s="251">
        <v>0</v>
      </c>
      <c r="AC65" s="251">
        <v>0</v>
      </c>
      <c r="AD65" s="251">
        <v>0</v>
      </c>
      <c r="AE65" s="251">
        <v>0</v>
      </c>
      <c r="AF65" s="251">
        <v>0</v>
      </c>
      <c r="AG65" s="251">
        <v>0</v>
      </c>
      <c r="AH65" s="251"/>
      <c r="AI65" s="251">
        <v>0</v>
      </c>
      <c r="AJ65" s="251">
        <v>0</v>
      </c>
      <c r="AK65" s="251">
        <v>0</v>
      </c>
      <c r="AL65" s="251">
        <v>0</v>
      </c>
      <c r="AM65" s="251">
        <v>0</v>
      </c>
      <c r="AN65" s="28"/>
    </row>
    <row r="66" spans="1:40" s="4" customFormat="1" ht="15">
      <c r="A66" s="14"/>
      <c r="B66" s="8"/>
      <c r="C66" s="427" t="s">
        <v>232</v>
      </c>
      <c r="D66" s="427"/>
      <c r="E66" s="8"/>
      <c r="F66" s="12"/>
      <c r="G66" s="428" t="s">
        <v>236</v>
      </c>
      <c r="H66" s="429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>
        <v>6</v>
      </c>
      <c r="W66" s="251">
        <v>0</v>
      </c>
      <c r="X66" s="251">
        <v>0</v>
      </c>
      <c r="Y66" s="251">
        <v>0</v>
      </c>
      <c r="Z66" s="251">
        <v>0</v>
      </c>
      <c r="AA66" s="251"/>
      <c r="AB66" s="251">
        <v>0</v>
      </c>
      <c r="AC66" s="251">
        <v>0</v>
      </c>
      <c r="AD66" s="251">
        <v>0</v>
      </c>
      <c r="AE66" s="251">
        <v>0</v>
      </c>
      <c r="AF66" s="251">
        <v>0</v>
      </c>
      <c r="AG66" s="251">
        <v>0</v>
      </c>
      <c r="AH66" s="251"/>
      <c r="AI66" s="251">
        <v>0</v>
      </c>
      <c r="AJ66" s="251">
        <v>0</v>
      </c>
      <c r="AK66" s="251">
        <v>0</v>
      </c>
      <c r="AL66" s="251">
        <v>0</v>
      </c>
      <c r="AM66" s="251">
        <v>0</v>
      </c>
      <c r="AN66" s="28"/>
    </row>
    <row r="67" spans="1:40" s="4" customFormat="1" ht="15" thickBot="1">
      <c r="A67" s="7" t="s">
        <v>233</v>
      </c>
      <c r="B67" s="131"/>
      <c r="C67" s="8"/>
      <c r="D67" s="8"/>
      <c r="E67" s="8"/>
      <c r="F67" s="12"/>
      <c r="G67" s="24"/>
      <c r="H67" s="430"/>
      <c r="I67" s="430"/>
      <c r="J67" s="430"/>
      <c r="K67" s="430"/>
      <c r="L67" s="430"/>
      <c r="M67" s="430"/>
      <c r="N67" s="430"/>
      <c r="O67" s="430"/>
      <c r="P67" s="430"/>
      <c r="Q67" s="430"/>
      <c r="R67" s="430"/>
      <c r="S67" s="430"/>
      <c r="T67" s="430"/>
      <c r="U67" s="430"/>
      <c r="V67" s="430"/>
      <c r="W67" s="430"/>
      <c r="X67" s="430"/>
      <c r="Y67" s="430"/>
      <c r="Z67" s="430"/>
      <c r="AA67" s="430"/>
      <c r="AB67" s="430"/>
      <c r="AC67" s="430"/>
      <c r="AD67" s="430"/>
      <c r="AE67" s="430"/>
      <c r="AF67" s="430"/>
      <c r="AG67" s="430"/>
      <c r="AH67" s="430"/>
      <c r="AI67" s="430"/>
      <c r="AJ67" s="430"/>
      <c r="AK67" s="430"/>
      <c r="AL67" s="430"/>
      <c r="AM67" s="431"/>
      <c r="AN67" s="28"/>
    </row>
    <row r="68" spans="1:40" s="4" customFormat="1" ht="33" customHeight="1" thickBot="1">
      <c r="A68" s="14"/>
      <c r="B68" s="8"/>
      <c r="C68" s="8"/>
      <c r="D68" s="8"/>
      <c r="E68" s="8"/>
      <c r="F68" s="11" t="s">
        <v>49</v>
      </c>
      <c r="G68" s="31">
        <v>0</v>
      </c>
      <c r="H68" s="49" t="s">
        <v>31</v>
      </c>
      <c r="I68" s="58"/>
      <c r="J68" s="188">
        <v>1</v>
      </c>
      <c r="K68" s="188">
        <v>1</v>
      </c>
      <c r="L68" s="188"/>
      <c r="M68" s="194"/>
      <c r="N68" s="188"/>
      <c r="O68" s="188">
        <v>0</v>
      </c>
      <c r="P68" s="188">
        <v>5</v>
      </c>
      <c r="Q68" s="188">
        <v>1</v>
      </c>
      <c r="R68" s="188">
        <v>2</v>
      </c>
      <c r="S68" s="188">
        <v>1</v>
      </c>
      <c r="T68" s="188"/>
      <c r="U68" s="188">
        <v>2</v>
      </c>
      <c r="V68" s="188">
        <v>2</v>
      </c>
      <c r="W68" s="188">
        <v>5</v>
      </c>
      <c r="X68" s="188">
        <v>3</v>
      </c>
      <c r="Y68" s="188">
        <v>2</v>
      </c>
      <c r="Z68" s="55">
        <v>1</v>
      </c>
      <c r="AA68" s="208"/>
      <c r="AB68" s="209">
        <v>1</v>
      </c>
      <c r="AC68" s="48">
        <v>2</v>
      </c>
      <c r="AD68" s="211">
        <v>5</v>
      </c>
      <c r="AE68" s="48">
        <v>0</v>
      </c>
      <c r="AF68" s="48">
        <v>0</v>
      </c>
      <c r="AG68" s="48">
        <v>0</v>
      </c>
      <c r="AH68" s="48"/>
      <c r="AI68" s="48">
        <v>1</v>
      </c>
      <c r="AJ68" s="48">
        <v>2</v>
      </c>
      <c r="AK68" s="48">
        <v>8</v>
      </c>
      <c r="AL68" s="48">
        <v>2</v>
      </c>
      <c r="AM68" s="49">
        <v>0</v>
      </c>
      <c r="AN68" s="28"/>
    </row>
    <row r="69" spans="1:40" s="4" customFormat="1" ht="15" thickBot="1">
      <c r="A69" s="7" t="s">
        <v>234</v>
      </c>
      <c r="B69" s="131"/>
      <c r="C69" s="8"/>
      <c r="D69" s="8"/>
      <c r="E69" s="8"/>
      <c r="F69" s="12"/>
      <c r="G69" s="24"/>
      <c r="H69" s="382"/>
      <c r="I69" s="382"/>
      <c r="J69" s="382"/>
      <c r="K69" s="382"/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2"/>
      <c r="AC69" s="382"/>
      <c r="AD69" s="382"/>
      <c r="AE69" s="382"/>
      <c r="AF69" s="382"/>
      <c r="AG69" s="382"/>
      <c r="AH69" s="382"/>
      <c r="AI69" s="382"/>
      <c r="AJ69" s="382"/>
      <c r="AK69" s="382"/>
      <c r="AL69" s="382"/>
      <c r="AM69" s="381"/>
      <c r="AN69" s="28"/>
    </row>
    <row r="70" spans="1:40" s="4" customFormat="1" ht="15" thickBot="1">
      <c r="A70" s="14"/>
      <c r="B70" s="8"/>
      <c r="C70" s="8"/>
      <c r="D70" s="8"/>
      <c r="E70" s="8"/>
      <c r="F70" s="12" t="s">
        <v>49</v>
      </c>
      <c r="G70" s="31">
        <v>0</v>
      </c>
      <c r="H70" s="59" t="s">
        <v>31</v>
      </c>
      <c r="I70" s="60"/>
      <c r="J70" s="185">
        <v>6</v>
      </c>
      <c r="K70" s="185">
        <v>0</v>
      </c>
      <c r="L70" s="185"/>
      <c r="M70" s="185"/>
      <c r="N70" s="185"/>
      <c r="O70" s="185">
        <v>1</v>
      </c>
      <c r="P70" s="185">
        <v>1</v>
      </c>
      <c r="Q70" s="185">
        <v>2</v>
      </c>
      <c r="R70" s="185">
        <v>0</v>
      </c>
      <c r="S70" s="185">
        <v>0</v>
      </c>
      <c r="T70" s="185"/>
      <c r="U70" s="185">
        <v>1</v>
      </c>
      <c r="V70" s="185">
        <v>3</v>
      </c>
      <c r="W70" s="185">
        <v>1</v>
      </c>
      <c r="X70" s="252">
        <v>1</v>
      </c>
      <c r="Y70" s="185">
        <v>0</v>
      </c>
      <c r="Z70" s="206">
        <v>0</v>
      </c>
      <c r="AA70" s="52"/>
      <c r="AB70" s="210">
        <v>1</v>
      </c>
      <c r="AC70" s="52">
        <v>1</v>
      </c>
      <c r="AD70" s="52">
        <v>1</v>
      </c>
      <c r="AE70" s="52">
        <v>1</v>
      </c>
      <c r="AF70" s="212">
        <v>1</v>
      </c>
      <c r="AG70" s="52">
        <v>1</v>
      </c>
      <c r="AH70" s="52"/>
      <c r="AI70" s="52">
        <v>1</v>
      </c>
      <c r="AJ70" s="52">
        <v>1</v>
      </c>
      <c r="AK70" s="52">
        <v>1</v>
      </c>
      <c r="AL70" s="52">
        <v>1</v>
      </c>
      <c r="AM70" s="50">
        <v>0</v>
      </c>
      <c r="AN70" s="28"/>
    </row>
    <row r="71" spans="1:40" s="4" customFormat="1" ht="15" thickBot="1">
      <c r="A71" s="7" t="s">
        <v>235</v>
      </c>
      <c r="B71" s="131"/>
      <c r="C71" s="8"/>
      <c r="D71" s="8"/>
      <c r="E71" s="8"/>
      <c r="F71" s="12"/>
      <c r="G71" s="24"/>
      <c r="H71" s="54"/>
      <c r="I71" s="61"/>
      <c r="J71" s="61"/>
      <c r="K71" s="61"/>
      <c r="L71" s="61"/>
      <c r="M71" s="54"/>
      <c r="N71" s="54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54"/>
      <c r="AH71" s="61"/>
      <c r="AI71" s="61"/>
      <c r="AJ71" s="61"/>
      <c r="AK71" s="61"/>
      <c r="AL71" s="61"/>
      <c r="AM71" s="61"/>
      <c r="AN71" s="28"/>
    </row>
    <row r="72" spans="1:40" s="4" customFormat="1">
      <c r="A72" s="14"/>
      <c r="B72" s="8"/>
      <c r="C72" s="8" t="s">
        <v>51</v>
      </c>
      <c r="D72" s="8"/>
      <c r="E72" s="8"/>
      <c r="F72" s="12" t="s">
        <v>49</v>
      </c>
      <c r="G72" s="182">
        <f>SUM(I72:AM72)</f>
        <v>3</v>
      </c>
      <c r="H72" s="202" t="s">
        <v>206</v>
      </c>
      <c r="I72" s="48"/>
      <c r="J72" s="48">
        <v>0</v>
      </c>
      <c r="K72" s="48">
        <v>0</v>
      </c>
      <c r="L72" s="48"/>
      <c r="M72" s="48"/>
      <c r="N72" s="48"/>
      <c r="O72" s="48">
        <v>0</v>
      </c>
      <c r="P72" s="48">
        <v>0</v>
      </c>
      <c r="Q72" s="48">
        <v>0</v>
      </c>
      <c r="R72" s="48">
        <v>1</v>
      </c>
      <c r="S72" s="48">
        <v>0</v>
      </c>
      <c r="T72" s="48"/>
      <c r="U72" s="48">
        <v>0</v>
      </c>
      <c r="V72" s="48">
        <v>0</v>
      </c>
      <c r="W72" s="48">
        <v>1</v>
      </c>
      <c r="X72" s="48">
        <v>0</v>
      </c>
      <c r="Y72" s="48">
        <v>0</v>
      </c>
      <c r="Z72" s="48">
        <v>0</v>
      </c>
      <c r="AA72" s="48"/>
      <c r="AB72" s="48">
        <v>0</v>
      </c>
      <c r="AC72" s="48">
        <v>0</v>
      </c>
      <c r="AD72" s="48">
        <v>0</v>
      </c>
      <c r="AE72" s="48">
        <v>0</v>
      </c>
      <c r="AF72" s="48">
        <v>0</v>
      </c>
      <c r="AG72" s="48">
        <v>0</v>
      </c>
      <c r="AH72" s="48"/>
      <c r="AI72" s="48">
        <v>0</v>
      </c>
      <c r="AJ72" s="48">
        <v>0</v>
      </c>
      <c r="AK72" s="48">
        <v>0</v>
      </c>
      <c r="AL72" s="48">
        <v>0</v>
      </c>
      <c r="AM72" s="49">
        <v>1</v>
      </c>
      <c r="AN72" s="28"/>
    </row>
    <row r="73" spans="1:40" s="4" customFormat="1">
      <c r="A73" s="14"/>
      <c r="B73" s="8"/>
      <c r="C73" s="8" t="s">
        <v>53</v>
      </c>
      <c r="D73" s="8"/>
      <c r="E73" s="8"/>
      <c r="F73" s="12" t="s">
        <v>49</v>
      </c>
      <c r="G73" s="183">
        <f t="shared" ref="G73:G78" si="2">SUM(I73:AM73)</f>
        <v>3</v>
      </c>
      <c r="H73" s="203" t="s">
        <v>206</v>
      </c>
      <c r="I73" s="198"/>
      <c r="J73" s="229">
        <v>1</v>
      </c>
      <c r="K73" s="229">
        <v>0</v>
      </c>
      <c r="L73" s="229"/>
      <c r="M73" s="234"/>
      <c r="N73" s="237"/>
      <c r="O73" s="243">
        <v>0</v>
      </c>
      <c r="P73" s="243">
        <v>0</v>
      </c>
      <c r="Q73" s="243">
        <v>1</v>
      </c>
      <c r="R73" s="187">
        <v>0</v>
      </c>
      <c r="S73" s="187">
        <v>0</v>
      </c>
      <c r="T73" s="187"/>
      <c r="U73" s="187">
        <v>0</v>
      </c>
      <c r="V73" s="187">
        <v>0</v>
      </c>
      <c r="W73" s="187">
        <v>0</v>
      </c>
      <c r="X73" s="187">
        <v>0</v>
      </c>
      <c r="Y73" s="187">
        <v>0</v>
      </c>
      <c r="Z73" s="156">
        <v>0</v>
      </c>
      <c r="AA73" s="156"/>
      <c r="AB73" s="156">
        <v>0</v>
      </c>
      <c r="AC73" s="256">
        <v>0</v>
      </c>
      <c r="AD73" s="256">
        <v>0</v>
      </c>
      <c r="AE73" s="156">
        <v>0</v>
      </c>
      <c r="AF73" s="260">
        <v>0</v>
      </c>
      <c r="AG73" s="156">
        <v>0</v>
      </c>
      <c r="AH73" s="156"/>
      <c r="AI73" s="156">
        <v>0</v>
      </c>
      <c r="AJ73" s="264">
        <v>0</v>
      </c>
      <c r="AK73" s="156">
        <v>1</v>
      </c>
      <c r="AL73" s="156">
        <v>0</v>
      </c>
      <c r="AM73" s="157">
        <v>0</v>
      </c>
      <c r="AN73" s="28"/>
    </row>
    <row r="74" spans="1:40" s="4" customFormat="1">
      <c r="A74" s="14"/>
      <c r="B74" s="8"/>
      <c r="C74" s="8" t="s">
        <v>203</v>
      </c>
      <c r="D74" s="8"/>
      <c r="E74" s="8"/>
      <c r="F74" s="12"/>
      <c r="G74" s="183">
        <f t="shared" si="2"/>
        <v>4</v>
      </c>
      <c r="H74" s="203" t="s">
        <v>206</v>
      </c>
      <c r="I74" s="198"/>
      <c r="J74" s="229">
        <v>0</v>
      </c>
      <c r="K74" s="229">
        <v>0</v>
      </c>
      <c r="L74" s="232"/>
      <c r="M74" s="234"/>
      <c r="N74" s="237"/>
      <c r="O74" s="243">
        <v>0</v>
      </c>
      <c r="P74" s="243">
        <v>1</v>
      </c>
      <c r="Q74" s="243">
        <v>0</v>
      </c>
      <c r="R74" s="187">
        <v>0</v>
      </c>
      <c r="S74" s="187">
        <v>0</v>
      </c>
      <c r="T74" s="187"/>
      <c r="U74" s="187">
        <v>0</v>
      </c>
      <c r="V74" s="187">
        <v>0</v>
      </c>
      <c r="W74" s="187">
        <v>0</v>
      </c>
      <c r="X74" s="187">
        <v>0</v>
      </c>
      <c r="Y74" s="187">
        <v>0</v>
      </c>
      <c r="Z74" s="207">
        <v>0</v>
      </c>
      <c r="AA74" s="156"/>
      <c r="AB74" s="156">
        <v>0</v>
      </c>
      <c r="AC74" s="256">
        <v>0</v>
      </c>
      <c r="AD74" s="256">
        <v>0</v>
      </c>
      <c r="AE74" s="156">
        <v>1</v>
      </c>
      <c r="AF74" s="260">
        <v>1</v>
      </c>
      <c r="AG74" s="156">
        <v>0</v>
      </c>
      <c r="AH74" s="156"/>
      <c r="AI74" s="156">
        <v>0</v>
      </c>
      <c r="AJ74" s="264">
        <v>0</v>
      </c>
      <c r="AK74" s="156">
        <v>1</v>
      </c>
      <c r="AL74" s="156">
        <v>0</v>
      </c>
      <c r="AM74" s="157">
        <v>0</v>
      </c>
      <c r="AN74" s="28"/>
    </row>
    <row r="75" spans="1:40" s="4" customFormat="1">
      <c r="A75" s="14"/>
      <c r="B75" s="8"/>
      <c r="C75" s="8" t="s">
        <v>204</v>
      </c>
      <c r="D75" s="8"/>
      <c r="E75" s="8"/>
      <c r="F75" s="12" t="s">
        <v>49</v>
      </c>
      <c r="G75" s="183">
        <f t="shared" si="2"/>
        <v>0</v>
      </c>
      <c r="H75" s="203" t="s">
        <v>206</v>
      </c>
      <c r="I75" s="198"/>
      <c r="J75" s="229">
        <v>0</v>
      </c>
      <c r="K75" s="229">
        <v>0</v>
      </c>
      <c r="L75" s="229"/>
      <c r="M75" s="234"/>
      <c r="N75" s="237"/>
      <c r="O75" s="243">
        <v>0</v>
      </c>
      <c r="P75" s="243">
        <v>0</v>
      </c>
      <c r="Q75" s="243">
        <v>0</v>
      </c>
      <c r="R75" s="187">
        <v>0</v>
      </c>
      <c r="S75" s="187">
        <v>0</v>
      </c>
      <c r="T75" s="187"/>
      <c r="U75" s="187">
        <v>0</v>
      </c>
      <c r="V75" s="187">
        <v>0</v>
      </c>
      <c r="W75" s="187">
        <v>0</v>
      </c>
      <c r="X75" s="187">
        <v>0</v>
      </c>
      <c r="Y75" s="187">
        <v>0</v>
      </c>
      <c r="Z75" s="156">
        <v>0</v>
      </c>
      <c r="AA75" s="156"/>
      <c r="AB75" s="156">
        <v>0</v>
      </c>
      <c r="AC75" s="256">
        <v>0</v>
      </c>
      <c r="AD75" s="256">
        <v>0</v>
      </c>
      <c r="AE75" s="156">
        <v>0</v>
      </c>
      <c r="AF75" s="260">
        <v>0</v>
      </c>
      <c r="AG75" s="156">
        <v>0</v>
      </c>
      <c r="AH75" s="156"/>
      <c r="AI75" s="156">
        <v>0</v>
      </c>
      <c r="AJ75" s="264">
        <v>0</v>
      </c>
      <c r="AK75" s="156">
        <v>0</v>
      </c>
      <c r="AL75" s="156">
        <v>0</v>
      </c>
      <c r="AM75" s="157">
        <v>0</v>
      </c>
      <c r="AN75" s="28"/>
    </row>
    <row r="76" spans="1:40" s="4" customFormat="1">
      <c r="A76" s="14"/>
      <c r="B76" s="8"/>
      <c r="C76" s="8" t="s">
        <v>54</v>
      </c>
      <c r="D76" s="8"/>
      <c r="E76" s="8"/>
      <c r="F76" s="12" t="s">
        <v>49</v>
      </c>
      <c r="G76" s="183">
        <f t="shared" si="2"/>
        <v>0</v>
      </c>
      <c r="H76" s="203" t="s">
        <v>206</v>
      </c>
      <c r="I76" s="192"/>
      <c r="J76" s="229">
        <v>0</v>
      </c>
      <c r="K76" s="229">
        <v>0</v>
      </c>
      <c r="L76" s="229"/>
      <c r="M76" s="234"/>
      <c r="N76" s="237"/>
      <c r="O76" s="243">
        <v>0</v>
      </c>
      <c r="P76" s="243">
        <v>0</v>
      </c>
      <c r="Q76" s="243">
        <v>0</v>
      </c>
      <c r="R76" s="192">
        <v>0</v>
      </c>
      <c r="S76" s="192">
        <v>0</v>
      </c>
      <c r="T76" s="192"/>
      <c r="U76" s="192">
        <v>0</v>
      </c>
      <c r="V76" s="192">
        <v>0</v>
      </c>
      <c r="W76" s="192">
        <v>0</v>
      </c>
      <c r="X76" s="192">
        <v>0</v>
      </c>
      <c r="Y76" s="192">
        <v>0</v>
      </c>
      <c r="Z76" s="156">
        <v>0</v>
      </c>
      <c r="AA76" s="156"/>
      <c r="AB76" s="156">
        <v>0</v>
      </c>
      <c r="AC76" s="256">
        <v>0</v>
      </c>
      <c r="AD76" s="256">
        <v>0</v>
      </c>
      <c r="AE76" s="156">
        <v>0</v>
      </c>
      <c r="AF76" s="260">
        <v>0</v>
      </c>
      <c r="AG76" s="156">
        <v>0</v>
      </c>
      <c r="AH76" s="156"/>
      <c r="AI76" s="156">
        <v>0</v>
      </c>
      <c r="AJ76" s="264">
        <v>0</v>
      </c>
      <c r="AK76" s="156">
        <v>0</v>
      </c>
      <c r="AL76" s="156">
        <v>0</v>
      </c>
      <c r="AM76" s="157">
        <v>0</v>
      </c>
      <c r="AN76" s="28"/>
    </row>
    <row r="77" spans="1:40" s="4" customFormat="1">
      <c r="A77" s="14"/>
      <c r="B77" s="8"/>
      <c r="C77" s="8" t="s">
        <v>205</v>
      </c>
      <c r="D77" s="8"/>
      <c r="E77" s="8"/>
      <c r="F77" s="12"/>
      <c r="G77" s="183">
        <f t="shared" si="2"/>
        <v>0</v>
      </c>
      <c r="H77" s="203" t="s">
        <v>206</v>
      </c>
      <c r="I77" s="198"/>
      <c r="J77" s="229">
        <v>0</v>
      </c>
      <c r="K77" s="229">
        <v>0</v>
      </c>
      <c r="L77" s="229"/>
      <c r="M77" s="234"/>
      <c r="N77" s="237"/>
      <c r="O77" s="243">
        <v>0</v>
      </c>
      <c r="P77" s="243">
        <v>0</v>
      </c>
      <c r="Q77" s="243">
        <v>0</v>
      </c>
      <c r="R77" s="156">
        <v>0</v>
      </c>
      <c r="S77" s="156">
        <v>0</v>
      </c>
      <c r="T77" s="156"/>
      <c r="U77" s="156">
        <v>0</v>
      </c>
      <c r="V77" s="156">
        <v>0</v>
      </c>
      <c r="W77" s="156">
        <v>0</v>
      </c>
      <c r="X77" s="156">
        <v>0</v>
      </c>
      <c r="Y77" s="156">
        <v>0</v>
      </c>
      <c r="Z77" s="156">
        <v>0</v>
      </c>
      <c r="AA77" s="156"/>
      <c r="AB77" s="156">
        <v>0</v>
      </c>
      <c r="AC77" s="256">
        <v>0</v>
      </c>
      <c r="AD77" s="256">
        <v>0</v>
      </c>
      <c r="AE77" s="156">
        <v>0</v>
      </c>
      <c r="AF77" s="260">
        <v>0</v>
      </c>
      <c r="AG77" s="156">
        <v>0</v>
      </c>
      <c r="AH77" s="156"/>
      <c r="AI77" s="156">
        <v>0</v>
      </c>
      <c r="AJ77" s="264">
        <v>0</v>
      </c>
      <c r="AK77" s="156">
        <v>0</v>
      </c>
      <c r="AL77" s="156">
        <v>0</v>
      </c>
      <c r="AM77" s="157">
        <v>0</v>
      </c>
      <c r="AN77" s="28"/>
    </row>
    <row r="78" spans="1:40" s="4" customFormat="1" ht="15" thickBot="1">
      <c r="A78" s="15"/>
      <c r="B78" s="16"/>
      <c r="C78" s="16" t="s">
        <v>50</v>
      </c>
      <c r="D78" s="16"/>
      <c r="E78" s="16"/>
      <c r="F78" s="17" t="s">
        <v>49</v>
      </c>
      <c r="G78" s="184">
        <f t="shared" si="2"/>
        <v>0</v>
      </c>
      <c r="H78" s="204" t="s">
        <v>206</v>
      </c>
      <c r="I78" s="196"/>
      <c r="J78" s="228">
        <v>0</v>
      </c>
      <c r="K78" s="228">
        <v>0</v>
      </c>
      <c r="L78" s="228"/>
      <c r="M78" s="233"/>
      <c r="N78" s="236"/>
      <c r="O78" s="242">
        <v>0</v>
      </c>
      <c r="P78" s="242">
        <v>0</v>
      </c>
      <c r="Q78" s="242">
        <v>0</v>
      </c>
      <c r="R78" s="154">
        <v>0</v>
      </c>
      <c r="S78" s="154">
        <v>0</v>
      </c>
      <c r="T78" s="154"/>
      <c r="U78" s="154">
        <v>0</v>
      </c>
      <c r="V78" s="154">
        <v>0</v>
      </c>
      <c r="W78" s="154">
        <v>0</v>
      </c>
      <c r="X78" s="154">
        <v>0</v>
      </c>
      <c r="Y78" s="154">
        <v>0</v>
      </c>
      <c r="Z78" s="154">
        <v>0</v>
      </c>
      <c r="AA78" s="154"/>
      <c r="AB78" s="154">
        <v>0</v>
      </c>
      <c r="AC78" s="255">
        <v>0</v>
      </c>
      <c r="AD78" s="255">
        <v>0</v>
      </c>
      <c r="AE78" s="154">
        <v>0</v>
      </c>
      <c r="AF78" s="259">
        <v>0</v>
      </c>
      <c r="AG78" s="154">
        <v>0</v>
      </c>
      <c r="AH78" s="154"/>
      <c r="AI78" s="154">
        <v>0</v>
      </c>
      <c r="AJ78" s="263">
        <v>0</v>
      </c>
      <c r="AK78" s="154">
        <v>0</v>
      </c>
      <c r="AL78" s="154">
        <v>0</v>
      </c>
      <c r="AM78" s="155">
        <v>0</v>
      </c>
      <c r="AN78" s="28"/>
    </row>
    <row r="79" spans="1:40" ht="10.5" customHeight="1" thickBot="1">
      <c r="A79" s="3"/>
      <c r="B79" s="3"/>
      <c r="C79" s="3"/>
      <c r="D79" s="3"/>
      <c r="E79" s="3"/>
      <c r="F79" s="3"/>
      <c r="G79" s="3"/>
      <c r="H79" s="41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65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7"/>
    </row>
    <row r="80" spans="1:40" ht="18" customHeight="1" thickBot="1">
      <c r="A80" s="419" t="s">
        <v>33</v>
      </c>
      <c r="B80" s="420"/>
      <c r="C80" s="421"/>
      <c r="D80" s="421"/>
      <c r="E80" s="421"/>
      <c r="F80" s="421"/>
      <c r="G80" s="422"/>
      <c r="H80" s="361" t="s">
        <v>10</v>
      </c>
      <c r="I80" s="395">
        <f>G2</f>
        <v>0</v>
      </c>
      <c r="J80" s="396"/>
      <c r="K80" s="396"/>
      <c r="L80" s="396"/>
      <c r="M80" s="396"/>
      <c r="N80" s="396"/>
      <c r="O80" s="396"/>
      <c r="P80" s="396"/>
      <c r="Q80" s="396"/>
      <c r="R80" s="396"/>
      <c r="S80" s="396"/>
      <c r="T80" s="396"/>
      <c r="U80" s="396"/>
      <c r="V80" s="396"/>
      <c r="W80" s="396"/>
      <c r="X80" s="396"/>
      <c r="Y80" s="396"/>
      <c r="Z80" s="396"/>
      <c r="AA80" s="396"/>
      <c r="AB80" s="396"/>
      <c r="AC80" s="396"/>
      <c r="AD80" s="396"/>
      <c r="AE80" s="396"/>
      <c r="AF80" s="396"/>
      <c r="AG80" s="396"/>
      <c r="AH80" s="396"/>
      <c r="AI80" s="396"/>
      <c r="AJ80" s="396"/>
      <c r="AK80" s="396"/>
      <c r="AL80" s="396"/>
      <c r="AM80" s="397"/>
      <c r="AN80" s="27"/>
    </row>
    <row r="81" spans="1:40" ht="15" thickBot="1">
      <c r="A81" s="423"/>
      <c r="B81" s="424"/>
      <c r="C81" s="425"/>
      <c r="D81" s="425"/>
      <c r="E81" s="425"/>
      <c r="F81" s="425"/>
      <c r="G81" s="426"/>
      <c r="H81" s="362"/>
      <c r="I81" s="241">
        <v>1</v>
      </c>
      <c r="J81" s="47">
        <v>2</v>
      </c>
      <c r="K81" s="47">
        <v>3</v>
      </c>
      <c r="L81" s="245">
        <v>4</v>
      </c>
      <c r="M81" s="245">
        <v>5</v>
      </c>
      <c r="N81" s="245">
        <v>6</v>
      </c>
      <c r="O81" s="47">
        <v>7</v>
      </c>
      <c r="P81" s="47">
        <v>8</v>
      </c>
      <c r="Q81" s="47">
        <v>9</v>
      </c>
      <c r="R81" s="47">
        <v>10</v>
      </c>
      <c r="S81" s="245">
        <v>11</v>
      </c>
      <c r="T81" s="245">
        <v>12</v>
      </c>
      <c r="U81" s="47">
        <v>13</v>
      </c>
      <c r="V81" s="47">
        <v>14</v>
      </c>
      <c r="W81" s="47">
        <v>15</v>
      </c>
      <c r="X81" s="47">
        <v>16</v>
      </c>
      <c r="Y81" s="47">
        <v>17</v>
      </c>
      <c r="Z81" s="245">
        <v>18</v>
      </c>
      <c r="AA81" s="245">
        <v>19</v>
      </c>
      <c r="AB81" s="47">
        <v>20</v>
      </c>
      <c r="AC81" s="47">
        <v>21</v>
      </c>
      <c r="AD81" s="47">
        <v>22</v>
      </c>
      <c r="AE81" s="47">
        <v>23</v>
      </c>
      <c r="AF81" s="47">
        <v>24</v>
      </c>
      <c r="AG81" s="245">
        <v>25</v>
      </c>
      <c r="AH81" s="245">
        <v>26</v>
      </c>
      <c r="AI81" s="47">
        <v>27</v>
      </c>
      <c r="AJ81" s="47">
        <v>28</v>
      </c>
      <c r="AK81" s="47">
        <v>29</v>
      </c>
      <c r="AL81" s="47">
        <v>30</v>
      </c>
      <c r="AM81" s="66">
        <v>31</v>
      </c>
      <c r="AN81" s="27"/>
    </row>
    <row r="82" spans="1:40" ht="15" thickBot="1">
      <c r="A82" s="164" t="s">
        <v>44</v>
      </c>
      <c r="B82" s="163"/>
      <c r="C82" s="165"/>
      <c r="D82" s="165"/>
      <c r="E82" s="166"/>
      <c r="F82" s="378">
        <v>4111111</v>
      </c>
      <c r="G82" s="379"/>
      <c r="H82" s="9" t="s">
        <v>23</v>
      </c>
      <c r="I82" s="190"/>
      <c r="J82" s="190">
        <v>0</v>
      </c>
      <c r="K82" s="230">
        <v>0</v>
      </c>
      <c r="L82" s="231"/>
      <c r="M82" s="235"/>
      <c r="N82" s="238"/>
      <c r="O82" s="244">
        <v>0</v>
      </c>
      <c r="P82" s="244">
        <v>0</v>
      </c>
      <c r="Q82" s="244">
        <v>0</v>
      </c>
      <c r="R82" s="190">
        <v>0</v>
      </c>
      <c r="S82" s="190">
        <v>0</v>
      </c>
      <c r="T82" s="190"/>
      <c r="U82" s="246">
        <v>0</v>
      </c>
      <c r="V82" s="246">
        <v>0</v>
      </c>
      <c r="W82" s="247">
        <v>0</v>
      </c>
      <c r="X82" s="253">
        <v>0</v>
      </c>
      <c r="Y82" s="190">
        <v>0</v>
      </c>
      <c r="Z82" s="25">
        <v>0</v>
      </c>
      <c r="AA82" s="25"/>
      <c r="AB82" s="254">
        <v>0</v>
      </c>
      <c r="AC82" s="257">
        <v>0</v>
      </c>
      <c r="AD82" s="257">
        <v>0</v>
      </c>
      <c r="AE82" s="258">
        <v>0</v>
      </c>
      <c r="AF82" s="261">
        <v>0</v>
      </c>
      <c r="AG82" s="25">
        <v>0</v>
      </c>
      <c r="AH82" s="25"/>
      <c r="AI82" s="262">
        <v>0</v>
      </c>
      <c r="AJ82" s="25">
        <v>0</v>
      </c>
      <c r="AK82" s="25">
        <v>0</v>
      </c>
      <c r="AL82" s="25">
        <v>0</v>
      </c>
      <c r="AM82" s="51">
        <v>0</v>
      </c>
      <c r="AN82" s="27"/>
    </row>
    <row r="83" spans="1:40">
      <c r="A83" s="153">
        <v>4111111</v>
      </c>
      <c r="B83" s="32">
        <f>SUM(I82:AM82)</f>
        <v>0</v>
      </c>
      <c r="C83" s="32"/>
      <c r="D83" s="32"/>
      <c r="E83" s="33"/>
      <c r="F83" s="417" t="s">
        <v>34</v>
      </c>
      <c r="G83" s="418"/>
      <c r="H83" s="10" t="s">
        <v>23</v>
      </c>
      <c r="I83" s="190"/>
      <c r="J83" s="190">
        <v>0</v>
      </c>
      <c r="K83" s="230">
        <v>0</v>
      </c>
      <c r="L83" s="231"/>
      <c r="M83" s="235"/>
      <c r="N83" s="238"/>
      <c r="O83" s="244">
        <v>0</v>
      </c>
      <c r="P83" s="244">
        <v>0</v>
      </c>
      <c r="Q83" s="244">
        <v>0</v>
      </c>
      <c r="R83" s="190">
        <v>0</v>
      </c>
      <c r="S83" s="190">
        <v>0</v>
      </c>
      <c r="T83" s="190"/>
      <c r="U83" s="246">
        <v>0</v>
      </c>
      <c r="V83" s="246">
        <v>0</v>
      </c>
      <c r="W83" s="247">
        <v>0</v>
      </c>
      <c r="X83" s="253">
        <v>0</v>
      </c>
      <c r="Y83" s="190">
        <v>0</v>
      </c>
      <c r="Z83" s="25">
        <v>0</v>
      </c>
      <c r="AA83" s="25"/>
      <c r="AB83" s="254">
        <v>0</v>
      </c>
      <c r="AC83" s="257">
        <v>0</v>
      </c>
      <c r="AD83" s="257">
        <v>0</v>
      </c>
      <c r="AE83" s="258">
        <v>0</v>
      </c>
      <c r="AF83" s="261">
        <v>0</v>
      </c>
      <c r="AG83" s="25">
        <v>0</v>
      </c>
      <c r="AH83" s="25"/>
      <c r="AI83" s="262">
        <v>0</v>
      </c>
      <c r="AJ83" s="25">
        <v>0</v>
      </c>
      <c r="AK83" s="25">
        <v>0</v>
      </c>
      <c r="AL83" s="25">
        <v>0</v>
      </c>
      <c r="AM83" s="51">
        <v>0</v>
      </c>
      <c r="AN83" s="27"/>
    </row>
    <row r="84" spans="1:40">
      <c r="A84" s="34" t="s">
        <v>34</v>
      </c>
      <c r="B84" s="35">
        <f t="shared" ref="B84:B92" si="3">SUM(I83:AM83)</f>
        <v>0</v>
      </c>
      <c r="C84" s="35"/>
      <c r="D84" s="35"/>
      <c r="E84" s="36"/>
      <c r="F84" s="417" t="s">
        <v>35</v>
      </c>
      <c r="G84" s="418"/>
      <c r="H84" s="10" t="s">
        <v>23</v>
      </c>
      <c r="I84" s="190"/>
      <c r="J84" s="190">
        <v>0</v>
      </c>
      <c r="K84" s="230">
        <v>0</v>
      </c>
      <c r="L84" s="231"/>
      <c r="M84" s="235"/>
      <c r="N84" s="238"/>
      <c r="O84" s="244">
        <v>0</v>
      </c>
      <c r="P84" s="244">
        <v>0</v>
      </c>
      <c r="Q84" s="244">
        <v>0</v>
      </c>
      <c r="R84" s="190">
        <v>1</v>
      </c>
      <c r="S84" s="190">
        <v>0</v>
      </c>
      <c r="T84" s="190"/>
      <c r="U84" s="246">
        <v>0</v>
      </c>
      <c r="V84" s="246">
        <v>0</v>
      </c>
      <c r="W84" s="247">
        <v>0</v>
      </c>
      <c r="X84" s="253">
        <v>0</v>
      </c>
      <c r="Y84" s="190">
        <v>1</v>
      </c>
      <c r="Z84" s="25">
        <v>0</v>
      </c>
      <c r="AA84" s="25"/>
      <c r="AB84" s="254">
        <v>0</v>
      </c>
      <c r="AC84" s="257">
        <v>0</v>
      </c>
      <c r="AD84" s="257">
        <v>0</v>
      </c>
      <c r="AE84" s="258">
        <v>0</v>
      </c>
      <c r="AF84" s="261">
        <v>1</v>
      </c>
      <c r="AG84" s="25">
        <v>0</v>
      </c>
      <c r="AH84" s="25"/>
      <c r="AI84" s="262">
        <v>1</v>
      </c>
      <c r="AJ84" s="25">
        <v>0</v>
      </c>
      <c r="AK84" s="25">
        <v>0</v>
      </c>
      <c r="AL84" s="25">
        <v>0</v>
      </c>
      <c r="AM84" s="51">
        <v>0</v>
      </c>
      <c r="AN84" s="27"/>
    </row>
    <row r="85" spans="1:40">
      <c r="A85" s="34" t="s">
        <v>35</v>
      </c>
      <c r="B85" s="35">
        <f t="shared" si="3"/>
        <v>4</v>
      </c>
      <c r="C85" s="35"/>
      <c r="D85" s="35"/>
      <c r="E85" s="36"/>
      <c r="F85" s="417" t="s">
        <v>36</v>
      </c>
      <c r="G85" s="418"/>
      <c r="H85" s="10" t="s">
        <v>23</v>
      </c>
      <c r="I85" s="190"/>
      <c r="J85" s="190">
        <v>0</v>
      </c>
      <c r="K85" s="230">
        <v>0</v>
      </c>
      <c r="L85" s="231"/>
      <c r="M85" s="235"/>
      <c r="N85" s="238"/>
      <c r="O85" s="244">
        <v>0</v>
      </c>
      <c r="P85" s="244">
        <v>0</v>
      </c>
      <c r="Q85" s="244">
        <v>0</v>
      </c>
      <c r="R85" s="190">
        <v>0</v>
      </c>
      <c r="S85" s="190">
        <v>1</v>
      </c>
      <c r="T85" s="190"/>
      <c r="U85" s="246">
        <v>0</v>
      </c>
      <c r="V85" s="246">
        <v>1</v>
      </c>
      <c r="W85" s="247">
        <v>0</v>
      </c>
      <c r="X85" s="253">
        <v>0</v>
      </c>
      <c r="Y85" s="190">
        <v>0</v>
      </c>
      <c r="Z85" s="25">
        <v>0</v>
      </c>
      <c r="AA85" s="25"/>
      <c r="AB85" s="254">
        <v>0</v>
      </c>
      <c r="AC85" s="257">
        <v>0</v>
      </c>
      <c r="AD85" s="257">
        <v>0</v>
      </c>
      <c r="AE85" s="258">
        <v>0</v>
      </c>
      <c r="AF85" s="261">
        <v>0</v>
      </c>
      <c r="AG85" s="25">
        <v>1</v>
      </c>
      <c r="AH85" s="25"/>
      <c r="AI85" s="262">
        <v>0</v>
      </c>
      <c r="AJ85" s="25">
        <v>0</v>
      </c>
      <c r="AK85" s="25">
        <v>1</v>
      </c>
      <c r="AL85" s="25">
        <v>0</v>
      </c>
      <c r="AM85" s="51">
        <v>0</v>
      </c>
      <c r="AN85" s="27"/>
    </row>
    <row r="86" spans="1:40">
      <c r="A86" s="34" t="s">
        <v>36</v>
      </c>
      <c r="B86" s="35">
        <f t="shared" si="3"/>
        <v>4</v>
      </c>
      <c r="C86" s="35"/>
      <c r="D86" s="35"/>
      <c r="E86" s="36"/>
      <c r="F86" s="417" t="s">
        <v>37</v>
      </c>
      <c r="G86" s="418"/>
      <c r="H86" s="10" t="s">
        <v>23</v>
      </c>
      <c r="I86" s="190"/>
      <c r="J86" s="190">
        <v>0</v>
      </c>
      <c r="K86" s="230">
        <v>0</v>
      </c>
      <c r="L86" s="231"/>
      <c r="M86" s="235"/>
      <c r="N86" s="238"/>
      <c r="O86" s="244">
        <v>0</v>
      </c>
      <c r="P86" s="244">
        <v>0</v>
      </c>
      <c r="Q86" s="244">
        <v>0</v>
      </c>
      <c r="R86" s="190">
        <v>0</v>
      </c>
      <c r="S86" s="190">
        <v>0</v>
      </c>
      <c r="T86" s="190"/>
      <c r="U86" s="246">
        <v>0</v>
      </c>
      <c r="V86" s="246">
        <v>0</v>
      </c>
      <c r="W86" s="247">
        <v>0</v>
      </c>
      <c r="X86" s="253">
        <v>0</v>
      </c>
      <c r="Y86" s="205">
        <v>0</v>
      </c>
      <c r="Z86" s="25">
        <v>0</v>
      </c>
      <c r="AA86" s="25"/>
      <c r="AB86" s="254">
        <v>0</v>
      </c>
      <c r="AC86" s="257">
        <v>0</v>
      </c>
      <c r="AD86" s="257">
        <v>0</v>
      </c>
      <c r="AE86" s="258">
        <v>0</v>
      </c>
      <c r="AF86" s="261">
        <v>0</v>
      </c>
      <c r="AG86" s="25">
        <v>0</v>
      </c>
      <c r="AH86" s="25"/>
      <c r="AI86" s="262">
        <v>0</v>
      </c>
      <c r="AJ86" s="25">
        <v>0</v>
      </c>
      <c r="AK86" s="25">
        <v>0</v>
      </c>
      <c r="AL86" s="25">
        <v>0</v>
      </c>
      <c r="AM86" s="51">
        <v>0</v>
      </c>
      <c r="AN86" s="27"/>
    </row>
    <row r="87" spans="1:40">
      <c r="A87" s="34" t="s">
        <v>37</v>
      </c>
      <c r="B87" s="35">
        <f t="shared" si="3"/>
        <v>0</v>
      </c>
      <c r="C87" s="35"/>
      <c r="D87" s="35"/>
      <c r="E87" s="36"/>
      <c r="F87" s="417" t="s">
        <v>38</v>
      </c>
      <c r="G87" s="418"/>
      <c r="H87" s="10" t="s">
        <v>23</v>
      </c>
      <c r="I87" s="190"/>
      <c r="J87" s="190">
        <v>0</v>
      </c>
      <c r="K87" s="230">
        <v>0</v>
      </c>
      <c r="L87" s="231"/>
      <c r="M87" s="235"/>
      <c r="N87" s="238"/>
      <c r="O87" s="244">
        <v>0</v>
      </c>
      <c r="P87" s="244">
        <v>0</v>
      </c>
      <c r="Q87" s="244">
        <v>0</v>
      </c>
      <c r="R87" s="190">
        <v>0</v>
      </c>
      <c r="S87" s="190">
        <v>0</v>
      </c>
      <c r="T87" s="190"/>
      <c r="U87" s="246">
        <v>0</v>
      </c>
      <c r="V87" s="246">
        <v>0</v>
      </c>
      <c r="W87" s="247">
        <v>0</v>
      </c>
      <c r="X87" s="253">
        <v>0</v>
      </c>
      <c r="Y87" s="190">
        <v>0</v>
      </c>
      <c r="Z87" s="25">
        <v>0</v>
      </c>
      <c r="AA87" s="25"/>
      <c r="AB87" s="254">
        <v>0</v>
      </c>
      <c r="AC87" s="257">
        <v>0</v>
      </c>
      <c r="AD87" s="257">
        <v>0</v>
      </c>
      <c r="AE87" s="258">
        <v>0</v>
      </c>
      <c r="AF87" s="261">
        <v>0</v>
      </c>
      <c r="AG87" s="25">
        <v>0</v>
      </c>
      <c r="AH87" s="25"/>
      <c r="AI87" s="262">
        <v>0</v>
      </c>
      <c r="AJ87" s="25">
        <v>0</v>
      </c>
      <c r="AK87" s="25">
        <v>0</v>
      </c>
      <c r="AL87" s="25">
        <v>0</v>
      </c>
      <c r="AM87" s="51">
        <v>0</v>
      </c>
      <c r="AN87" s="27"/>
    </row>
    <row r="88" spans="1:40">
      <c r="A88" s="34" t="s">
        <v>38</v>
      </c>
      <c r="B88" s="35">
        <f t="shared" si="3"/>
        <v>0</v>
      </c>
      <c r="C88" s="35"/>
      <c r="D88" s="35"/>
      <c r="E88" s="36"/>
      <c r="F88" s="417" t="s">
        <v>39</v>
      </c>
      <c r="G88" s="418"/>
      <c r="H88" s="10" t="s">
        <v>23</v>
      </c>
      <c r="I88" s="190"/>
      <c r="J88" s="190">
        <v>0</v>
      </c>
      <c r="K88" s="230">
        <v>0</v>
      </c>
      <c r="L88" s="231"/>
      <c r="M88" s="235"/>
      <c r="N88" s="238"/>
      <c r="O88" s="244">
        <v>0</v>
      </c>
      <c r="P88" s="244">
        <v>0</v>
      </c>
      <c r="Q88" s="244">
        <v>0</v>
      </c>
      <c r="R88" s="190">
        <v>0</v>
      </c>
      <c r="S88" s="190">
        <v>0</v>
      </c>
      <c r="T88" s="190"/>
      <c r="U88" s="246">
        <v>0</v>
      </c>
      <c r="V88" s="246">
        <v>0</v>
      </c>
      <c r="W88" s="247">
        <v>0</v>
      </c>
      <c r="X88" s="253">
        <v>0</v>
      </c>
      <c r="Y88" s="190">
        <v>0</v>
      </c>
      <c r="Z88" s="25">
        <v>0</v>
      </c>
      <c r="AA88" s="25"/>
      <c r="AB88" s="254">
        <v>0</v>
      </c>
      <c r="AC88" s="257">
        <v>0</v>
      </c>
      <c r="AD88" s="257">
        <v>0</v>
      </c>
      <c r="AE88" s="258">
        <v>0</v>
      </c>
      <c r="AF88" s="261">
        <v>0</v>
      </c>
      <c r="AG88" s="25">
        <v>0</v>
      </c>
      <c r="AH88" s="25"/>
      <c r="AI88" s="262">
        <v>0</v>
      </c>
      <c r="AJ88" s="25">
        <v>0</v>
      </c>
      <c r="AK88" s="25">
        <v>0</v>
      </c>
      <c r="AL88" s="25">
        <v>0</v>
      </c>
      <c r="AM88" s="51">
        <v>0</v>
      </c>
      <c r="AN88" s="27"/>
    </row>
    <row r="89" spans="1:40">
      <c r="A89" s="34" t="s">
        <v>39</v>
      </c>
      <c r="B89" s="35">
        <f t="shared" si="3"/>
        <v>0</v>
      </c>
      <c r="C89" s="35"/>
      <c r="D89" s="35"/>
      <c r="E89" s="36"/>
      <c r="F89" s="417" t="s">
        <v>40</v>
      </c>
      <c r="G89" s="418"/>
      <c r="H89" s="10" t="s">
        <v>23</v>
      </c>
      <c r="I89" s="190"/>
      <c r="J89" s="190">
        <v>0</v>
      </c>
      <c r="K89" s="230">
        <v>0</v>
      </c>
      <c r="L89" s="231"/>
      <c r="M89" s="235"/>
      <c r="N89" s="238"/>
      <c r="O89" s="244">
        <v>0</v>
      </c>
      <c r="P89" s="244">
        <v>0</v>
      </c>
      <c r="Q89" s="244">
        <v>0</v>
      </c>
      <c r="R89" s="190">
        <v>0</v>
      </c>
      <c r="S89" s="190">
        <v>0</v>
      </c>
      <c r="T89" s="190"/>
      <c r="U89" s="246">
        <v>0</v>
      </c>
      <c r="V89" s="246">
        <v>0</v>
      </c>
      <c r="W89" s="247">
        <v>0</v>
      </c>
      <c r="X89" s="253">
        <v>0</v>
      </c>
      <c r="Y89" s="190">
        <v>0</v>
      </c>
      <c r="Z89" s="25">
        <v>0</v>
      </c>
      <c r="AA89" s="25"/>
      <c r="AB89" s="254">
        <v>0</v>
      </c>
      <c r="AC89" s="257">
        <v>0</v>
      </c>
      <c r="AD89" s="257">
        <v>0</v>
      </c>
      <c r="AE89" s="258">
        <v>0</v>
      </c>
      <c r="AF89" s="261">
        <v>0</v>
      </c>
      <c r="AG89" s="25">
        <v>0</v>
      </c>
      <c r="AH89" s="25"/>
      <c r="AI89" s="262">
        <v>0</v>
      </c>
      <c r="AJ89" s="25">
        <v>0</v>
      </c>
      <c r="AK89" s="25">
        <v>0</v>
      </c>
      <c r="AL89" s="25">
        <v>0</v>
      </c>
      <c r="AM89" s="51">
        <v>0</v>
      </c>
      <c r="AN89" s="27"/>
    </row>
    <row r="90" spans="1:40">
      <c r="A90" s="34" t="s">
        <v>40</v>
      </c>
      <c r="B90" s="35">
        <f t="shared" si="3"/>
        <v>0</v>
      </c>
      <c r="C90" s="35"/>
      <c r="D90" s="35"/>
      <c r="E90" s="36"/>
      <c r="F90" s="417" t="s">
        <v>41</v>
      </c>
      <c r="G90" s="418"/>
      <c r="H90" s="10" t="s">
        <v>23</v>
      </c>
      <c r="I90" s="190"/>
      <c r="J90" s="190">
        <v>0</v>
      </c>
      <c r="K90" s="230">
        <v>0</v>
      </c>
      <c r="L90" s="231"/>
      <c r="M90" s="235"/>
      <c r="N90" s="238"/>
      <c r="O90" s="244">
        <v>0</v>
      </c>
      <c r="P90" s="244">
        <v>0</v>
      </c>
      <c r="Q90" s="244">
        <v>0</v>
      </c>
      <c r="R90" s="190">
        <v>0</v>
      </c>
      <c r="S90" s="190">
        <v>0</v>
      </c>
      <c r="T90" s="190"/>
      <c r="U90" s="246">
        <v>0</v>
      </c>
      <c r="V90" s="246">
        <v>0</v>
      </c>
      <c r="W90" s="247">
        <v>0</v>
      </c>
      <c r="X90" s="253">
        <v>0</v>
      </c>
      <c r="Y90" s="190">
        <v>0</v>
      </c>
      <c r="Z90" s="25">
        <v>0</v>
      </c>
      <c r="AA90" s="25"/>
      <c r="AB90" s="254">
        <v>0</v>
      </c>
      <c r="AC90" s="257">
        <v>0</v>
      </c>
      <c r="AD90" s="257">
        <v>0</v>
      </c>
      <c r="AE90" s="258">
        <v>0</v>
      </c>
      <c r="AF90" s="261">
        <v>0</v>
      </c>
      <c r="AG90" s="25">
        <v>0</v>
      </c>
      <c r="AH90" s="25"/>
      <c r="AI90" s="262">
        <v>0</v>
      </c>
      <c r="AJ90" s="25">
        <v>0</v>
      </c>
      <c r="AK90" s="25">
        <v>0</v>
      </c>
      <c r="AL90" s="25">
        <v>0</v>
      </c>
      <c r="AM90" s="51">
        <v>0</v>
      </c>
      <c r="AN90" s="27"/>
    </row>
    <row r="91" spans="1:40" ht="15" thickBot="1">
      <c r="A91" s="34" t="s">
        <v>41</v>
      </c>
      <c r="B91" s="35">
        <f t="shared" si="3"/>
        <v>0</v>
      </c>
      <c r="C91" s="35"/>
      <c r="D91" s="35"/>
      <c r="E91" s="36"/>
      <c r="F91" s="417" t="s">
        <v>42</v>
      </c>
      <c r="G91" s="418"/>
      <c r="H91" s="10" t="s">
        <v>23</v>
      </c>
      <c r="I91" s="190"/>
      <c r="J91" s="190">
        <v>0</v>
      </c>
      <c r="K91" s="230">
        <v>0</v>
      </c>
      <c r="L91" s="231"/>
      <c r="M91" s="235"/>
      <c r="N91" s="238"/>
      <c r="O91" s="244">
        <v>0</v>
      </c>
      <c r="P91" s="244">
        <v>0</v>
      </c>
      <c r="Q91" s="244">
        <v>0</v>
      </c>
      <c r="R91" s="190">
        <v>0</v>
      </c>
      <c r="S91" s="190">
        <v>0</v>
      </c>
      <c r="T91" s="190"/>
      <c r="U91" s="246">
        <v>0</v>
      </c>
      <c r="V91" s="246">
        <v>0</v>
      </c>
      <c r="W91" s="247">
        <v>0</v>
      </c>
      <c r="X91" s="253">
        <v>0</v>
      </c>
      <c r="Y91" s="190">
        <v>0</v>
      </c>
      <c r="Z91" s="25">
        <v>0</v>
      </c>
      <c r="AA91" s="25"/>
      <c r="AB91" s="254">
        <v>0</v>
      </c>
      <c r="AC91" s="257">
        <v>0</v>
      </c>
      <c r="AD91" s="257">
        <v>0</v>
      </c>
      <c r="AE91" s="258">
        <v>0</v>
      </c>
      <c r="AF91" s="261">
        <v>0</v>
      </c>
      <c r="AG91" s="25">
        <v>0</v>
      </c>
      <c r="AH91" s="25"/>
      <c r="AI91" s="262">
        <v>0</v>
      </c>
      <c r="AJ91" s="25">
        <v>0</v>
      </c>
      <c r="AK91" s="25">
        <v>0</v>
      </c>
      <c r="AL91" s="25">
        <v>0</v>
      </c>
      <c r="AM91" s="51">
        <v>0</v>
      </c>
      <c r="AN91" s="27"/>
    </row>
    <row r="92" spans="1:40" ht="15" thickBot="1">
      <c r="A92" s="37" t="s">
        <v>42</v>
      </c>
      <c r="B92" s="38">
        <f t="shared" si="3"/>
        <v>0</v>
      </c>
      <c r="C92" s="38"/>
      <c r="D92" s="38"/>
      <c r="E92" s="39"/>
      <c r="F92" s="306"/>
      <c r="G92" s="308"/>
      <c r="H92" s="224" t="s">
        <v>43</v>
      </c>
      <c r="I92" s="222">
        <v>0</v>
      </c>
      <c r="J92" s="222">
        <f t="shared" ref="J92:AM92" si="4">SUM(J82:J91)</f>
        <v>0</v>
      </c>
      <c r="K92" s="222">
        <f>SUM(K82:K91)</f>
        <v>0</v>
      </c>
      <c r="L92" s="222">
        <f>SUM(L82:L91)</f>
        <v>0</v>
      </c>
      <c r="M92" s="222">
        <f t="shared" si="4"/>
        <v>0</v>
      </c>
      <c r="N92" s="222">
        <f t="shared" si="4"/>
        <v>0</v>
      </c>
      <c r="O92" s="222">
        <f t="shared" si="4"/>
        <v>0</v>
      </c>
      <c r="P92" s="222">
        <f t="shared" si="4"/>
        <v>0</v>
      </c>
      <c r="Q92" s="222">
        <f t="shared" si="4"/>
        <v>0</v>
      </c>
      <c r="R92" s="222">
        <f t="shared" si="4"/>
        <v>1</v>
      </c>
      <c r="S92" s="222">
        <f t="shared" si="4"/>
        <v>1</v>
      </c>
      <c r="T92" s="222">
        <f t="shared" si="4"/>
        <v>0</v>
      </c>
      <c r="U92" s="222">
        <f t="shared" si="4"/>
        <v>0</v>
      </c>
      <c r="V92" s="222">
        <f t="shared" si="4"/>
        <v>1</v>
      </c>
      <c r="W92" s="222">
        <f t="shared" si="4"/>
        <v>0</v>
      </c>
      <c r="X92" s="222">
        <f t="shared" si="4"/>
        <v>0</v>
      </c>
      <c r="Y92" s="222">
        <f t="shared" si="4"/>
        <v>1</v>
      </c>
      <c r="Z92" s="222">
        <f t="shared" si="4"/>
        <v>0</v>
      </c>
      <c r="AA92" s="222">
        <f t="shared" si="4"/>
        <v>0</v>
      </c>
      <c r="AB92" s="222">
        <f t="shared" si="4"/>
        <v>0</v>
      </c>
      <c r="AC92" s="222">
        <f t="shared" si="4"/>
        <v>0</v>
      </c>
      <c r="AD92" s="222">
        <f t="shared" si="4"/>
        <v>0</v>
      </c>
      <c r="AE92" s="222">
        <f t="shared" si="4"/>
        <v>0</v>
      </c>
      <c r="AF92" s="222">
        <f t="shared" si="4"/>
        <v>1</v>
      </c>
      <c r="AG92" s="222">
        <f t="shared" si="4"/>
        <v>1</v>
      </c>
      <c r="AH92" s="222">
        <f t="shared" si="4"/>
        <v>0</v>
      </c>
      <c r="AI92" s="222">
        <f t="shared" si="4"/>
        <v>1</v>
      </c>
      <c r="AJ92" s="222">
        <f t="shared" si="4"/>
        <v>0</v>
      </c>
      <c r="AK92" s="222">
        <f t="shared" si="4"/>
        <v>1</v>
      </c>
      <c r="AL92" s="222">
        <f t="shared" si="4"/>
        <v>0</v>
      </c>
      <c r="AM92" s="223">
        <f t="shared" si="4"/>
        <v>0</v>
      </c>
      <c r="AN92" s="27"/>
    </row>
  </sheetData>
  <mergeCells count="166">
    <mergeCell ref="F91:G91"/>
    <mergeCell ref="G48:H48"/>
    <mergeCell ref="G49:H49"/>
    <mergeCell ref="F83:G83"/>
    <mergeCell ref="A80:G81"/>
    <mergeCell ref="F90:G90"/>
    <mergeCell ref="F89:G89"/>
    <mergeCell ref="F88:G88"/>
    <mergeCell ref="F87:G87"/>
    <mergeCell ref="F86:G86"/>
    <mergeCell ref="F85:G85"/>
    <mergeCell ref="F84:G84"/>
    <mergeCell ref="G59:H59"/>
    <mergeCell ref="C65:D65"/>
    <mergeCell ref="C66:D66"/>
    <mergeCell ref="G65:H65"/>
    <mergeCell ref="G66:H66"/>
    <mergeCell ref="H67:AM67"/>
    <mergeCell ref="H61:AM61"/>
    <mergeCell ref="H55:AM55"/>
    <mergeCell ref="G57:H57"/>
    <mergeCell ref="G53:H53"/>
    <mergeCell ref="G54:H54"/>
    <mergeCell ref="I80:AM80"/>
    <mergeCell ref="H13:H14"/>
    <mergeCell ref="A13:G14"/>
    <mergeCell ref="K8:K9"/>
    <mergeCell ref="L8:L9"/>
    <mergeCell ref="M8:M9"/>
    <mergeCell ref="G15:G33"/>
    <mergeCell ref="F39:H39"/>
    <mergeCell ref="F38:H38"/>
    <mergeCell ref="P8:P9"/>
    <mergeCell ref="H35:H36"/>
    <mergeCell ref="B15:F15"/>
    <mergeCell ref="B16:F16"/>
    <mergeCell ref="I35:AM35"/>
    <mergeCell ref="AH10:AH11"/>
    <mergeCell ref="AI10:AI11"/>
    <mergeCell ref="AJ10:AJ11"/>
    <mergeCell ref="E6:E11"/>
    <mergeCell ref="AJ6:AJ7"/>
    <mergeCell ref="AK6:AK7"/>
    <mergeCell ref="AD8:AD9"/>
    <mergeCell ref="AK10:AK11"/>
    <mergeCell ref="Z10:Z11"/>
    <mergeCell ref="AA10:AA11"/>
    <mergeCell ref="AB10:AB11"/>
    <mergeCell ref="I41:AM41"/>
    <mergeCell ref="AD6:AD7"/>
    <mergeCell ref="AE6:AE7"/>
    <mergeCell ref="T6:T7"/>
    <mergeCell ref="U6:U7"/>
    <mergeCell ref="V6:V7"/>
    <mergeCell ref="AL6:AL7"/>
    <mergeCell ref="AM6:AM7"/>
    <mergeCell ref="AK8:AK9"/>
    <mergeCell ref="Y10:Y11"/>
    <mergeCell ref="W6:W7"/>
    <mergeCell ref="AF6:AF7"/>
    <mergeCell ref="AG6:AG7"/>
    <mergeCell ref="Z6:Z7"/>
    <mergeCell ref="AA6:AA7"/>
    <mergeCell ref="X6:X7"/>
    <mergeCell ref="AH6:AH7"/>
    <mergeCell ref="AI6:AI7"/>
    <mergeCell ref="F92:G92"/>
    <mergeCell ref="F82:G82"/>
    <mergeCell ref="G52:H52"/>
    <mergeCell ref="H80:H81"/>
    <mergeCell ref="H69:AM69"/>
    <mergeCell ref="G51:H51"/>
    <mergeCell ref="O10:O11"/>
    <mergeCell ref="P10:P11"/>
    <mergeCell ref="Q10:Q11"/>
    <mergeCell ref="R10:R11"/>
    <mergeCell ref="S10:S11"/>
    <mergeCell ref="AL10:AL11"/>
    <mergeCell ref="T10:T11"/>
    <mergeCell ref="U10:U11"/>
    <mergeCell ref="W10:W11"/>
    <mergeCell ref="X10:X11"/>
    <mergeCell ref="AM10:AM11"/>
    <mergeCell ref="I13:AM13"/>
    <mergeCell ref="G56:H56"/>
    <mergeCell ref="G58:H58"/>
    <mergeCell ref="G60:H60"/>
    <mergeCell ref="H43:AM43"/>
    <mergeCell ref="AF10:AF11"/>
    <mergeCell ref="AG10:AG11"/>
    <mergeCell ref="E4:E5"/>
    <mergeCell ref="T8:T9"/>
    <mergeCell ref="U8:U9"/>
    <mergeCell ref="I10:I11"/>
    <mergeCell ref="J10:J11"/>
    <mergeCell ref="K10:K11"/>
    <mergeCell ref="L10:L11"/>
    <mergeCell ref="M10:M11"/>
    <mergeCell ref="V10:V11"/>
    <mergeCell ref="N10:N11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O2:U3"/>
    <mergeCell ref="V2:AC3"/>
    <mergeCell ref="AH2:AM2"/>
    <mergeCell ref="AH3:AM3"/>
    <mergeCell ref="AD2:AG2"/>
    <mergeCell ref="AD3:AG3"/>
    <mergeCell ref="Y6:Y7"/>
    <mergeCell ref="N8:N9"/>
    <mergeCell ref="O8:O9"/>
    <mergeCell ref="AC10:AC11"/>
    <mergeCell ref="AD10:AD11"/>
    <mergeCell ref="AE10:AE11"/>
    <mergeCell ref="AE8:AE9"/>
    <mergeCell ref="Y8:Y9"/>
    <mergeCell ref="Z8:Z9"/>
    <mergeCell ref="AA8:AA9"/>
    <mergeCell ref="AB8:AB9"/>
    <mergeCell ref="Q8:Q9"/>
    <mergeCell ref="R8:R9"/>
    <mergeCell ref="S8:S9"/>
    <mergeCell ref="V8:V9"/>
    <mergeCell ref="AC8:AC9"/>
    <mergeCell ref="B33:F33"/>
    <mergeCell ref="G45:G47"/>
    <mergeCell ref="F37:H37"/>
    <mergeCell ref="A37:E39"/>
    <mergeCell ref="H23:H32"/>
    <mergeCell ref="A41:G42"/>
    <mergeCell ref="G44:H44"/>
    <mergeCell ref="H41:H42"/>
    <mergeCell ref="A35:G36"/>
    <mergeCell ref="A4:D5"/>
    <mergeCell ref="A1:D3"/>
    <mergeCell ref="E2:G3"/>
    <mergeCell ref="H2:N3"/>
    <mergeCell ref="E1:AM1"/>
    <mergeCell ref="F4:AJ4"/>
    <mergeCell ref="A16:A17"/>
    <mergeCell ref="B22:F22"/>
    <mergeCell ref="A23:A30"/>
    <mergeCell ref="B17:F17"/>
    <mergeCell ref="B18:F18"/>
    <mergeCell ref="I8:I9"/>
    <mergeCell ref="J8:J9"/>
    <mergeCell ref="AJ8:AJ9"/>
    <mergeCell ref="AB6:AB7"/>
    <mergeCell ref="AC6:AC7"/>
    <mergeCell ref="AI8:AI9"/>
    <mergeCell ref="AL8:AL9"/>
    <mergeCell ref="AM8:AM9"/>
    <mergeCell ref="AG8:AG9"/>
    <mergeCell ref="AH8:AH9"/>
    <mergeCell ref="AF8:AF9"/>
    <mergeCell ref="W8:W9"/>
    <mergeCell ref="X8:X9"/>
  </mergeCells>
  <conditionalFormatting sqref="R85:T91 Y87:Y91 Y85">
    <cfRule type="cellIs" dxfId="79" priority="109" operator="greaterThan">
      <formula>0</formula>
    </cfRule>
  </conditionalFormatting>
  <conditionalFormatting sqref="R82:T84 Y86 Y82:Y84">
    <cfRule type="cellIs" dxfId="78" priority="108" operator="greaterThan">
      <formula>0</formula>
    </cfRule>
  </conditionalFormatting>
  <conditionalFormatting sqref="I82:I91">
    <cfRule type="cellIs" dxfId="77" priority="107" operator="greaterThan">
      <formula>0</formula>
    </cfRule>
  </conditionalFormatting>
  <conditionalFormatting sqref="J82:N91">
    <cfRule type="cellIs" dxfId="76" priority="106" operator="greaterThan">
      <formula>0</formula>
    </cfRule>
  </conditionalFormatting>
  <conditionalFormatting sqref="R72:Y76">
    <cfRule type="cellIs" dxfId="75" priority="105" operator="greaterThan">
      <formula>0</formula>
    </cfRule>
  </conditionalFormatting>
  <conditionalFormatting sqref="I72:I76">
    <cfRule type="cellIs" dxfId="74" priority="104" operator="greaterThan">
      <formula>0</formula>
    </cfRule>
  </conditionalFormatting>
  <conditionalFormatting sqref="O70:Y70">
    <cfRule type="cellIs" dxfId="73" priority="102" operator="greaterThan">
      <formula>0</formula>
    </cfRule>
  </conditionalFormatting>
  <conditionalFormatting sqref="I70">
    <cfRule type="cellIs" dxfId="72" priority="101" operator="greaterThan">
      <formula>0</formula>
    </cfRule>
  </conditionalFormatting>
  <conditionalFormatting sqref="J70:N70">
    <cfRule type="cellIs" dxfId="71" priority="100" operator="greaterThan">
      <formula>0</formula>
    </cfRule>
  </conditionalFormatting>
  <conditionalFormatting sqref="O68:Y68">
    <cfRule type="cellIs" dxfId="70" priority="99" operator="greaterThan">
      <formula>0</formula>
    </cfRule>
  </conditionalFormatting>
  <conditionalFormatting sqref="I68">
    <cfRule type="cellIs" dxfId="69" priority="98" operator="greaterThan">
      <formula>0</formula>
    </cfRule>
  </conditionalFormatting>
  <conditionalFormatting sqref="J68:N68">
    <cfRule type="cellIs" dxfId="68" priority="97" operator="greaterThan">
      <formula>0</formula>
    </cfRule>
  </conditionalFormatting>
  <conditionalFormatting sqref="O62:Y66">
    <cfRule type="cellIs" dxfId="67" priority="96" operator="greaterThan">
      <formula>0</formula>
    </cfRule>
  </conditionalFormatting>
  <conditionalFormatting sqref="I62:I66">
    <cfRule type="cellIs" dxfId="66" priority="95" operator="greaterThan">
      <formula>0</formula>
    </cfRule>
  </conditionalFormatting>
  <conditionalFormatting sqref="J62:N66">
    <cfRule type="cellIs" dxfId="65" priority="94" operator="greaterThan">
      <formula>0</formula>
    </cfRule>
  </conditionalFormatting>
  <conditionalFormatting sqref="O57:Y60">
    <cfRule type="cellIs" dxfId="64" priority="93" operator="greaterThan">
      <formula>0</formula>
    </cfRule>
  </conditionalFormatting>
  <conditionalFormatting sqref="I57:I60">
    <cfRule type="cellIs" dxfId="63" priority="92" operator="greaterThan">
      <formula>0</formula>
    </cfRule>
  </conditionalFormatting>
  <conditionalFormatting sqref="J57:J60">
    <cfRule type="cellIs" dxfId="62" priority="91" operator="greaterThan">
      <formula>0</formula>
    </cfRule>
  </conditionalFormatting>
  <conditionalFormatting sqref="O49:Y50">
    <cfRule type="cellIs" dxfId="61" priority="90" operator="greaterThan">
      <formula>0</formula>
    </cfRule>
  </conditionalFormatting>
  <conditionalFormatting sqref="I49:I50">
    <cfRule type="cellIs" dxfId="60" priority="89" operator="greaterThan">
      <formula>0</formula>
    </cfRule>
  </conditionalFormatting>
  <conditionalFormatting sqref="J49:N50">
    <cfRule type="cellIs" dxfId="59" priority="88" operator="greaterThan">
      <formula>0</formula>
    </cfRule>
  </conditionalFormatting>
  <conditionalFormatting sqref="O48:Y48">
    <cfRule type="cellIs" dxfId="58" priority="87" operator="greaterThan">
      <formula>0</formula>
    </cfRule>
  </conditionalFormatting>
  <conditionalFormatting sqref="I48">
    <cfRule type="cellIs" dxfId="57" priority="86" operator="greaterThan">
      <formula>0</formula>
    </cfRule>
  </conditionalFormatting>
  <conditionalFormatting sqref="J48:N48">
    <cfRule type="cellIs" dxfId="56" priority="85" operator="greaterThan">
      <formula>0</formula>
    </cfRule>
  </conditionalFormatting>
  <conditionalFormatting sqref="O44:Y44">
    <cfRule type="cellIs" dxfId="55" priority="84" operator="greaterThan">
      <formula>0</formula>
    </cfRule>
  </conditionalFormatting>
  <conditionalFormatting sqref="I44">
    <cfRule type="cellIs" dxfId="54" priority="83" operator="greaterThan">
      <formula>0</formula>
    </cfRule>
  </conditionalFormatting>
  <conditionalFormatting sqref="J44:N44">
    <cfRule type="cellIs" dxfId="53" priority="82" operator="greaterThan">
      <formula>0</formula>
    </cfRule>
  </conditionalFormatting>
  <conditionalFormatting sqref="O54:Y54">
    <cfRule type="cellIs" dxfId="52" priority="81" operator="greaterThan">
      <formula>0</formula>
    </cfRule>
  </conditionalFormatting>
  <conditionalFormatting sqref="I54">
    <cfRule type="cellIs" dxfId="51" priority="80" operator="greaterThan">
      <formula>0</formula>
    </cfRule>
  </conditionalFormatting>
  <conditionalFormatting sqref="J54:N54">
    <cfRule type="cellIs" dxfId="50" priority="79" operator="greaterThan">
      <formula>0</formula>
    </cfRule>
  </conditionalFormatting>
  <conditionalFormatting sqref="O53:Y53">
    <cfRule type="cellIs" dxfId="49" priority="78" operator="greaterThan">
      <formula>0</formula>
    </cfRule>
  </conditionalFormatting>
  <conditionalFormatting sqref="I53">
    <cfRule type="cellIs" dxfId="48" priority="77" operator="greaterThan">
      <formula>0</formula>
    </cfRule>
  </conditionalFormatting>
  <conditionalFormatting sqref="J53:N53">
    <cfRule type="cellIs" dxfId="47" priority="76" operator="greaterThan">
      <formula>0</formula>
    </cfRule>
  </conditionalFormatting>
  <conditionalFormatting sqref="O51:Y51">
    <cfRule type="cellIs" dxfId="46" priority="75" operator="greaterThan">
      <formula>0</formula>
    </cfRule>
  </conditionalFormatting>
  <conditionalFormatting sqref="I51">
    <cfRule type="cellIs" dxfId="45" priority="74" operator="greaterThan">
      <formula>0</formula>
    </cfRule>
  </conditionalFormatting>
  <conditionalFormatting sqref="J51:N51">
    <cfRule type="cellIs" dxfId="44" priority="73" operator="greaterThan">
      <formula>0</formula>
    </cfRule>
  </conditionalFormatting>
  <conditionalFormatting sqref="Z48">
    <cfRule type="cellIs" dxfId="43" priority="72" operator="greaterThan">
      <formula>0</formula>
    </cfRule>
  </conditionalFormatting>
  <conditionalFormatting sqref="Z53">
    <cfRule type="cellIs" dxfId="42" priority="71" operator="greaterThan">
      <formula>0</formula>
    </cfRule>
  </conditionalFormatting>
  <conditionalFormatting sqref="Z70">
    <cfRule type="cellIs" dxfId="41" priority="70" operator="greaterThan">
      <formula>0</formula>
    </cfRule>
  </conditionalFormatting>
  <conditionalFormatting sqref="Z74">
    <cfRule type="cellIs" dxfId="40" priority="69" operator="greaterThan">
      <formula>0</formula>
    </cfRule>
  </conditionalFormatting>
  <conditionalFormatting sqref="AA62">
    <cfRule type="cellIs" dxfId="39" priority="68" operator="greaterThan">
      <formula>0</formula>
    </cfRule>
  </conditionalFormatting>
  <conditionalFormatting sqref="AA53">
    <cfRule type="cellIs" dxfId="38" priority="67" operator="greaterThan">
      <formula>0</formula>
    </cfRule>
  </conditionalFormatting>
  <conditionalFormatting sqref="AA68">
    <cfRule type="cellIs" dxfId="37" priority="66" operator="greaterThan">
      <formula>0</formula>
    </cfRule>
  </conditionalFormatting>
  <conditionalFormatting sqref="AB68">
    <cfRule type="cellIs" dxfId="36" priority="65" operator="greaterThan">
      <formula>0</formula>
    </cfRule>
  </conditionalFormatting>
  <conditionalFormatting sqref="AB70">
    <cfRule type="cellIs" dxfId="35" priority="64" operator="greaterThan">
      <formula>0</formula>
    </cfRule>
  </conditionalFormatting>
  <conditionalFormatting sqref="AD48">
    <cfRule type="cellIs" dxfId="34" priority="63" operator="greaterThan">
      <formula>0</formula>
    </cfRule>
  </conditionalFormatting>
  <conditionalFormatting sqref="AD62">
    <cfRule type="cellIs" dxfId="33" priority="62" operator="greaterThan">
      <formula>0</formula>
    </cfRule>
  </conditionalFormatting>
  <conditionalFormatting sqref="AD68">
    <cfRule type="cellIs" dxfId="32" priority="61" operator="greaterThan">
      <formula>0</formula>
    </cfRule>
  </conditionalFormatting>
  <conditionalFormatting sqref="AF48">
    <cfRule type="cellIs" dxfId="31" priority="60" operator="greaterThan">
      <formula>0</formula>
    </cfRule>
  </conditionalFormatting>
  <conditionalFormatting sqref="AF70">
    <cfRule type="cellIs" dxfId="30" priority="59" operator="greaterThan">
      <formula>0</formula>
    </cfRule>
  </conditionalFormatting>
  <conditionalFormatting sqref="J72:J76">
    <cfRule type="cellIs" dxfId="29" priority="58" operator="greaterThan">
      <formula>0</formula>
    </cfRule>
  </conditionalFormatting>
  <conditionalFormatting sqref="K72:K76">
    <cfRule type="cellIs" dxfId="28" priority="57" operator="greaterThan">
      <formula>0</formula>
    </cfRule>
  </conditionalFormatting>
  <conditionalFormatting sqref="L72:L73 L75:L76">
    <cfRule type="cellIs" dxfId="27" priority="56" operator="greaterThan">
      <formula>0</formula>
    </cfRule>
  </conditionalFormatting>
  <conditionalFormatting sqref="K57:K60">
    <cfRule type="cellIs" dxfId="26" priority="53" operator="greaterThan">
      <formula>0</formula>
    </cfRule>
  </conditionalFormatting>
  <conditionalFormatting sqref="L57:L60">
    <cfRule type="cellIs" dxfId="25" priority="52" operator="greaterThan">
      <formula>0</formula>
    </cfRule>
  </conditionalFormatting>
  <conditionalFormatting sqref="L74">
    <cfRule type="cellIs" dxfId="24" priority="49" operator="greaterThan">
      <formula>0</formula>
    </cfRule>
  </conditionalFormatting>
  <conditionalFormatting sqref="M57:M60">
    <cfRule type="cellIs" dxfId="23" priority="48" operator="greaterThan">
      <formula>0</formula>
    </cfRule>
  </conditionalFormatting>
  <conditionalFormatting sqref="M72:M73 M75:M76">
    <cfRule type="cellIs" dxfId="22" priority="47" operator="greaterThan">
      <formula>0</formula>
    </cfRule>
  </conditionalFormatting>
  <conditionalFormatting sqref="M74">
    <cfRule type="cellIs" dxfId="21" priority="46" operator="greaterThan">
      <formula>0</formula>
    </cfRule>
  </conditionalFormatting>
  <conditionalFormatting sqref="N57:N60">
    <cfRule type="cellIs" dxfId="20" priority="45" operator="greaterThan">
      <formula>0</formula>
    </cfRule>
  </conditionalFormatting>
  <conditionalFormatting sqref="N72:N73 N75:N76">
    <cfRule type="cellIs" dxfId="19" priority="44" operator="greaterThan">
      <formula>0</formula>
    </cfRule>
  </conditionalFormatting>
  <conditionalFormatting sqref="N74">
    <cfRule type="cellIs" dxfId="18" priority="43" operator="greaterThan">
      <formula>0</formula>
    </cfRule>
  </conditionalFormatting>
  <conditionalFormatting sqref="O82:O91">
    <cfRule type="cellIs" dxfId="17" priority="34" operator="greaterThan">
      <formula>0</formula>
    </cfRule>
  </conditionalFormatting>
  <conditionalFormatting sqref="P82:P91">
    <cfRule type="cellIs" dxfId="16" priority="33" operator="greaterThan">
      <formula>0</formula>
    </cfRule>
  </conditionalFormatting>
  <conditionalFormatting sqref="Q82:Q91">
    <cfRule type="cellIs" dxfId="15" priority="32" operator="greaterThan">
      <formula>0</formula>
    </cfRule>
  </conditionalFormatting>
  <conditionalFormatting sqref="O72:O76">
    <cfRule type="cellIs" dxfId="14" priority="31" operator="greaterThan">
      <formula>0</formula>
    </cfRule>
  </conditionalFormatting>
  <conditionalFormatting sqref="P72:P76">
    <cfRule type="cellIs" dxfId="13" priority="30" operator="greaterThan">
      <formula>0</formula>
    </cfRule>
  </conditionalFormatting>
  <conditionalFormatting sqref="Q72:Q76">
    <cfRule type="cellIs" dxfId="12" priority="29" operator="greaterThan">
      <formula>0</formula>
    </cfRule>
  </conditionalFormatting>
  <conditionalFormatting sqref="U82:U91">
    <cfRule type="cellIs" dxfId="11" priority="18" operator="greaterThan">
      <formula>0</formula>
    </cfRule>
  </conditionalFormatting>
  <conditionalFormatting sqref="V85:V91">
    <cfRule type="cellIs" dxfId="10" priority="17" operator="greaterThan">
      <formula>0</formula>
    </cfRule>
  </conditionalFormatting>
  <conditionalFormatting sqref="V82:V84">
    <cfRule type="cellIs" dxfId="9" priority="16" operator="greaterThan">
      <formula>0</formula>
    </cfRule>
  </conditionalFormatting>
  <conditionalFormatting sqref="W82:W91">
    <cfRule type="cellIs" dxfId="8" priority="13" operator="greaterThan">
      <formula>0</formula>
    </cfRule>
  </conditionalFormatting>
  <conditionalFormatting sqref="X82:X91">
    <cfRule type="cellIs" dxfId="7" priority="11" operator="greaterThan">
      <formula>0</formula>
    </cfRule>
  </conditionalFormatting>
  <pageMargins left="0" right="0" top="0" bottom="0" header="0" footer="0"/>
  <pageSetup paperSize="9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R63"/>
  <sheetViews>
    <sheetView topLeftCell="A16" zoomScale="85" zoomScaleNormal="85" zoomScalePageLayoutView="85" workbookViewId="0">
      <selection activeCell="AK6" sqref="AK6"/>
    </sheetView>
  </sheetViews>
  <sheetFormatPr defaultColWidth="9.125" defaultRowHeight="14.25"/>
  <cols>
    <col min="1" max="1" width="2.25" style="64" customWidth="1"/>
    <col min="2" max="2" width="9" style="64" customWidth="1"/>
    <col min="3" max="3" width="9.25" style="64" customWidth="1"/>
    <col min="4" max="5" width="4.125" style="64" customWidth="1"/>
    <col min="6" max="6" width="4" style="64" customWidth="1"/>
    <col min="7" max="18" width="4.125" style="64" customWidth="1"/>
    <col min="19" max="26" width="4.125" style="73" customWidth="1"/>
    <col min="27" max="34" width="4.125" style="64" customWidth="1"/>
    <col min="35" max="35" width="6" style="64" bestFit="1" customWidth="1"/>
    <col min="36" max="41" width="5.375" style="64" customWidth="1"/>
    <col min="42" max="70" width="4.125" style="64" customWidth="1"/>
    <col min="71" max="16384" width="9.125" style="64"/>
  </cols>
  <sheetData>
    <row r="1" spans="2:58">
      <c r="C1" s="72" t="s">
        <v>56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</row>
    <row r="2" spans="2:58">
      <c r="C2" s="72" t="s">
        <v>74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</row>
    <row r="3" spans="2:58" s="73" customFormat="1" ht="20.25" customHeight="1">
      <c r="C3" s="432"/>
      <c r="D3" s="432"/>
      <c r="E3" s="432"/>
      <c r="F3" s="432"/>
      <c r="G3" s="506" t="s">
        <v>57</v>
      </c>
      <c r="H3" s="506"/>
      <c r="I3" s="507"/>
      <c r="J3" s="507"/>
      <c r="K3" s="432"/>
      <c r="L3" s="432"/>
      <c r="M3" s="432"/>
      <c r="N3" s="432"/>
      <c r="O3" s="432"/>
      <c r="P3" s="432"/>
      <c r="Q3" s="503"/>
      <c r="R3" s="503"/>
      <c r="S3" s="503"/>
      <c r="T3" s="503"/>
      <c r="U3" s="503"/>
      <c r="V3" s="503"/>
      <c r="W3" s="503"/>
      <c r="X3" s="503"/>
      <c r="Y3" s="503"/>
      <c r="Z3" s="503"/>
      <c r="AA3" s="503"/>
      <c r="AB3" s="503"/>
      <c r="AC3" s="503"/>
      <c r="AD3" s="503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Z3" s="74"/>
      <c r="BA3" s="74"/>
      <c r="BB3" s="74"/>
      <c r="BC3" s="74"/>
      <c r="BD3" s="74"/>
      <c r="BE3" s="74"/>
      <c r="BF3" s="74"/>
    </row>
    <row r="4" spans="2:58" ht="20.25" customHeight="1">
      <c r="B4" s="505" t="s">
        <v>58</v>
      </c>
      <c r="C4" s="504" t="s">
        <v>59</v>
      </c>
      <c r="D4" s="504"/>
      <c r="E4" s="504"/>
      <c r="F4" s="504"/>
      <c r="G4" s="504"/>
      <c r="H4" s="504"/>
      <c r="I4" s="504">
        <f t="shared" ref="I4:I12" si="0">AI22</f>
        <v>0</v>
      </c>
      <c r="J4" s="504"/>
      <c r="K4" s="432">
        <f>SUM(I4:J6)</f>
        <v>0</v>
      </c>
      <c r="L4" s="432"/>
      <c r="M4" s="62"/>
      <c r="N4" s="62"/>
      <c r="O4" s="62"/>
      <c r="P4" s="62"/>
      <c r="Q4" s="75"/>
      <c r="R4" s="75"/>
      <c r="S4" s="75"/>
      <c r="T4" s="75"/>
      <c r="U4" s="75"/>
      <c r="V4" s="75"/>
      <c r="W4" s="74"/>
      <c r="X4" s="74"/>
      <c r="Y4" s="74"/>
      <c r="Z4" s="74"/>
      <c r="AA4" s="74"/>
      <c r="AB4" s="74"/>
      <c r="AC4" s="74"/>
      <c r="AD4" s="74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6"/>
    </row>
    <row r="5" spans="2:58" ht="20.25" customHeight="1">
      <c r="B5" s="505"/>
      <c r="C5" s="504" t="s">
        <v>60</v>
      </c>
      <c r="D5" s="504"/>
      <c r="E5" s="504"/>
      <c r="F5" s="504"/>
      <c r="G5" s="504"/>
      <c r="H5" s="504"/>
      <c r="I5" s="504">
        <f t="shared" si="0"/>
        <v>0</v>
      </c>
      <c r="J5" s="504"/>
      <c r="K5" s="432"/>
      <c r="L5" s="432"/>
      <c r="M5" s="62"/>
      <c r="N5" s="62"/>
      <c r="O5" s="62"/>
      <c r="P5" s="62"/>
      <c r="Q5" s="75"/>
      <c r="R5" s="75"/>
      <c r="S5" s="75"/>
      <c r="T5" s="75"/>
      <c r="U5" s="75"/>
      <c r="V5" s="75"/>
      <c r="W5" s="74"/>
      <c r="X5" s="74"/>
      <c r="Y5" s="74"/>
      <c r="Z5" s="74"/>
      <c r="AA5" s="74"/>
      <c r="AB5" s="74"/>
      <c r="AC5" s="74"/>
      <c r="AD5" s="74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6"/>
    </row>
    <row r="6" spans="2:58" ht="20.25" customHeight="1">
      <c r="B6" s="505"/>
      <c r="C6" s="504" t="s">
        <v>61</v>
      </c>
      <c r="D6" s="504"/>
      <c r="E6" s="504"/>
      <c r="F6" s="504"/>
      <c r="G6" s="504"/>
      <c r="H6" s="504"/>
      <c r="I6" s="504">
        <f t="shared" si="0"/>
        <v>0</v>
      </c>
      <c r="J6" s="504"/>
      <c r="K6" s="432"/>
      <c r="L6" s="432"/>
      <c r="M6" s="62"/>
      <c r="N6" s="62"/>
      <c r="O6" s="62"/>
      <c r="P6" s="62"/>
      <c r="Q6" s="75"/>
      <c r="R6" s="75"/>
      <c r="S6" s="75"/>
      <c r="T6" s="75"/>
      <c r="U6" s="75"/>
      <c r="V6" s="75"/>
      <c r="W6" s="74"/>
      <c r="X6" s="74"/>
      <c r="Y6" s="74"/>
      <c r="Z6" s="74"/>
      <c r="AA6" s="74"/>
      <c r="AB6" s="74"/>
      <c r="AC6" s="74"/>
      <c r="AD6" s="74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6"/>
    </row>
    <row r="7" spans="2:58" ht="20.25" customHeight="1">
      <c r="B7" s="503" t="s">
        <v>62</v>
      </c>
      <c r="C7" s="504" t="s">
        <v>59</v>
      </c>
      <c r="D7" s="504"/>
      <c r="E7" s="504"/>
      <c r="F7" s="504"/>
      <c r="G7" s="504"/>
      <c r="H7" s="504"/>
      <c r="I7" s="504" t="e">
        <f t="shared" si="0"/>
        <v>#REF!</v>
      </c>
      <c r="J7" s="504"/>
      <c r="K7" s="432" t="e">
        <f>SUM(I7:J9)</f>
        <v>#REF!</v>
      </c>
      <c r="L7" s="432"/>
      <c r="M7" s="62"/>
      <c r="N7" s="62"/>
      <c r="O7" s="62"/>
      <c r="P7" s="62"/>
      <c r="Q7" s="75"/>
      <c r="R7" s="75"/>
      <c r="S7" s="75"/>
      <c r="T7" s="75"/>
      <c r="U7" s="75"/>
      <c r="V7" s="75"/>
      <c r="W7" s="74"/>
      <c r="X7" s="74"/>
      <c r="Y7" s="74"/>
      <c r="Z7" s="74"/>
      <c r="AA7" s="74"/>
      <c r="AB7" s="74"/>
      <c r="AC7" s="74"/>
      <c r="AD7" s="74"/>
      <c r="AG7" s="25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</row>
    <row r="8" spans="2:58" ht="20.25" customHeight="1">
      <c r="B8" s="503"/>
      <c r="C8" s="504" t="s">
        <v>60</v>
      </c>
      <c r="D8" s="504"/>
      <c r="E8" s="504"/>
      <c r="F8" s="504"/>
      <c r="G8" s="504"/>
      <c r="H8" s="504"/>
      <c r="I8" s="504" t="e">
        <f t="shared" si="0"/>
        <v>#REF!</v>
      </c>
      <c r="J8" s="504"/>
      <c r="K8" s="432"/>
      <c r="L8" s="432"/>
      <c r="M8" s="62"/>
      <c r="N8" s="62"/>
      <c r="O8" s="62"/>
      <c r="P8" s="62"/>
      <c r="Q8" s="75"/>
      <c r="R8" s="75"/>
      <c r="S8" s="75"/>
      <c r="T8" s="75"/>
      <c r="U8" s="75"/>
      <c r="V8" s="75"/>
      <c r="W8" s="74"/>
      <c r="X8" s="74"/>
      <c r="Y8" s="74"/>
      <c r="Z8" s="74"/>
      <c r="AA8" s="74"/>
      <c r="AB8" s="74"/>
      <c r="AC8" s="74"/>
      <c r="AD8" s="74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</row>
    <row r="9" spans="2:58" ht="20.25" customHeight="1">
      <c r="B9" s="503"/>
      <c r="C9" s="504" t="s">
        <v>61</v>
      </c>
      <c r="D9" s="504"/>
      <c r="E9" s="504"/>
      <c r="F9" s="504"/>
      <c r="G9" s="504"/>
      <c r="H9" s="504"/>
      <c r="I9" s="504" t="e">
        <f t="shared" si="0"/>
        <v>#REF!</v>
      </c>
      <c r="J9" s="504"/>
      <c r="K9" s="432"/>
      <c r="L9" s="432"/>
      <c r="M9" s="62"/>
      <c r="N9" s="62"/>
      <c r="O9" s="62"/>
      <c r="P9" s="62"/>
      <c r="Q9" s="75"/>
      <c r="R9" s="75"/>
      <c r="S9" s="75"/>
      <c r="T9" s="75"/>
      <c r="U9" s="75"/>
      <c r="V9" s="75"/>
      <c r="W9" s="74"/>
      <c r="X9" s="74"/>
      <c r="Y9" s="74"/>
      <c r="Z9" s="74"/>
      <c r="AA9" s="74"/>
      <c r="AB9" s="74"/>
      <c r="AC9" s="74"/>
      <c r="AD9" s="74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2:58" ht="20.25" customHeight="1">
      <c r="B10" s="503" t="s">
        <v>63</v>
      </c>
      <c r="C10" s="504" t="s">
        <v>59</v>
      </c>
      <c r="D10" s="504"/>
      <c r="E10" s="504"/>
      <c r="F10" s="504"/>
      <c r="G10" s="504"/>
      <c r="H10" s="504"/>
      <c r="I10" s="504" t="e">
        <f t="shared" si="0"/>
        <v>#REF!</v>
      </c>
      <c r="J10" s="504"/>
      <c r="K10" s="432" t="e">
        <f t="shared" ref="K10" si="1">SUM(I10:J12)</f>
        <v>#REF!</v>
      </c>
      <c r="L10" s="43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 spans="2:58" ht="20.25" customHeight="1">
      <c r="B11" s="503"/>
      <c r="C11" s="504" t="s">
        <v>60</v>
      </c>
      <c r="D11" s="504"/>
      <c r="E11" s="504"/>
      <c r="F11" s="504"/>
      <c r="G11" s="504"/>
      <c r="H11" s="504"/>
      <c r="I11" s="504" t="e">
        <f t="shared" si="0"/>
        <v>#REF!</v>
      </c>
      <c r="J11" s="504"/>
      <c r="K11" s="432"/>
      <c r="L11" s="43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</row>
    <row r="12" spans="2:58" ht="20.25" customHeight="1">
      <c r="B12" s="503"/>
      <c r="C12" s="504" t="s">
        <v>61</v>
      </c>
      <c r="D12" s="504"/>
      <c r="E12" s="504"/>
      <c r="F12" s="504"/>
      <c r="G12" s="504"/>
      <c r="H12" s="504"/>
      <c r="I12" s="504" t="e">
        <f t="shared" si="0"/>
        <v>#REF!</v>
      </c>
      <c r="J12" s="504"/>
      <c r="K12" s="432"/>
      <c r="L12" s="43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</row>
    <row r="13" spans="2:58" ht="20.25" customHeight="1">
      <c r="B13" s="503" t="s">
        <v>64</v>
      </c>
      <c r="C13" s="504" t="s">
        <v>59</v>
      </c>
      <c r="D13" s="504"/>
      <c r="E13" s="504"/>
      <c r="F13" s="504"/>
      <c r="G13" s="504"/>
      <c r="H13" s="504"/>
      <c r="I13" s="504" t="e">
        <f>AI31</f>
        <v>#REF!</v>
      </c>
      <c r="J13" s="504"/>
      <c r="K13" s="432" t="e">
        <f t="shared" ref="K13" si="2">SUM(I13:J15)</f>
        <v>#REF!</v>
      </c>
      <c r="L13" s="43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</row>
    <row r="14" spans="2:58" ht="20.25" customHeight="1">
      <c r="B14" s="503"/>
      <c r="C14" s="504" t="s">
        <v>60</v>
      </c>
      <c r="D14" s="504"/>
      <c r="E14" s="504"/>
      <c r="F14" s="504"/>
      <c r="G14" s="504"/>
      <c r="H14" s="504"/>
      <c r="I14" s="504" t="e">
        <f t="shared" ref="I14:I15" si="3">AI32</f>
        <v>#REF!</v>
      </c>
      <c r="J14" s="504"/>
      <c r="K14" s="432"/>
      <c r="L14" s="43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</row>
    <row r="15" spans="2:58" ht="20.25" customHeight="1">
      <c r="B15" s="503"/>
      <c r="C15" s="504" t="s">
        <v>61</v>
      </c>
      <c r="D15" s="504"/>
      <c r="E15" s="504"/>
      <c r="F15" s="504"/>
      <c r="G15" s="504"/>
      <c r="H15" s="504"/>
      <c r="I15" s="504" t="e">
        <f t="shared" si="3"/>
        <v>#REF!</v>
      </c>
      <c r="J15" s="504"/>
      <c r="K15" s="432"/>
      <c r="L15" s="43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</row>
    <row r="16" spans="2:58" ht="20.25" customHeight="1">
      <c r="B16" s="503" t="s">
        <v>65</v>
      </c>
      <c r="C16" s="504" t="s">
        <v>59</v>
      </c>
      <c r="D16" s="504"/>
      <c r="E16" s="504"/>
      <c r="F16" s="504"/>
      <c r="G16" s="504"/>
      <c r="H16" s="504"/>
      <c r="I16" s="504" t="e">
        <f>AI34</f>
        <v>#REF!</v>
      </c>
      <c r="J16" s="504"/>
      <c r="K16" s="432" t="e">
        <f t="shared" ref="K16" si="4">SUM(I16:J18)</f>
        <v>#REF!</v>
      </c>
      <c r="L16" s="432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</row>
    <row r="17" spans="2:70" ht="20.25" customHeight="1">
      <c r="B17" s="503"/>
      <c r="C17" s="504" t="s">
        <v>60</v>
      </c>
      <c r="D17" s="504"/>
      <c r="E17" s="504"/>
      <c r="F17" s="504"/>
      <c r="G17" s="504"/>
      <c r="H17" s="504"/>
      <c r="I17" s="504" t="e">
        <f>AI35</f>
        <v>#REF!</v>
      </c>
      <c r="J17" s="504"/>
      <c r="K17" s="432"/>
      <c r="L17" s="432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</row>
    <row r="18" spans="2:70" ht="20.25" customHeight="1">
      <c r="B18" s="503"/>
      <c r="C18" s="504" t="s">
        <v>61</v>
      </c>
      <c r="D18" s="504"/>
      <c r="E18" s="504"/>
      <c r="F18" s="504"/>
      <c r="G18" s="504"/>
      <c r="H18" s="504"/>
      <c r="I18" s="504" t="e">
        <f>AI36</f>
        <v>#REF!</v>
      </c>
      <c r="J18" s="504"/>
      <c r="K18" s="432"/>
      <c r="L18" s="432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</row>
    <row r="19" spans="2:70" ht="20.25" customHeight="1">
      <c r="B19" s="73"/>
      <c r="C19" s="432" t="s">
        <v>66</v>
      </c>
      <c r="D19" s="432"/>
      <c r="E19" s="432"/>
      <c r="F19" s="432"/>
      <c r="G19" s="432">
        <f>SUM(G4:H18)</f>
        <v>0</v>
      </c>
      <c r="H19" s="432"/>
      <c r="I19" s="432" t="e">
        <f>SUM(I4:J18)</f>
        <v>#REF!</v>
      </c>
      <c r="J19" s="432"/>
      <c r="K19" s="432"/>
      <c r="L19" s="432"/>
      <c r="M19" s="432"/>
      <c r="N19" s="432"/>
      <c r="O19" s="432"/>
      <c r="P19" s="432"/>
      <c r="Q19" s="432"/>
      <c r="R19" s="432"/>
      <c r="S19" s="432"/>
      <c r="T19" s="432"/>
      <c r="U19" s="432"/>
      <c r="V19" s="432"/>
      <c r="W19" s="432"/>
      <c r="X19" s="432"/>
      <c r="Y19" s="432"/>
      <c r="Z19" s="432"/>
      <c r="AA19" s="432"/>
      <c r="AB19" s="432"/>
      <c r="AC19" s="432"/>
      <c r="AD19" s="432"/>
      <c r="AE19" s="73"/>
      <c r="AF19" s="73"/>
      <c r="AG19" s="73"/>
      <c r="AH19" s="73"/>
      <c r="AI19" s="73"/>
    </row>
    <row r="20" spans="2:70" ht="20.25" customHeight="1">
      <c r="B20" s="73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3"/>
      <c r="AF20" s="73"/>
      <c r="AG20" s="73"/>
      <c r="AH20" s="73"/>
      <c r="AI20" s="73"/>
    </row>
    <row r="21" spans="2:70">
      <c r="B21" s="73"/>
      <c r="C21" s="76"/>
      <c r="D21" s="77">
        <v>1</v>
      </c>
      <c r="E21" s="77">
        <v>2</v>
      </c>
      <c r="F21" s="77">
        <v>3</v>
      </c>
      <c r="G21" s="77">
        <v>4</v>
      </c>
      <c r="H21" s="77">
        <v>5</v>
      </c>
      <c r="I21" s="77">
        <v>6</v>
      </c>
      <c r="J21" s="77">
        <v>7</v>
      </c>
      <c r="K21" s="77">
        <v>8</v>
      </c>
      <c r="L21" s="77">
        <v>9</v>
      </c>
      <c r="M21" s="77">
        <v>10</v>
      </c>
      <c r="N21" s="77">
        <v>11</v>
      </c>
      <c r="O21" s="77">
        <v>12</v>
      </c>
      <c r="P21" s="77">
        <v>13</v>
      </c>
      <c r="Q21" s="77">
        <v>14</v>
      </c>
      <c r="R21" s="77">
        <v>15</v>
      </c>
      <c r="S21" s="77">
        <v>16</v>
      </c>
      <c r="T21" s="77">
        <v>17</v>
      </c>
      <c r="U21" s="77">
        <v>18</v>
      </c>
      <c r="V21" s="77">
        <v>19</v>
      </c>
      <c r="W21" s="77">
        <v>20</v>
      </c>
      <c r="X21" s="77">
        <v>21</v>
      </c>
      <c r="Y21" s="77">
        <v>22</v>
      </c>
      <c r="Z21" s="77">
        <v>23</v>
      </c>
      <c r="AA21" s="77">
        <v>24</v>
      </c>
      <c r="AB21" s="77">
        <v>25</v>
      </c>
      <c r="AC21" s="77">
        <v>26</v>
      </c>
      <c r="AD21" s="77">
        <v>27</v>
      </c>
      <c r="AE21" s="77">
        <v>28</v>
      </c>
      <c r="AF21" s="77">
        <v>29</v>
      </c>
      <c r="AG21" s="77">
        <v>30</v>
      </c>
      <c r="AH21" s="77">
        <v>31</v>
      </c>
      <c r="AI21" s="73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</row>
    <row r="22" spans="2:70">
      <c r="B22" s="503" t="s">
        <v>58</v>
      </c>
      <c r="C22" s="73" t="s">
        <v>67</v>
      </c>
      <c r="D22" s="78">
        <f>รีพอตประจำวัน!I45</f>
        <v>0</v>
      </c>
      <c r="E22" s="78">
        <f>รีพอตประจำวัน!J45</f>
        <v>0</v>
      </c>
      <c r="F22" s="78">
        <f>รีพอตประจำวัน!K45</f>
        <v>0</v>
      </c>
      <c r="G22" s="78">
        <f>รีพอตประจำวัน!L45</f>
        <v>0</v>
      </c>
      <c r="H22" s="78">
        <f>รีพอตประจำวัน!M45</f>
        <v>0</v>
      </c>
      <c r="I22" s="78">
        <f>รีพอตประจำวัน!N45</f>
        <v>0</v>
      </c>
      <c r="J22" s="78">
        <f>รีพอตประจำวัน!O45</f>
        <v>0</v>
      </c>
      <c r="K22" s="78">
        <f>รีพอตประจำวัน!P45</f>
        <v>0</v>
      </c>
      <c r="L22" s="78">
        <f>รีพอตประจำวัน!Q45</f>
        <v>0</v>
      </c>
      <c r="M22" s="78">
        <f>รีพอตประจำวัน!R45</f>
        <v>0</v>
      </c>
      <c r="N22" s="78">
        <f>รีพอตประจำวัน!S45</f>
        <v>0</v>
      </c>
      <c r="O22" s="78">
        <f>รีพอตประจำวัน!T45</f>
        <v>0</v>
      </c>
      <c r="P22" s="78">
        <f>รีพอตประจำวัน!U45</f>
        <v>0</v>
      </c>
      <c r="Q22" s="78">
        <f>รีพอตประจำวัน!V45</f>
        <v>0</v>
      </c>
      <c r="R22" s="78">
        <f>รีพอตประจำวัน!W45</f>
        <v>0</v>
      </c>
      <c r="S22" s="78">
        <f>รีพอตประจำวัน!X45</f>
        <v>0</v>
      </c>
      <c r="T22" s="78">
        <f>รีพอตประจำวัน!Y45</f>
        <v>0</v>
      </c>
      <c r="U22" s="78">
        <f>รีพอตประจำวัน!Z45</f>
        <v>0</v>
      </c>
      <c r="V22" s="78">
        <f>รีพอตประจำวัน!AA45</f>
        <v>0</v>
      </c>
      <c r="W22" s="78">
        <f>รีพอตประจำวัน!AB45</f>
        <v>0</v>
      </c>
      <c r="X22" s="78">
        <f>รีพอตประจำวัน!AC45</f>
        <v>0</v>
      </c>
      <c r="Y22" s="78">
        <f>รีพอตประจำวัน!AD45</f>
        <v>0</v>
      </c>
      <c r="Z22" s="78">
        <f>รีพอตประจำวัน!AE45</f>
        <v>0</v>
      </c>
      <c r="AA22" s="78">
        <f>รีพอตประจำวัน!AF45</f>
        <v>0</v>
      </c>
      <c r="AB22" s="78">
        <f>รีพอตประจำวัน!AG45</f>
        <v>0</v>
      </c>
      <c r="AC22" s="78">
        <f>รีพอตประจำวัน!AH45</f>
        <v>0</v>
      </c>
      <c r="AD22" s="78">
        <f>รีพอตประจำวัน!AI45</f>
        <v>0</v>
      </c>
      <c r="AE22" s="78">
        <f>รีพอตประจำวัน!AJ45</f>
        <v>0</v>
      </c>
      <c r="AF22" s="78">
        <f>รีพอตประจำวัน!AK45</f>
        <v>0</v>
      </c>
      <c r="AG22" s="78">
        <f>รีพอตประจำวัน!AL45</f>
        <v>0</v>
      </c>
      <c r="AH22" s="78">
        <f>รีพอตประจำวัน!AM45</f>
        <v>0</v>
      </c>
      <c r="AI22" s="73">
        <f>SUM(D22:AH22)</f>
        <v>0</v>
      </c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</row>
    <row r="23" spans="2:70">
      <c r="B23" s="503"/>
      <c r="C23" s="73" t="s">
        <v>68</v>
      </c>
      <c r="D23" s="78">
        <f>รีพอตประจำวัน!I46</f>
        <v>0</v>
      </c>
      <c r="E23" s="78">
        <f>รีพอตประจำวัน!J46</f>
        <v>0</v>
      </c>
      <c r="F23" s="78">
        <f>รีพอตประจำวัน!K46</f>
        <v>0</v>
      </c>
      <c r="G23" s="78">
        <f>รีพอตประจำวัน!L46</f>
        <v>0</v>
      </c>
      <c r="H23" s="78">
        <f>รีพอตประจำวัน!M46</f>
        <v>0</v>
      </c>
      <c r="I23" s="78">
        <f>รีพอตประจำวัน!N46</f>
        <v>0</v>
      </c>
      <c r="J23" s="78">
        <f>รีพอตประจำวัน!O46</f>
        <v>0</v>
      </c>
      <c r="K23" s="78">
        <f>รีพอตประจำวัน!P46</f>
        <v>0</v>
      </c>
      <c r="L23" s="78">
        <f>รีพอตประจำวัน!Q46</f>
        <v>0</v>
      </c>
      <c r="M23" s="78">
        <f>รีพอตประจำวัน!R46</f>
        <v>0</v>
      </c>
      <c r="N23" s="78">
        <f>รีพอตประจำวัน!S46</f>
        <v>0</v>
      </c>
      <c r="O23" s="78">
        <f>รีพอตประจำวัน!T46</f>
        <v>0</v>
      </c>
      <c r="P23" s="78">
        <f>รีพอตประจำวัน!U46</f>
        <v>0</v>
      </c>
      <c r="Q23" s="78">
        <f>รีพอตประจำวัน!V46</f>
        <v>0</v>
      </c>
      <c r="R23" s="78">
        <f>รีพอตประจำวัน!W46</f>
        <v>0</v>
      </c>
      <c r="S23" s="78">
        <f>รีพอตประจำวัน!X46</f>
        <v>0</v>
      </c>
      <c r="T23" s="78">
        <f>รีพอตประจำวัน!Y46</f>
        <v>0</v>
      </c>
      <c r="U23" s="78">
        <f>รีพอตประจำวัน!Z46</f>
        <v>0</v>
      </c>
      <c r="V23" s="78">
        <f>รีพอตประจำวัน!AA46</f>
        <v>0</v>
      </c>
      <c r="W23" s="78">
        <f>รีพอตประจำวัน!AB46</f>
        <v>0</v>
      </c>
      <c r="X23" s="78">
        <f>รีพอตประจำวัน!AC46</f>
        <v>0</v>
      </c>
      <c r="Y23" s="78">
        <f>รีพอตประจำวัน!AD46</f>
        <v>0</v>
      </c>
      <c r="Z23" s="78">
        <f>รีพอตประจำวัน!AE46</f>
        <v>0</v>
      </c>
      <c r="AA23" s="78">
        <f>รีพอตประจำวัน!AF46</f>
        <v>0</v>
      </c>
      <c r="AB23" s="78">
        <f>รีพอตประจำวัน!AG46</f>
        <v>0</v>
      </c>
      <c r="AC23" s="78">
        <f>รีพอตประจำวัน!AH46</f>
        <v>0</v>
      </c>
      <c r="AD23" s="78">
        <f>รีพอตประจำวัน!AI46</f>
        <v>0</v>
      </c>
      <c r="AE23" s="78">
        <f>รีพอตประจำวัน!AJ46</f>
        <v>0</v>
      </c>
      <c r="AF23" s="78">
        <f>รีพอตประจำวัน!AK46</f>
        <v>0</v>
      </c>
      <c r="AG23" s="78">
        <f>รีพอตประจำวัน!AL46</f>
        <v>0</v>
      </c>
      <c r="AH23" s="78">
        <f>รีพอตประจำวัน!AM46</f>
        <v>0</v>
      </c>
      <c r="AI23" s="73">
        <f t="shared" ref="AI23:AI36" si="5">SUM(D23:AH23)</f>
        <v>0</v>
      </c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</row>
    <row r="24" spans="2:70">
      <c r="B24" s="503"/>
      <c r="C24" s="73" t="s">
        <v>69</v>
      </c>
      <c r="D24" s="78">
        <f>รีพอตประจำวัน!I47</f>
        <v>0</v>
      </c>
      <c r="E24" s="78">
        <f>รีพอตประจำวัน!J47</f>
        <v>0</v>
      </c>
      <c r="F24" s="78">
        <f>รีพอตประจำวัน!K47</f>
        <v>0</v>
      </c>
      <c r="G24" s="78">
        <f>รีพอตประจำวัน!L47</f>
        <v>0</v>
      </c>
      <c r="H24" s="78">
        <f>รีพอตประจำวัน!M47</f>
        <v>0</v>
      </c>
      <c r="I24" s="78">
        <f>รีพอตประจำวัน!N47</f>
        <v>0</v>
      </c>
      <c r="J24" s="78">
        <f>รีพอตประจำวัน!O47</f>
        <v>0</v>
      </c>
      <c r="K24" s="78">
        <f>รีพอตประจำวัน!P47</f>
        <v>0</v>
      </c>
      <c r="L24" s="78">
        <f>รีพอตประจำวัน!Q47</f>
        <v>0</v>
      </c>
      <c r="M24" s="78">
        <f>รีพอตประจำวัน!R47</f>
        <v>0</v>
      </c>
      <c r="N24" s="78">
        <f>รีพอตประจำวัน!S47</f>
        <v>0</v>
      </c>
      <c r="O24" s="78">
        <f>รีพอตประจำวัน!T47</f>
        <v>0</v>
      </c>
      <c r="P24" s="78">
        <f>รีพอตประจำวัน!U47</f>
        <v>0</v>
      </c>
      <c r="Q24" s="78">
        <f>รีพอตประจำวัน!V47</f>
        <v>0</v>
      </c>
      <c r="R24" s="78">
        <f>รีพอตประจำวัน!W47</f>
        <v>0</v>
      </c>
      <c r="S24" s="78">
        <f>รีพอตประจำวัน!X47</f>
        <v>0</v>
      </c>
      <c r="T24" s="78">
        <f>รีพอตประจำวัน!Y47</f>
        <v>0</v>
      </c>
      <c r="U24" s="78">
        <f>รีพอตประจำวัน!Z47</f>
        <v>0</v>
      </c>
      <c r="V24" s="78">
        <f>รีพอตประจำวัน!AA47</f>
        <v>0</v>
      </c>
      <c r="W24" s="78">
        <f>รีพอตประจำวัน!AB47</f>
        <v>0</v>
      </c>
      <c r="X24" s="78">
        <f>รีพอตประจำวัน!AC47</f>
        <v>0</v>
      </c>
      <c r="Y24" s="78">
        <f>รีพอตประจำวัน!AD47</f>
        <v>0</v>
      </c>
      <c r="Z24" s="78">
        <f>รีพอตประจำวัน!AE47</f>
        <v>0</v>
      </c>
      <c r="AA24" s="78">
        <f>รีพอตประจำวัน!AF47</f>
        <v>0</v>
      </c>
      <c r="AB24" s="78">
        <f>รีพอตประจำวัน!AG47</f>
        <v>0</v>
      </c>
      <c r="AC24" s="78">
        <f>รีพอตประจำวัน!AH47</f>
        <v>0</v>
      </c>
      <c r="AD24" s="78">
        <f>รีพอตประจำวัน!AI47</f>
        <v>0</v>
      </c>
      <c r="AE24" s="78">
        <f>รีพอตประจำวัน!AJ47</f>
        <v>0</v>
      </c>
      <c r="AF24" s="78">
        <f>รีพอตประจำวัน!AK47</f>
        <v>0</v>
      </c>
      <c r="AG24" s="78">
        <f>รีพอตประจำวัน!AL47</f>
        <v>0</v>
      </c>
      <c r="AH24" s="78">
        <f>รีพอตประจำวัน!AM47</f>
        <v>0</v>
      </c>
      <c r="AI24" s="73">
        <f t="shared" si="5"/>
        <v>0</v>
      </c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</row>
    <row r="25" spans="2:70">
      <c r="B25" s="503" t="s">
        <v>62</v>
      </c>
      <c r="C25" s="73" t="s">
        <v>67</v>
      </c>
      <c r="D25" s="78" t="e">
        <f>รีพอตประจำวัน!#REF!</f>
        <v>#REF!</v>
      </c>
      <c r="E25" s="78" t="e">
        <f>รีพอตประจำวัน!#REF!</f>
        <v>#REF!</v>
      </c>
      <c r="F25" s="78" t="e">
        <f>รีพอตประจำวัน!#REF!</f>
        <v>#REF!</v>
      </c>
      <c r="G25" s="78" t="e">
        <f>รีพอตประจำวัน!#REF!</f>
        <v>#REF!</v>
      </c>
      <c r="H25" s="78" t="e">
        <f>รีพอตประจำวัน!#REF!</f>
        <v>#REF!</v>
      </c>
      <c r="I25" s="78" t="e">
        <f>รีพอตประจำวัน!#REF!</f>
        <v>#REF!</v>
      </c>
      <c r="J25" s="78" t="e">
        <f>รีพอตประจำวัน!#REF!</f>
        <v>#REF!</v>
      </c>
      <c r="K25" s="78" t="e">
        <f>รีพอตประจำวัน!#REF!</f>
        <v>#REF!</v>
      </c>
      <c r="L25" s="78" t="e">
        <f>รีพอตประจำวัน!#REF!</f>
        <v>#REF!</v>
      </c>
      <c r="M25" s="78" t="e">
        <f>รีพอตประจำวัน!#REF!</f>
        <v>#REF!</v>
      </c>
      <c r="N25" s="78" t="e">
        <f>รีพอตประจำวัน!#REF!</f>
        <v>#REF!</v>
      </c>
      <c r="O25" s="78" t="e">
        <f>รีพอตประจำวัน!#REF!</f>
        <v>#REF!</v>
      </c>
      <c r="P25" s="78" t="e">
        <f>รีพอตประจำวัน!#REF!</f>
        <v>#REF!</v>
      </c>
      <c r="Q25" s="78" t="e">
        <f>รีพอตประจำวัน!#REF!</f>
        <v>#REF!</v>
      </c>
      <c r="R25" s="78" t="e">
        <f>รีพอตประจำวัน!#REF!</f>
        <v>#REF!</v>
      </c>
      <c r="S25" s="78" t="e">
        <f>รีพอตประจำวัน!#REF!</f>
        <v>#REF!</v>
      </c>
      <c r="T25" s="78" t="e">
        <f>รีพอตประจำวัน!#REF!</f>
        <v>#REF!</v>
      </c>
      <c r="U25" s="78" t="e">
        <f>รีพอตประจำวัน!#REF!</f>
        <v>#REF!</v>
      </c>
      <c r="V25" s="78" t="e">
        <f>รีพอตประจำวัน!#REF!</f>
        <v>#REF!</v>
      </c>
      <c r="W25" s="78" t="e">
        <f>รีพอตประจำวัน!#REF!</f>
        <v>#REF!</v>
      </c>
      <c r="X25" s="78" t="e">
        <f>รีพอตประจำวัน!#REF!</f>
        <v>#REF!</v>
      </c>
      <c r="Y25" s="78" t="e">
        <f>รีพอตประจำวัน!#REF!</f>
        <v>#REF!</v>
      </c>
      <c r="Z25" s="78" t="e">
        <f>รีพอตประจำวัน!#REF!</f>
        <v>#REF!</v>
      </c>
      <c r="AA25" s="78" t="e">
        <f>รีพอตประจำวัน!#REF!</f>
        <v>#REF!</v>
      </c>
      <c r="AB25" s="78" t="e">
        <f>รีพอตประจำวัน!#REF!</f>
        <v>#REF!</v>
      </c>
      <c r="AC25" s="78" t="e">
        <f>รีพอตประจำวัน!#REF!</f>
        <v>#REF!</v>
      </c>
      <c r="AD25" s="78" t="e">
        <f>รีพอตประจำวัน!#REF!</f>
        <v>#REF!</v>
      </c>
      <c r="AE25" s="78" t="e">
        <f>รีพอตประจำวัน!#REF!</f>
        <v>#REF!</v>
      </c>
      <c r="AF25" s="78" t="e">
        <f>รีพอตประจำวัน!#REF!</f>
        <v>#REF!</v>
      </c>
      <c r="AG25" s="78" t="e">
        <f>รีพอตประจำวัน!#REF!</f>
        <v>#REF!</v>
      </c>
      <c r="AH25" s="78" t="e">
        <f>รีพอตประจำวัน!#REF!</f>
        <v>#REF!</v>
      </c>
      <c r="AI25" s="73" t="e">
        <f t="shared" si="5"/>
        <v>#REF!</v>
      </c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</row>
    <row r="26" spans="2:70">
      <c r="B26" s="503"/>
      <c r="C26" s="73" t="s">
        <v>68</v>
      </c>
      <c r="D26" s="78" t="e">
        <f>รีพอตประจำวัน!#REF!</f>
        <v>#REF!</v>
      </c>
      <c r="E26" s="78" t="e">
        <f>รีพอตประจำวัน!#REF!</f>
        <v>#REF!</v>
      </c>
      <c r="F26" s="78" t="e">
        <f>รีพอตประจำวัน!#REF!</f>
        <v>#REF!</v>
      </c>
      <c r="G26" s="78" t="e">
        <f>รีพอตประจำวัน!#REF!</f>
        <v>#REF!</v>
      </c>
      <c r="H26" s="78" t="e">
        <f>รีพอตประจำวัน!#REF!</f>
        <v>#REF!</v>
      </c>
      <c r="I26" s="78" t="e">
        <f>รีพอตประจำวัน!#REF!</f>
        <v>#REF!</v>
      </c>
      <c r="J26" s="78" t="e">
        <f>รีพอตประจำวัน!#REF!</f>
        <v>#REF!</v>
      </c>
      <c r="K26" s="78" t="e">
        <f>รีพอตประจำวัน!#REF!</f>
        <v>#REF!</v>
      </c>
      <c r="L26" s="78" t="e">
        <f>รีพอตประจำวัน!#REF!</f>
        <v>#REF!</v>
      </c>
      <c r="M26" s="78" t="e">
        <f>รีพอตประจำวัน!#REF!</f>
        <v>#REF!</v>
      </c>
      <c r="N26" s="78" t="e">
        <f>รีพอตประจำวัน!#REF!</f>
        <v>#REF!</v>
      </c>
      <c r="O26" s="78" t="e">
        <f>รีพอตประจำวัน!#REF!</f>
        <v>#REF!</v>
      </c>
      <c r="P26" s="78" t="e">
        <f>รีพอตประจำวัน!#REF!</f>
        <v>#REF!</v>
      </c>
      <c r="Q26" s="78" t="e">
        <f>รีพอตประจำวัน!#REF!</f>
        <v>#REF!</v>
      </c>
      <c r="R26" s="78" t="e">
        <f>รีพอตประจำวัน!#REF!</f>
        <v>#REF!</v>
      </c>
      <c r="S26" s="78" t="e">
        <f>รีพอตประจำวัน!#REF!</f>
        <v>#REF!</v>
      </c>
      <c r="T26" s="78" t="e">
        <f>รีพอตประจำวัน!#REF!</f>
        <v>#REF!</v>
      </c>
      <c r="U26" s="78" t="e">
        <f>รีพอตประจำวัน!#REF!</f>
        <v>#REF!</v>
      </c>
      <c r="V26" s="78" t="e">
        <f>รีพอตประจำวัน!#REF!</f>
        <v>#REF!</v>
      </c>
      <c r="W26" s="78" t="e">
        <f>รีพอตประจำวัน!#REF!</f>
        <v>#REF!</v>
      </c>
      <c r="X26" s="78" t="e">
        <f>รีพอตประจำวัน!#REF!</f>
        <v>#REF!</v>
      </c>
      <c r="Y26" s="78" t="e">
        <f>รีพอตประจำวัน!#REF!</f>
        <v>#REF!</v>
      </c>
      <c r="Z26" s="78" t="e">
        <f>รีพอตประจำวัน!#REF!</f>
        <v>#REF!</v>
      </c>
      <c r="AA26" s="78" t="e">
        <f>รีพอตประจำวัน!#REF!</f>
        <v>#REF!</v>
      </c>
      <c r="AB26" s="78" t="e">
        <f>รีพอตประจำวัน!#REF!</f>
        <v>#REF!</v>
      </c>
      <c r="AC26" s="78" t="e">
        <f>รีพอตประจำวัน!#REF!</f>
        <v>#REF!</v>
      </c>
      <c r="AD26" s="78" t="e">
        <f>รีพอตประจำวัน!#REF!</f>
        <v>#REF!</v>
      </c>
      <c r="AE26" s="78" t="e">
        <f>รีพอตประจำวัน!#REF!</f>
        <v>#REF!</v>
      </c>
      <c r="AF26" s="78" t="e">
        <f>รีพอตประจำวัน!#REF!</f>
        <v>#REF!</v>
      </c>
      <c r="AG26" s="78" t="e">
        <f>รีพอตประจำวัน!#REF!</f>
        <v>#REF!</v>
      </c>
      <c r="AH26" s="78" t="e">
        <f>รีพอตประจำวัน!#REF!</f>
        <v>#REF!</v>
      </c>
      <c r="AI26" s="73" t="e">
        <f t="shared" si="5"/>
        <v>#REF!</v>
      </c>
      <c r="AJ26" s="63"/>
      <c r="AK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</row>
    <row r="27" spans="2:70">
      <c r="B27" s="503"/>
      <c r="C27" s="73" t="s">
        <v>69</v>
      </c>
      <c r="D27" s="78" t="e">
        <f>รีพอตประจำวัน!#REF!</f>
        <v>#REF!</v>
      </c>
      <c r="E27" s="78" t="e">
        <f>รีพอตประจำวัน!#REF!</f>
        <v>#REF!</v>
      </c>
      <c r="F27" s="78" t="e">
        <f>รีพอตประจำวัน!#REF!</f>
        <v>#REF!</v>
      </c>
      <c r="G27" s="78" t="e">
        <f>รีพอตประจำวัน!#REF!</f>
        <v>#REF!</v>
      </c>
      <c r="H27" s="78" t="e">
        <f>รีพอตประจำวัน!#REF!</f>
        <v>#REF!</v>
      </c>
      <c r="I27" s="78" t="e">
        <f>รีพอตประจำวัน!#REF!</f>
        <v>#REF!</v>
      </c>
      <c r="J27" s="78" t="e">
        <f>รีพอตประจำวัน!#REF!</f>
        <v>#REF!</v>
      </c>
      <c r="K27" s="78" t="e">
        <f>รีพอตประจำวัน!#REF!</f>
        <v>#REF!</v>
      </c>
      <c r="L27" s="78" t="e">
        <f>รีพอตประจำวัน!#REF!</f>
        <v>#REF!</v>
      </c>
      <c r="M27" s="78" t="e">
        <f>รีพอตประจำวัน!#REF!</f>
        <v>#REF!</v>
      </c>
      <c r="N27" s="78" t="e">
        <f>รีพอตประจำวัน!#REF!</f>
        <v>#REF!</v>
      </c>
      <c r="O27" s="78" t="e">
        <f>รีพอตประจำวัน!#REF!</f>
        <v>#REF!</v>
      </c>
      <c r="P27" s="78" t="e">
        <f>รีพอตประจำวัน!#REF!</f>
        <v>#REF!</v>
      </c>
      <c r="Q27" s="78" t="e">
        <f>รีพอตประจำวัน!#REF!</f>
        <v>#REF!</v>
      </c>
      <c r="R27" s="78" t="e">
        <f>รีพอตประจำวัน!#REF!</f>
        <v>#REF!</v>
      </c>
      <c r="S27" s="78" t="e">
        <f>รีพอตประจำวัน!#REF!</f>
        <v>#REF!</v>
      </c>
      <c r="T27" s="78" t="e">
        <f>รีพอตประจำวัน!#REF!</f>
        <v>#REF!</v>
      </c>
      <c r="U27" s="78" t="e">
        <f>รีพอตประจำวัน!#REF!</f>
        <v>#REF!</v>
      </c>
      <c r="V27" s="78" t="e">
        <f>รีพอตประจำวัน!#REF!</f>
        <v>#REF!</v>
      </c>
      <c r="W27" s="78" t="e">
        <f>รีพอตประจำวัน!#REF!</f>
        <v>#REF!</v>
      </c>
      <c r="X27" s="78" t="e">
        <f>รีพอตประจำวัน!#REF!</f>
        <v>#REF!</v>
      </c>
      <c r="Y27" s="78" t="e">
        <f>รีพอตประจำวัน!#REF!</f>
        <v>#REF!</v>
      </c>
      <c r="Z27" s="78" t="e">
        <f>รีพอตประจำวัน!#REF!</f>
        <v>#REF!</v>
      </c>
      <c r="AA27" s="78" t="e">
        <f>รีพอตประจำวัน!#REF!</f>
        <v>#REF!</v>
      </c>
      <c r="AB27" s="78" t="e">
        <f>รีพอตประจำวัน!#REF!</f>
        <v>#REF!</v>
      </c>
      <c r="AC27" s="78" t="e">
        <f>รีพอตประจำวัน!#REF!</f>
        <v>#REF!</v>
      </c>
      <c r="AD27" s="78" t="e">
        <f>รีพอตประจำวัน!#REF!</f>
        <v>#REF!</v>
      </c>
      <c r="AE27" s="78" t="e">
        <f>รีพอตประจำวัน!#REF!</f>
        <v>#REF!</v>
      </c>
      <c r="AF27" s="78" t="e">
        <f>รีพอตประจำวัน!#REF!</f>
        <v>#REF!</v>
      </c>
      <c r="AG27" s="78" t="e">
        <f>รีพอตประจำวัน!#REF!</f>
        <v>#REF!</v>
      </c>
      <c r="AH27" s="78" t="e">
        <f>รีพอตประจำวัน!#REF!</f>
        <v>#REF!</v>
      </c>
      <c r="AI27" s="73" t="e">
        <f t="shared" si="5"/>
        <v>#REF!</v>
      </c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</row>
    <row r="28" spans="2:70">
      <c r="B28" s="503" t="s">
        <v>63</v>
      </c>
      <c r="C28" s="73" t="s">
        <v>67</v>
      </c>
      <c r="D28" s="78" t="e">
        <f>รีพอตประจำวัน!#REF!</f>
        <v>#REF!</v>
      </c>
      <c r="E28" s="78" t="e">
        <f>รีพอตประจำวัน!#REF!</f>
        <v>#REF!</v>
      </c>
      <c r="F28" s="78" t="e">
        <f>รีพอตประจำวัน!#REF!</f>
        <v>#REF!</v>
      </c>
      <c r="G28" s="78" t="e">
        <f>รีพอตประจำวัน!#REF!</f>
        <v>#REF!</v>
      </c>
      <c r="H28" s="78" t="e">
        <f>รีพอตประจำวัน!#REF!</f>
        <v>#REF!</v>
      </c>
      <c r="I28" s="78" t="e">
        <f>รีพอตประจำวัน!#REF!</f>
        <v>#REF!</v>
      </c>
      <c r="J28" s="78" t="e">
        <f>รีพอตประจำวัน!#REF!</f>
        <v>#REF!</v>
      </c>
      <c r="K28" s="78" t="e">
        <f>รีพอตประจำวัน!#REF!</f>
        <v>#REF!</v>
      </c>
      <c r="L28" s="78" t="e">
        <f>รีพอตประจำวัน!#REF!</f>
        <v>#REF!</v>
      </c>
      <c r="M28" s="78" t="e">
        <f>รีพอตประจำวัน!#REF!</f>
        <v>#REF!</v>
      </c>
      <c r="N28" s="78" t="e">
        <f>รีพอตประจำวัน!#REF!</f>
        <v>#REF!</v>
      </c>
      <c r="O28" s="78" t="e">
        <f>รีพอตประจำวัน!#REF!</f>
        <v>#REF!</v>
      </c>
      <c r="P28" s="78" t="e">
        <f>รีพอตประจำวัน!#REF!</f>
        <v>#REF!</v>
      </c>
      <c r="Q28" s="78" t="e">
        <f>รีพอตประจำวัน!#REF!</f>
        <v>#REF!</v>
      </c>
      <c r="R28" s="78" t="e">
        <f>รีพอตประจำวัน!#REF!</f>
        <v>#REF!</v>
      </c>
      <c r="S28" s="78" t="e">
        <f>รีพอตประจำวัน!#REF!</f>
        <v>#REF!</v>
      </c>
      <c r="T28" s="78" t="e">
        <f>รีพอตประจำวัน!#REF!</f>
        <v>#REF!</v>
      </c>
      <c r="U28" s="78" t="e">
        <f>รีพอตประจำวัน!#REF!</f>
        <v>#REF!</v>
      </c>
      <c r="V28" s="78" t="e">
        <f>รีพอตประจำวัน!#REF!</f>
        <v>#REF!</v>
      </c>
      <c r="W28" s="78" t="e">
        <f>รีพอตประจำวัน!#REF!</f>
        <v>#REF!</v>
      </c>
      <c r="X28" s="78" t="e">
        <f>รีพอตประจำวัน!#REF!</f>
        <v>#REF!</v>
      </c>
      <c r="Y28" s="78" t="e">
        <f>รีพอตประจำวัน!#REF!</f>
        <v>#REF!</v>
      </c>
      <c r="Z28" s="78" t="e">
        <f>รีพอตประจำวัน!#REF!</f>
        <v>#REF!</v>
      </c>
      <c r="AA28" s="78" t="e">
        <f>รีพอตประจำวัน!#REF!</f>
        <v>#REF!</v>
      </c>
      <c r="AB28" s="78" t="e">
        <f>รีพอตประจำวัน!#REF!</f>
        <v>#REF!</v>
      </c>
      <c r="AC28" s="78" t="e">
        <f>รีพอตประจำวัน!#REF!</f>
        <v>#REF!</v>
      </c>
      <c r="AD28" s="78" t="e">
        <f>รีพอตประจำวัน!#REF!</f>
        <v>#REF!</v>
      </c>
      <c r="AE28" s="78" t="e">
        <f>รีพอตประจำวัน!#REF!</f>
        <v>#REF!</v>
      </c>
      <c r="AF28" s="78" t="e">
        <f>รีพอตประจำวัน!#REF!</f>
        <v>#REF!</v>
      </c>
      <c r="AG28" s="78" t="e">
        <f>รีพอตประจำวัน!#REF!</f>
        <v>#REF!</v>
      </c>
      <c r="AH28" s="78" t="e">
        <f>รีพอตประจำวัน!#REF!</f>
        <v>#REF!</v>
      </c>
      <c r="AI28" s="73" t="e">
        <f t="shared" si="5"/>
        <v>#REF!</v>
      </c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</row>
    <row r="29" spans="2:70">
      <c r="B29" s="503"/>
      <c r="C29" s="73" t="s">
        <v>68</v>
      </c>
      <c r="D29" s="78" t="e">
        <f>รีพอตประจำวัน!#REF!</f>
        <v>#REF!</v>
      </c>
      <c r="E29" s="78" t="e">
        <f>รีพอตประจำวัน!#REF!</f>
        <v>#REF!</v>
      </c>
      <c r="F29" s="78" t="e">
        <f>รีพอตประจำวัน!#REF!</f>
        <v>#REF!</v>
      </c>
      <c r="G29" s="78" t="e">
        <f>รีพอตประจำวัน!#REF!</f>
        <v>#REF!</v>
      </c>
      <c r="H29" s="78" t="e">
        <f>รีพอตประจำวัน!#REF!</f>
        <v>#REF!</v>
      </c>
      <c r="I29" s="78" t="e">
        <f>รีพอตประจำวัน!#REF!</f>
        <v>#REF!</v>
      </c>
      <c r="J29" s="78" t="e">
        <f>รีพอตประจำวัน!#REF!</f>
        <v>#REF!</v>
      </c>
      <c r="K29" s="78" t="e">
        <f>รีพอตประจำวัน!#REF!</f>
        <v>#REF!</v>
      </c>
      <c r="L29" s="78" t="e">
        <f>รีพอตประจำวัน!#REF!</f>
        <v>#REF!</v>
      </c>
      <c r="M29" s="78" t="e">
        <f>รีพอตประจำวัน!#REF!</f>
        <v>#REF!</v>
      </c>
      <c r="N29" s="78" t="e">
        <f>รีพอตประจำวัน!#REF!</f>
        <v>#REF!</v>
      </c>
      <c r="O29" s="78" t="e">
        <f>รีพอตประจำวัน!#REF!</f>
        <v>#REF!</v>
      </c>
      <c r="P29" s="78" t="e">
        <f>รีพอตประจำวัน!#REF!</f>
        <v>#REF!</v>
      </c>
      <c r="Q29" s="78" t="e">
        <f>รีพอตประจำวัน!#REF!</f>
        <v>#REF!</v>
      </c>
      <c r="R29" s="78" t="e">
        <f>รีพอตประจำวัน!#REF!</f>
        <v>#REF!</v>
      </c>
      <c r="S29" s="78" t="e">
        <f>รีพอตประจำวัน!#REF!</f>
        <v>#REF!</v>
      </c>
      <c r="T29" s="78" t="e">
        <f>รีพอตประจำวัน!#REF!</f>
        <v>#REF!</v>
      </c>
      <c r="U29" s="78" t="e">
        <f>รีพอตประจำวัน!#REF!</f>
        <v>#REF!</v>
      </c>
      <c r="V29" s="78" t="e">
        <f>รีพอตประจำวัน!#REF!</f>
        <v>#REF!</v>
      </c>
      <c r="W29" s="78" t="e">
        <f>รีพอตประจำวัน!#REF!</f>
        <v>#REF!</v>
      </c>
      <c r="X29" s="78" t="e">
        <f>รีพอตประจำวัน!#REF!</f>
        <v>#REF!</v>
      </c>
      <c r="Y29" s="78" t="e">
        <f>รีพอตประจำวัน!#REF!</f>
        <v>#REF!</v>
      </c>
      <c r="Z29" s="78" t="e">
        <f>รีพอตประจำวัน!#REF!</f>
        <v>#REF!</v>
      </c>
      <c r="AA29" s="78" t="e">
        <f>รีพอตประจำวัน!#REF!</f>
        <v>#REF!</v>
      </c>
      <c r="AB29" s="78" t="e">
        <f>รีพอตประจำวัน!#REF!</f>
        <v>#REF!</v>
      </c>
      <c r="AC29" s="78" t="e">
        <f>รีพอตประจำวัน!#REF!</f>
        <v>#REF!</v>
      </c>
      <c r="AD29" s="78" t="e">
        <f>รีพอตประจำวัน!#REF!</f>
        <v>#REF!</v>
      </c>
      <c r="AE29" s="78" t="e">
        <f>รีพอตประจำวัน!#REF!</f>
        <v>#REF!</v>
      </c>
      <c r="AF29" s="78" t="e">
        <f>รีพอตประจำวัน!#REF!</f>
        <v>#REF!</v>
      </c>
      <c r="AG29" s="78" t="e">
        <f>รีพอตประจำวัน!#REF!</f>
        <v>#REF!</v>
      </c>
      <c r="AH29" s="78" t="e">
        <f>รีพอตประจำวัน!#REF!</f>
        <v>#REF!</v>
      </c>
      <c r="AI29" s="73" t="e">
        <f t="shared" si="5"/>
        <v>#REF!</v>
      </c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</row>
    <row r="30" spans="2:70">
      <c r="B30" s="503"/>
      <c r="C30" s="73" t="s">
        <v>69</v>
      </c>
      <c r="D30" s="78" t="e">
        <f>รีพอตประจำวัน!#REF!</f>
        <v>#REF!</v>
      </c>
      <c r="E30" s="78" t="e">
        <f>รีพอตประจำวัน!#REF!</f>
        <v>#REF!</v>
      </c>
      <c r="F30" s="78" t="e">
        <f>รีพอตประจำวัน!#REF!</f>
        <v>#REF!</v>
      </c>
      <c r="G30" s="78" t="e">
        <f>รีพอตประจำวัน!#REF!</f>
        <v>#REF!</v>
      </c>
      <c r="H30" s="78" t="e">
        <f>รีพอตประจำวัน!#REF!</f>
        <v>#REF!</v>
      </c>
      <c r="I30" s="78" t="e">
        <f>รีพอตประจำวัน!#REF!</f>
        <v>#REF!</v>
      </c>
      <c r="J30" s="78" t="e">
        <f>รีพอตประจำวัน!#REF!</f>
        <v>#REF!</v>
      </c>
      <c r="K30" s="78" t="e">
        <f>รีพอตประจำวัน!#REF!</f>
        <v>#REF!</v>
      </c>
      <c r="L30" s="78" t="e">
        <f>รีพอตประจำวัน!#REF!</f>
        <v>#REF!</v>
      </c>
      <c r="M30" s="78" t="e">
        <f>รีพอตประจำวัน!#REF!</f>
        <v>#REF!</v>
      </c>
      <c r="N30" s="78" t="e">
        <f>รีพอตประจำวัน!#REF!</f>
        <v>#REF!</v>
      </c>
      <c r="O30" s="78" t="e">
        <f>รีพอตประจำวัน!#REF!</f>
        <v>#REF!</v>
      </c>
      <c r="P30" s="78" t="e">
        <f>รีพอตประจำวัน!#REF!</f>
        <v>#REF!</v>
      </c>
      <c r="Q30" s="78" t="e">
        <f>รีพอตประจำวัน!#REF!</f>
        <v>#REF!</v>
      </c>
      <c r="R30" s="78" t="e">
        <f>รีพอตประจำวัน!#REF!</f>
        <v>#REF!</v>
      </c>
      <c r="S30" s="78" t="e">
        <f>รีพอตประจำวัน!#REF!</f>
        <v>#REF!</v>
      </c>
      <c r="T30" s="78" t="e">
        <f>รีพอตประจำวัน!#REF!</f>
        <v>#REF!</v>
      </c>
      <c r="U30" s="78" t="e">
        <f>รีพอตประจำวัน!#REF!</f>
        <v>#REF!</v>
      </c>
      <c r="V30" s="78" t="e">
        <f>รีพอตประจำวัน!#REF!</f>
        <v>#REF!</v>
      </c>
      <c r="W30" s="78" t="e">
        <f>รีพอตประจำวัน!#REF!</f>
        <v>#REF!</v>
      </c>
      <c r="X30" s="78" t="e">
        <f>รีพอตประจำวัน!#REF!</f>
        <v>#REF!</v>
      </c>
      <c r="Y30" s="78" t="e">
        <f>รีพอตประจำวัน!#REF!</f>
        <v>#REF!</v>
      </c>
      <c r="Z30" s="78" t="e">
        <f>รีพอตประจำวัน!#REF!</f>
        <v>#REF!</v>
      </c>
      <c r="AA30" s="78" t="e">
        <f>รีพอตประจำวัน!#REF!</f>
        <v>#REF!</v>
      </c>
      <c r="AB30" s="78" t="e">
        <f>รีพอตประจำวัน!#REF!</f>
        <v>#REF!</v>
      </c>
      <c r="AC30" s="78" t="e">
        <f>รีพอตประจำวัน!#REF!</f>
        <v>#REF!</v>
      </c>
      <c r="AD30" s="78" t="e">
        <f>รีพอตประจำวัน!#REF!</f>
        <v>#REF!</v>
      </c>
      <c r="AE30" s="78" t="e">
        <f>รีพอตประจำวัน!#REF!</f>
        <v>#REF!</v>
      </c>
      <c r="AF30" s="78" t="e">
        <f>รีพอตประจำวัน!#REF!</f>
        <v>#REF!</v>
      </c>
      <c r="AG30" s="78" t="e">
        <f>รีพอตประจำวัน!#REF!</f>
        <v>#REF!</v>
      </c>
      <c r="AH30" s="78" t="e">
        <f>รีพอตประจำวัน!#REF!</f>
        <v>#REF!</v>
      </c>
      <c r="AI30" s="73" t="e">
        <f t="shared" si="5"/>
        <v>#REF!</v>
      </c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</row>
    <row r="31" spans="2:70">
      <c r="B31" s="503" t="s">
        <v>64</v>
      </c>
      <c r="C31" s="73" t="s">
        <v>67</v>
      </c>
      <c r="D31" s="78" t="e">
        <f>รีพอตประจำวัน!#REF!</f>
        <v>#REF!</v>
      </c>
      <c r="E31" s="78" t="e">
        <f>รีพอตประจำวัน!#REF!</f>
        <v>#REF!</v>
      </c>
      <c r="F31" s="78" t="e">
        <f>รีพอตประจำวัน!#REF!</f>
        <v>#REF!</v>
      </c>
      <c r="G31" s="78" t="e">
        <f>รีพอตประจำวัน!#REF!</f>
        <v>#REF!</v>
      </c>
      <c r="H31" s="78" t="e">
        <f>รีพอตประจำวัน!#REF!</f>
        <v>#REF!</v>
      </c>
      <c r="I31" s="78" t="e">
        <f>รีพอตประจำวัน!#REF!</f>
        <v>#REF!</v>
      </c>
      <c r="J31" s="78" t="e">
        <f>รีพอตประจำวัน!#REF!</f>
        <v>#REF!</v>
      </c>
      <c r="K31" s="78" t="e">
        <f>รีพอตประจำวัน!#REF!</f>
        <v>#REF!</v>
      </c>
      <c r="L31" s="78" t="e">
        <f>รีพอตประจำวัน!#REF!</f>
        <v>#REF!</v>
      </c>
      <c r="M31" s="78" t="e">
        <f>รีพอตประจำวัน!#REF!</f>
        <v>#REF!</v>
      </c>
      <c r="N31" s="78" t="e">
        <f>รีพอตประจำวัน!#REF!</f>
        <v>#REF!</v>
      </c>
      <c r="O31" s="78" t="e">
        <f>รีพอตประจำวัน!#REF!</f>
        <v>#REF!</v>
      </c>
      <c r="P31" s="78" t="e">
        <f>รีพอตประจำวัน!#REF!</f>
        <v>#REF!</v>
      </c>
      <c r="Q31" s="78" t="e">
        <f>รีพอตประจำวัน!#REF!</f>
        <v>#REF!</v>
      </c>
      <c r="R31" s="78" t="e">
        <f>รีพอตประจำวัน!#REF!</f>
        <v>#REF!</v>
      </c>
      <c r="S31" s="78" t="e">
        <f>รีพอตประจำวัน!#REF!</f>
        <v>#REF!</v>
      </c>
      <c r="T31" s="78" t="e">
        <f>รีพอตประจำวัน!#REF!</f>
        <v>#REF!</v>
      </c>
      <c r="U31" s="78" t="e">
        <f>รีพอตประจำวัน!#REF!</f>
        <v>#REF!</v>
      </c>
      <c r="V31" s="78" t="e">
        <f>รีพอตประจำวัน!#REF!</f>
        <v>#REF!</v>
      </c>
      <c r="W31" s="78" t="e">
        <f>รีพอตประจำวัน!#REF!</f>
        <v>#REF!</v>
      </c>
      <c r="X31" s="78" t="e">
        <f>รีพอตประจำวัน!#REF!</f>
        <v>#REF!</v>
      </c>
      <c r="Y31" s="78" t="e">
        <f>รีพอตประจำวัน!#REF!</f>
        <v>#REF!</v>
      </c>
      <c r="Z31" s="78" t="e">
        <f>รีพอตประจำวัน!#REF!</f>
        <v>#REF!</v>
      </c>
      <c r="AA31" s="78" t="e">
        <f>รีพอตประจำวัน!#REF!</f>
        <v>#REF!</v>
      </c>
      <c r="AB31" s="78" t="e">
        <f>รีพอตประจำวัน!#REF!</f>
        <v>#REF!</v>
      </c>
      <c r="AC31" s="78" t="e">
        <f>รีพอตประจำวัน!#REF!</f>
        <v>#REF!</v>
      </c>
      <c r="AD31" s="78" t="e">
        <f>รีพอตประจำวัน!#REF!</f>
        <v>#REF!</v>
      </c>
      <c r="AE31" s="78" t="e">
        <f>รีพอตประจำวัน!#REF!</f>
        <v>#REF!</v>
      </c>
      <c r="AF31" s="78" t="e">
        <f>รีพอตประจำวัน!#REF!</f>
        <v>#REF!</v>
      </c>
      <c r="AG31" s="78" t="e">
        <f>รีพอตประจำวัน!#REF!</f>
        <v>#REF!</v>
      </c>
      <c r="AH31" s="78" t="e">
        <f>รีพอตประจำวัน!#REF!</f>
        <v>#REF!</v>
      </c>
      <c r="AI31" s="73" t="e">
        <f t="shared" si="5"/>
        <v>#REF!</v>
      </c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</row>
    <row r="32" spans="2:70">
      <c r="B32" s="503"/>
      <c r="C32" s="73" t="s">
        <v>68</v>
      </c>
      <c r="D32" s="78" t="e">
        <f>รีพอตประจำวัน!#REF!</f>
        <v>#REF!</v>
      </c>
      <c r="E32" s="78" t="e">
        <f>รีพอตประจำวัน!#REF!</f>
        <v>#REF!</v>
      </c>
      <c r="F32" s="78" t="e">
        <f>รีพอตประจำวัน!#REF!</f>
        <v>#REF!</v>
      </c>
      <c r="G32" s="78" t="e">
        <f>รีพอตประจำวัน!#REF!</f>
        <v>#REF!</v>
      </c>
      <c r="H32" s="78" t="e">
        <f>รีพอตประจำวัน!#REF!</f>
        <v>#REF!</v>
      </c>
      <c r="I32" s="78" t="e">
        <f>รีพอตประจำวัน!#REF!</f>
        <v>#REF!</v>
      </c>
      <c r="J32" s="78" t="e">
        <f>รีพอตประจำวัน!#REF!</f>
        <v>#REF!</v>
      </c>
      <c r="K32" s="78" t="e">
        <f>รีพอตประจำวัน!#REF!</f>
        <v>#REF!</v>
      </c>
      <c r="L32" s="78" t="e">
        <f>รีพอตประจำวัน!#REF!</f>
        <v>#REF!</v>
      </c>
      <c r="M32" s="78" t="e">
        <f>รีพอตประจำวัน!#REF!</f>
        <v>#REF!</v>
      </c>
      <c r="N32" s="78" t="e">
        <f>รีพอตประจำวัน!#REF!</f>
        <v>#REF!</v>
      </c>
      <c r="O32" s="78" t="e">
        <f>รีพอตประจำวัน!#REF!</f>
        <v>#REF!</v>
      </c>
      <c r="P32" s="78" t="e">
        <f>รีพอตประจำวัน!#REF!</f>
        <v>#REF!</v>
      </c>
      <c r="Q32" s="78" t="e">
        <f>รีพอตประจำวัน!#REF!</f>
        <v>#REF!</v>
      </c>
      <c r="R32" s="78" t="e">
        <f>รีพอตประจำวัน!#REF!</f>
        <v>#REF!</v>
      </c>
      <c r="S32" s="78" t="e">
        <f>รีพอตประจำวัน!#REF!</f>
        <v>#REF!</v>
      </c>
      <c r="T32" s="78" t="e">
        <f>รีพอตประจำวัน!#REF!</f>
        <v>#REF!</v>
      </c>
      <c r="U32" s="78" t="e">
        <f>รีพอตประจำวัน!#REF!</f>
        <v>#REF!</v>
      </c>
      <c r="V32" s="78" t="e">
        <f>รีพอตประจำวัน!#REF!</f>
        <v>#REF!</v>
      </c>
      <c r="W32" s="78" t="e">
        <f>รีพอตประจำวัน!#REF!</f>
        <v>#REF!</v>
      </c>
      <c r="X32" s="78" t="e">
        <f>รีพอตประจำวัน!#REF!</f>
        <v>#REF!</v>
      </c>
      <c r="Y32" s="78" t="e">
        <f>รีพอตประจำวัน!#REF!</f>
        <v>#REF!</v>
      </c>
      <c r="Z32" s="78" t="e">
        <f>รีพอตประจำวัน!#REF!</f>
        <v>#REF!</v>
      </c>
      <c r="AA32" s="78" t="e">
        <f>รีพอตประจำวัน!#REF!</f>
        <v>#REF!</v>
      </c>
      <c r="AB32" s="78" t="e">
        <f>รีพอตประจำวัน!#REF!</f>
        <v>#REF!</v>
      </c>
      <c r="AC32" s="78" t="e">
        <f>รีพอตประจำวัน!#REF!</f>
        <v>#REF!</v>
      </c>
      <c r="AD32" s="78" t="e">
        <f>รีพอตประจำวัน!#REF!</f>
        <v>#REF!</v>
      </c>
      <c r="AE32" s="78" t="e">
        <f>รีพอตประจำวัน!#REF!</f>
        <v>#REF!</v>
      </c>
      <c r="AF32" s="78" t="e">
        <f>รีพอตประจำวัน!#REF!</f>
        <v>#REF!</v>
      </c>
      <c r="AG32" s="78" t="e">
        <f>รีพอตประจำวัน!#REF!</f>
        <v>#REF!</v>
      </c>
      <c r="AH32" s="78" t="e">
        <f>รีพอตประจำวัน!#REF!</f>
        <v>#REF!</v>
      </c>
      <c r="AI32" s="73" t="e">
        <f t="shared" si="5"/>
        <v>#REF!</v>
      </c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</row>
    <row r="33" spans="2:70">
      <c r="B33" s="503"/>
      <c r="C33" s="73" t="s">
        <v>69</v>
      </c>
      <c r="D33" s="78" t="e">
        <f>รีพอตประจำวัน!#REF!</f>
        <v>#REF!</v>
      </c>
      <c r="E33" s="78" t="e">
        <f>รีพอตประจำวัน!#REF!</f>
        <v>#REF!</v>
      </c>
      <c r="F33" s="78" t="e">
        <f>รีพอตประจำวัน!#REF!</f>
        <v>#REF!</v>
      </c>
      <c r="G33" s="78" t="e">
        <f>รีพอตประจำวัน!#REF!</f>
        <v>#REF!</v>
      </c>
      <c r="H33" s="78" t="e">
        <f>รีพอตประจำวัน!#REF!</f>
        <v>#REF!</v>
      </c>
      <c r="I33" s="78" t="e">
        <f>รีพอตประจำวัน!#REF!</f>
        <v>#REF!</v>
      </c>
      <c r="J33" s="78" t="e">
        <f>รีพอตประจำวัน!#REF!</f>
        <v>#REF!</v>
      </c>
      <c r="K33" s="78" t="e">
        <f>รีพอตประจำวัน!#REF!</f>
        <v>#REF!</v>
      </c>
      <c r="L33" s="78" t="e">
        <f>รีพอตประจำวัน!#REF!</f>
        <v>#REF!</v>
      </c>
      <c r="M33" s="78" t="e">
        <f>รีพอตประจำวัน!#REF!</f>
        <v>#REF!</v>
      </c>
      <c r="N33" s="78" t="e">
        <f>รีพอตประจำวัน!#REF!</f>
        <v>#REF!</v>
      </c>
      <c r="O33" s="78" t="e">
        <f>รีพอตประจำวัน!#REF!</f>
        <v>#REF!</v>
      </c>
      <c r="P33" s="78" t="e">
        <f>รีพอตประจำวัน!#REF!</f>
        <v>#REF!</v>
      </c>
      <c r="Q33" s="78" t="e">
        <f>รีพอตประจำวัน!#REF!</f>
        <v>#REF!</v>
      </c>
      <c r="R33" s="78" t="e">
        <f>รีพอตประจำวัน!#REF!</f>
        <v>#REF!</v>
      </c>
      <c r="S33" s="78" t="e">
        <f>รีพอตประจำวัน!#REF!</f>
        <v>#REF!</v>
      </c>
      <c r="T33" s="78" t="e">
        <f>รีพอตประจำวัน!#REF!</f>
        <v>#REF!</v>
      </c>
      <c r="U33" s="78" t="e">
        <f>รีพอตประจำวัน!#REF!</f>
        <v>#REF!</v>
      </c>
      <c r="V33" s="78" t="e">
        <f>รีพอตประจำวัน!#REF!</f>
        <v>#REF!</v>
      </c>
      <c r="W33" s="78" t="e">
        <f>รีพอตประจำวัน!#REF!</f>
        <v>#REF!</v>
      </c>
      <c r="X33" s="78" t="e">
        <f>รีพอตประจำวัน!#REF!</f>
        <v>#REF!</v>
      </c>
      <c r="Y33" s="78" t="e">
        <f>รีพอตประจำวัน!#REF!</f>
        <v>#REF!</v>
      </c>
      <c r="Z33" s="78" t="e">
        <f>รีพอตประจำวัน!#REF!</f>
        <v>#REF!</v>
      </c>
      <c r="AA33" s="78" t="e">
        <f>รีพอตประจำวัน!#REF!</f>
        <v>#REF!</v>
      </c>
      <c r="AB33" s="78" t="e">
        <f>รีพอตประจำวัน!#REF!</f>
        <v>#REF!</v>
      </c>
      <c r="AC33" s="78" t="e">
        <f>รีพอตประจำวัน!#REF!</f>
        <v>#REF!</v>
      </c>
      <c r="AD33" s="78" t="e">
        <f>รีพอตประจำวัน!#REF!</f>
        <v>#REF!</v>
      </c>
      <c r="AE33" s="78" t="e">
        <f>รีพอตประจำวัน!#REF!</f>
        <v>#REF!</v>
      </c>
      <c r="AF33" s="78" t="e">
        <f>รีพอตประจำวัน!#REF!</f>
        <v>#REF!</v>
      </c>
      <c r="AG33" s="78" t="e">
        <f>รีพอตประจำวัน!#REF!</f>
        <v>#REF!</v>
      </c>
      <c r="AH33" s="78" t="e">
        <f>รีพอตประจำวัน!#REF!</f>
        <v>#REF!</v>
      </c>
      <c r="AI33" s="73" t="e">
        <f t="shared" si="5"/>
        <v>#REF!</v>
      </c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</row>
    <row r="34" spans="2:70">
      <c r="B34" s="503" t="s">
        <v>65</v>
      </c>
      <c r="C34" s="73" t="s">
        <v>67</v>
      </c>
      <c r="D34" s="78" t="e">
        <f>รีพอตประจำวัน!#REF!</f>
        <v>#REF!</v>
      </c>
      <c r="E34" s="78" t="e">
        <f>รีพอตประจำวัน!#REF!</f>
        <v>#REF!</v>
      </c>
      <c r="F34" s="78" t="e">
        <f>รีพอตประจำวัน!#REF!</f>
        <v>#REF!</v>
      </c>
      <c r="G34" s="78" t="e">
        <f>รีพอตประจำวัน!#REF!</f>
        <v>#REF!</v>
      </c>
      <c r="H34" s="78" t="e">
        <f>รีพอตประจำวัน!#REF!</f>
        <v>#REF!</v>
      </c>
      <c r="I34" s="78" t="e">
        <f>รีพอตประจำวัน!#REF!</f>
        <v>#REF!</v>
      </c>
      <c r="J34" s="78" t="e">
        <f>รีพอตประจำวัน!#REF!</f>
        <v>#REF!</v>
      </c>
      <c r="K34" s="78" t="e">
        <f>รีพอตประจำวัน!#REF!</f>
        <v>#REF!</v>
      </c>
      <c r="L34" s="78" t="e">
        <f>รีพอตประจำวัน!#REF!</f>
        <v>#REF!</v>
      </c>
      <c r="M34" s="78" t="e">
        <f>รีพอตประจำวัน!#REF!</f>
        <v>#REF!</v>
      </c>
      <c r="N34" s="78" t="e">
        <f>รีพอตประจำวัน!#REF!</f>
        <v>#REF!</v>
      </c>
      <c r="O34" s="78" t="e">
        <f>รีพอตประจำวัน!#REF!</f>
        <v>#REF!</v>
      </c>
      <c r="P34" s="78" t="e">
        <f>รีพอตประจำวัน!#REF!</f>
        <v>#REF!</v>
      </c>
      <c r="Q34" s="78" t="e">
        <f>รีพอตประจำวัน!#REF!</f>
        <v>#REF!</v>
      </c>
      <c r="R34" s="78" t="e">
        <f>รีพอตประจำวัน!#REF!</f>
        <v>#REF!</v>
      </c>
      <c r="S34" s="78" t="e">
        <f>รีพอตประจำวัน!#REF!</f>
        <v>#REF!</v>
      </c>
      <c r="T34" s="78" t="e">
        <f>รีพอตประจำวัน!#REF!</f>
        <v>#REF!</v>
      </c>
      <c r="U34" s="78" t="e">
        <f>รีพอตประจำวัน!#REF!</f>
        <v>#REF!</v>
      </c>
      <c r="V34" s="78" t="e">
        <f>รีพอตประจำวัน!#REF!</f>
        <v>#REF!</v>
      </c>
      <c r="W34" s="78" t="e">
        <f>รีพอตประจำวัน!#REF!</f>
        <v>#REF!</v>
      </c>
      <c r="X34" s="78" t="e">
        <f>รีพอตประจำวัน!#REF!</f>
        <v>#REF!</v>
      </c>
      <c r="Y34" s="78" t="e">
        <f>รีพอตประจำวัน!#REF!</f>
        <v>#REF!</v>
      </c>
      <c r="Z34" s="78" t="e">
        <f>รีพอตประจำวัน!#REF!</f>
        <v>#REF!</v>
      </c>
      <c r="AA34" s="78" t="e">
        <f>รีพอตประจำวัน!#REF!</f>
        <v>#REF!</v>
      </c>
      <c r="AB34" s="78" t="e">
        <f>รีพอตประจำวัน!#REF!</f>
        <v>#REF!</v>
      </c>
      <c r="AC34" s="78" t="e">
        <f>รีพอตประจำวัน!#REF!</f>
        <v>#REF!</v>
      </c>
      <c r="AD34" s="78" t="e">
        <f>รีพอตประจำวัน!#REF!</f>
        <v>#REF!</v>
      </c>
      <c r="AE34" s="78" t="e">
        <f>รีพอตประจำวัน!#REF!</f>
        <v>#REF!</v>
      </c>
      <c r="AF34" s="78" t="e">
        <f>รีพอตประจำวัน!#REF!</f>
        <v>#REF!</v>
      </c>
      <c r="AG34" s="78" t="e">
        <f>รีพอตประจำวัน!#REF!</f>
        <v>#REF!</v>
      </c>
      <c r="AH34" s="78" t="e">
        <f>รีพอตประจำวัน!#REF!</f>
        <v>#REF!</v>
      </c>
      <c r="AI34" s="73" t="e">
        <f t="shared" si="5"/>
        <v>#REF!</v>
      </c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</row>
    <row r="35" spans="2:70">
      <c r="B35" s="503"/>
      <c r="C35" s="73" t="s">
        <v>68</v>
      </c>
      <c r="D35" s="78" t="e">
        <f>รีพอตประจำวัน!#REF!</f>
        <v>#REF!</v>
      </c>
      <c r="E35" s="78" t="e">
        <f>รีพอตประจำวัน!#REF!</f>
        <v>#REF!</v>
      </c>
      <c r="F35" s="78" t="e">
        <f>รีพอตประจำวัน!#REF!</f>
        <v>#REF!</v>
      </c>
      <c r="G35" s="78" t="e">
        <f>รีพอตประจำวัน!#REF!</f>
        <v>#REF!</v>
      </c>
      <c r="H35" s="78" t="e">
        <f>รีพอตประจำวัน!#REF!</f>
        <v>#REF!</v>
      </c>
      <c r="I35" s="78" t="e">
        <f>รีพอตประจำวัน!#REF!</f>
        <v>#REF!</v>
      </c>
      <c r="J35" s="78" t="e">
        <f>รีพอตประจำวัน!#REF!</f>
        <v>#REF!</v>
      </c>
      <c r="K35" s="78" t="e">
        <f>รีพอตประจำวัน!#REF!</f>
        <v>#REF!</v>
      </c>
      <c r="L35" s="78" t="e">
        <f>รีพอตประจำวัน!#REF!</f>
        <v>#REF!</v>
      </c>
      <c r="M35" s="78" t="e">
        <f>รีพอตประจำวัน!#REF!</f>
        <v>#REF!</v>
      </c>
      <c r="N35" s="78" t="e">
        <f>รีพอตประจำวัน!#REF!</f>
        <v>#REF!</v>
      </c>
      <c r="O35" s="78" t="e">
        <f>รีพอตประจำวัน!#REF!</f>
        <v>#REF!</v>
      </c>
      <c r="P35" s="78" t="e">
        <f>รีพอตประจำวัน!#REF!</f>
        <v>#REF!</v>
      </c>
      <c r="Q35" s="78" t="e">
        <f>รีพอตประจำวัน!#REF!</f>
        <v>#REF!</v>
      </c>
      <c r="R35" s="78" t="e">
        <f>รีพอตประจำวัน!#REF!</f>
        <v>#REF!</v>
      </c>
      <c r="S35" s="78" t="e">
        <f>รีพอตประจำวัน!#REF!</f>
        <v>#REF!</v>
      </c>
      <c r="T35" s="78" t="e">
        <f>รีพอตประจำวัน!#REF!</f>
        <v>#REF!</v>
      </c>
      <c r="U35" s="78" t="e">
        <f>รีพอตประจำวัน!#REF!</f>
        <v>#REF!</v>
      </c>
      <c r="V35" s="78" t="e">
        <f>รีพอตประจำวัน!#REF!</f>
        <v>#REF!</v>
      </c>
      <c r="W35" s="78" t="e">
        <f>รีพอตประจำวัน!#REF!</f>
        <v>#REF!</v>
      </c>
      <c r="X35" s="78" t="e">
        <f>รีพอตประจำวัน!#REF!</f>
        <v>#REF!</v>
      </c>
      <c r="Y35" s="78" t="e">
        <f>รีพอตประจำวัน!#REF!</f>
        <v>#REF!</v>
      </c>
      <c r="Z35" s="78" t="e">
        <f>รีพอตประจำวัน!#REF!</f>
        <v>#REF!</v>
      </c>
      <c r="AA35" s="78" t="e">
        <f>รีพอตประจำวัน!#REF!</f>
        <v>#REF!</v>
      </c>
      <c r="AB35" s="78" t="e">
        <f>รีพอตประจำวัน!#REF!</f>
        <v>#REF!</v>
      </c>
      <c r="AC35" s="78" t="e">
        <f>รีพอตประจำวัน!#REF!</f>
        <v>#REF!</v>
      </c>
      <c r="AD35" s="78" t="e">
        <f>รีพอตประจำวัน!#REF!</f>
        <v>#REF!</v>
      </c>
      <c r="AE35" s="78" t="e">
        <f>รีพอตประจำวัน!#REF!</f>
        <v>#REF!</v>
      </c>
      <c r="AF35" s="78" t="e">
        <f>รีพอตประจำวัน!#REF!</f>
        <v>#REF!</v>
      </c>
      <c r="AG35" s="78" t="e">
        <f>รีพอตประจำวัน!#REF!</f>
        <v>#REF!</v>
      </c>
      <c r="AH35" s="78" t="e">
        <f>รีพอตประจำวัน!#REF!</f>
        <v>#REF!</v>
      </c>
      <c r="AI35" s="73" t="e">
        <f t="shared" si="5"/>
        <v>#REF!</v>
      </c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</row>
    <row r="36" spans="2:70">
      <c r="B36" s="503"/>
      <c r="C36" s="73" t="s">
        <v>69</v>
      </c>
      <c r="D36" s="78" t="e">
        <f>รีพอตประจำวัน!#REF!</f>
        <v>#REF!</v>
      </c>
      <c r="E36" s="78" t="e">
        <f>รีพอตประจำวัน!#REF!</f>
        <v>#REF!</v>
      </c>
      <c r="F36" s="78" t="e">
        <f>รีพอตประจำวัน!#REF!</f>
        <v>#REF!</v>
      </c>
      <c r="G36" s="78" t="e">
        <f>รีพอตประจำวัน!#REF!</f>
        <v>#REF!</v>
      </c>
      <c r="H36" s="78" t="e">
        <f>รีพอตประจำวัน!#REF!</f>
        <v>#REF!</v>
      </c>
      <c r="I36" s="78" t="e">
        <f>รีพอตประจำวัน!#REF!</f>
        <v>#REF!</v>
      </c>
      <c r="J36" s="78" t="e">
        <f>รีพอตประจำวัน!#REF!</f>
        <v>#REF!</v>
      </c>
      <c r="K36" s="78" t="e">
        <f>รีพอตประจำวัน!#REF!</f>
        <v>#REF!</v>
      </c>
      <c r="L36" s="78" t="e">
        <f>รีพอตประจำวัน!#REF!</f>
        <v>#REF!</v>
      </c>
      <c r="M36" s="78" t="e">
        <f>รีพอตประจำวัน!#REF!</f>
        <v>#REF!</v>
      </c>
      <c r="N36" s="78" t="e">
        <f>รีพอตประจำวัน!#REF!</f>
        <v>#REF!</v>
      </c>
      <c r="O36" s="78" t="e">
        <f>รีพอตประจำวัน!#REF!</f>
        <v>#REF!</v>
      </c>
      <c r="P36" s="78" t="e">
        <f>รีพอตประจำวัน!#REF!</f>
        <v>#REF!</v>
      </c>
      <c r="Q36" s="78" t="e">
        <f>รีพอตประจำวัน!#REF!</f>
        <v>#REF!</v>
      </c>
      <c r="R36" s="78" t="e">
        <f>รีพอตประจำวัน!#REF!</f>
        <v>#REF!</v>
      </c>
      <c r="S36" s="78" t="e">
        <f>รีพอตประจำวัน!#REF!</f>
        <v>#REF!</v>
      </c>
      <c r="T36" s="78" t="e">
        <f>รีพอตประจำวัน!#REF!</f>
        <v>#REF!</v>
      </c>
      <c r="U36" s="78" t="e">
        <f>รีพอตประจำวัน!#REF!</f>
        <v>#REF!</v>
      </c>
      <c r="V36" s="78" t="e">
        <f>รีพอตประจำวัน!#REF!</f>
        <v>#REF!</v>
      </c>
      <c r="W36" s="78" t="e">
        <f>รีพอตประจำวัน!#REF!</f>
        <v>#REF!</v>
      </c>
      <c r="X36" s="78" t="e">
        <f>รีพอตประจำวัน!#REF!</f>
        <v>#REF!</v>
      </c>
      <c r="Y36" s="78" t="e">
        <f>รีพอตประจำวัน!#REF!</f>
        <v>#REF!</v>
      </c>
      <c r="Z36" s="78" t="e">
        <f>รีพอตประจำวัน!#REF!</f>
        <v>#REF!</v>
      </c>
      <c r="AA36" s="78" t="e">
        <f>รีพอตประจำวัน!#REF!</f>
        <v>#REF!</v>
      </c>
      <c r="AB36" s="78" t="e">
        <f>รีพอตประจำวัน!#REF!</f>
        <v>#REF!</v>
      </c>
      <c r="AC36" s="78" t="e">
        <f>รีพอตประจำวัน!#REF!</f>
        <v>#REF!</v>
      </c>
      <c r="AD36" s="78" t="e">
        <f>รีพอตประจำวัน!#REF!</f>
        <v>#REF!</v>
      </c>
      <c r="AE36" s="78" t="e">
        <f>รีพอตประจำวัน!#REF!</f>
        <v>#REF!</v>
      </c>
      <c r="AF36" s="78" t="e">
        <f>รีพอตประจำวัน!#REF!</f>
        <v>#REF!</v>
      </c>
      <c r="AG36" s="78" t="e">
        <f>รีพอตประจำวัน!#REF!</f>
        <v>#REF!</v>
      </c>
      <c r="AH36" s="78" t="e">
        <f>รีพอตประจำวัน!#REF!</f>
        <v>#REF!</v>
      </c>
      <c r="AI36" s="73" t="e">
        <f t="shared" si="5"/>
        <v>#REF!</v>
      </c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</row>
    <row r="37" spans="2:70">
      <c r="B37" s="63"/>
      <c r="C37" s="63"/>
      <c r="D37" s="63" t="e">
        <f>SUM(D22:D36)</f>
        <v>#REF!</v>
      </c>
      <c r="E37" s="63" t="e">
        <f t="shared" ref="E37:AH37" si="6">SUM(E22:E36)</f>
        <v>#REF!</v>
      </c>
      <c r="F37" s="63" t="e">
        <f t="shared" si="6"/>
        <v>#REF!</v>
      </c>
      <c r="G37" s="63" t="e">
        <f>SUM(G22:G36)</f>
        <v>#REF!</v>
      </c>
      <c r="H37" s="63" t="e">
        <f t="shared" si="6"/>
        <v>#REF!</v>
      </c>
      <c r="I37" s="63" t="e">
        <f t="shared" si="6"/>
        <v>#REF!</v>
      </c>
      <c r="J37" s="63" t="e">
        <f t="shared" si="6"/>
        <v>#REF!</v>
      </c>
      <c r="K37" s="63" t="e">
        <f t="shared" si="6"/>
        <v>#REF!</v>
      </c>
      <c r="L37" s="63" t="e">
        <f t="shared" si="6"/>
        <v>#REF!</v>
      </c>
      <c r="M37" s="63" t="e">
        <f t="shared" si="6"/>
        <v>#REF!</v>
      </c>
      <c r="N37" s="63" t="e">
        <f t="shared" si="6"/>
        <v>#REF!</v>
      </c>
      <c r="O37" s="63" t="e">
        <f t="shared" si="6"/>
        <v>#REF!</v>
      </c>
      <c r="P37" s="63" t="e">
        <f t="shared" si="6"/>
        <v>#REF!</v>
      </c>
      <c r="Q37" s="63" t="e">
        <f t="shared" si="6"/>
        <v>#REF!</v>
      </c>
      <c r="R37" s="63" t="e">
        <f t="shared" si="6"/>
        <v>#REF!</v>
      </c>
      <c r="S37" s="63" t="e">
        <f t="shared" si="6"/>
        <v>#REF!</v>
      </c>
      <c r="T37" s="63" t="e">
        <f t="shared" si="6"/>
        <v>#REF!</v>
      </c>
      <c r="U37" s="63" t="e">
        <f t="shared" si="6"/>
        <v>#REF!</v>
      </c>
      <c r="V37" s="63" t="e">
        <f t="shared" si="6"/>
        <v>#REF!</v>
      </c>
      <c r="W37" s="63" t="e">
        <f t="shared" si="6"/>
        <v>#REF!</v>
      </c>
      <c r="X37" s="63" t="e">
        <f t="shared" si="6"/>
        <v>#REF!</v>
      </c>
      <c r="Y37" s="63" t="e">
        <f t="shared" si="6"/>
        <v>#REF!</v>
      </c>
      <c r="Z37" s="63" t="e">
        <f t="shared" si="6"/>
        <v>#REF!</v>
      </c>
      <c r="AA37" s="63" t="e">
        <f t="shared" si="6"/>
        <v>#REF!</v>
      </c>
      <c r="AB37" s="63" t="e">
        <f t="shared" si="6"/>
        <v>#REF!</v>
      </c>
      <c r="AC37" s="63" t="e">
        <f t="shared" si="6"/>
        <v>#REF!</v>
      </c>
      <c r="AD37" s="63" t="e">
        <f t="shared" si="6"/>
        <v>#REF!</v>
      </c>
      <c r="AE37" s="63" t="e">
        <f t="shared" si="6"/>
        <v>#REF!</v>
      </c>
      <c r="AF37" s="63" t="e">
        <f t="shared" si="6"/>
        <v>#REF!</v>
      </c>
      <c r="AG37" s="63" t="e">
        <f t="shared" si="6"/>
        <v>#REF!</v>
      </c>
      <c r="AH37" s="63" t="e">
        <f t="shared" si="6"/>
        <v>#REF!</v>
      </c>
      <c r="AI37" s="63" t="e">
        <f>SUM(AI22:AI36)</f>
        <v>#REF!</v>
      </c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</row>
    <row r="38" spans="2:70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</row>
    <row r="39" spans="2:70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78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</row>
    <row r="40" spans="2:70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78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</row>
    <row r="41" spans="2:70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AA41" s="63"/>
      <c r="AB41" s="63"/>
      <c r="AC41" s="63"/>
      <c r="AD41" s="63"/>
      <c r="AE41" s="63"/>
      <c r="AF41" s="63"/>
      <c r="AG41" s="63"/>
      <c r="AH41" s="63"/>
      <c r="AI41" s="78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</row>
    <row r="42" spans="2:70">
      <c r="B42" s="63"/>
      <c r="C42" s="63"/>
      <c r="D42" s="79">
        <v>1</v>
      </c>
      <c r="E42" s="80">
        <v>2</v>
      </c>
      <c r="F42" s="80">
        <v>3</v>
      </c>
      <c r="G42" s="80">
        <v>4</v>
      </c>
      <c r="H42" s="80">
        <v>5</v>
      </c>
      <c r="I42" s="80">
        <v>6</v>
      </c>
      <c r="J42" s="79">
        <v>7</v>
      </c>
      <c r="K42" s="79">
        <v>8</v>
      </c>
      <c r="L42" s="80">
        <v>9</v>
      </c>
      <c r="M42" s="80">
        <v>10</v>
      </c>
      <c r="N42" s="80">
        <v>11</v>
      </c>
      <c r="O42" s="79">
        <v>12</v>
      </c>
      <c r="P42" s="79">
        <v>13</v>
      </c>
      <c r="Q42" s="79">
        <v>14</v>
      </c>
      <c r="R42" s="79">
        <v>15</v>
      </c>
      <c r="S42" s="79">
        <v>16</v>
      </c>
      <c r="T42" s="79">
        <v>17</v>
      </c>
      <c r="U42" s="80">
        <v>18</v>
      </c>
      <c r="V42" s="80">
        <v>19</v>
      </c>
      <c r="W42" s="80">
        <v>20</v>
      </c>
      <c r="X42" s="79">
        <v>21</v>
      </c>
      <c r="Y42" s="79">
        <v>22</v>
      </c>
      <c r="Z42" s="80">
        <v>23</v>
      </c>
      <c r="AA42" s="80">
        <v>24</v>
      </c>
      <c r="AB42" s="80">
        <v>25</v>
      </c>
      <c r="AC42" s="80">
        <v>26</v>
      </c>
      <c r="AD42" s="80">
        <v>27</v>
      </c>
      <c r="AE42" s="79">
        <v>28</v>
      </c>
      <c r="AF42" s="79">
        <v>29</v>
      </c>
      <c r="AG42" s="80">
        <v>30</v>
      </c>
      <c r="AH42" s="80">
        <v>31</v>
      </c>
      <c r="AI42" s="63"/>
      <c r="AJ42" s="81" t="s">
        <v>70</v>
      </c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</row>
    <row r="43" spans="2:70">
      <c r="B43" s="63"/>
      <c r="C43" s="82" t="s">
        <v>71</v>
      </c>
      <c r="D43" s="83" t="e">
        <f>D22+D25+D28+D31+D34</f>
        <v>#REF!</v>
      </c>
      <c r="E43" s="83" t="e">
        <f t="shared" ref="E43:AH43" si="7">E22+E25+E28+E31+E34</f>
        <v>#REF!</v>
      </c>
      <c r="F43" s="83" t="e">
        <f t="shared" si="7"/>
        <v>#REF!</v>
      </c>
      <c r="G43" s="83" t="e">
        <f t="shared" si="7"/>
        <v>#REF!</v>
      </c>
      <c r="H43" s="83" t="e">
        <f t="shared" si="7"/>
        <v>#REF!</v>
      </c>
      <c r="I43" s="83" t="e">
        <f t="shared" si="7"/>
        <v>#REF!</v>
      </c>
      <c r="J43" s="83" t="e">
        <f t="shared" si="7"/>
        <v>#REF!</v>
      </c>
      <c r="K43" s="83" t="e">
        <f t="shared" si="7"/>
        <v>#REF!</v>
      </c>
      <c r="L43" s="83" t="e">
        <f t="shared" si="7"/>
        <v>#REF!</v>
      </c>
      <c r="M43" s="83" t="e">
        <f t="shared" si="7"/>
        <v>#REF!</v>
      </c>
      <c r="N43" s="83" t="e">
        <f t="shared" si="7"/>
        <v>#REF!</v>
      </c>
      <c r="O43" s="83" t="e">
        <f t="shared" si="7"/>
        <v>#REF!</v>
      </c>
      <c r="P43" s="83" t="e">
        <f t="shared" si="7"/>
        <v>#REF!</v>
      </c>
      <c r="Q43" s="83" t="e">
        <f t="shared" si="7"/>
        <v>#REF!</v>
      </c>
      <c r="R43" s="83" t="e">
        <f t="shared" si="7"/>
        <v>#REF!</v>
      </c>
      <c r="S43" s="83" t="e">
        <f t="shared" si="7"/>
        <v>#REF!</v>
      </c>
      <c r="T43" s="83" t="e">
        <f t="shared" si="7"/>
        <v>#REF!</v>
      </c>
      <c r="U43" s="83" t="e">
        <f t="shared" si="7"/>
        <v>#REF!</v>
      </c>
      <c r="V43" s="83" t="e">
        <f t="shared" si="7"/>
        <v>#REF!</v>
      </c>
      <c r="W43" s="83" t="e">
        <f t="shared" si="7"/>
        <v>#REF!</v>
      </c>
      <c r="X43" s="83" t="e">
        <f t="shared" si="7"/>
        <v>#REF!</v>
      </c>
      <c r="Y43" s="83" t="e">
        <f t="shared" si="7"/>
        <v>#REF!</v>
      </c>
      <c r="Z43" s="83" t="e">
        <f t="shared" si="7"/>
        <v>#REF!</v>
      </c>
      <c r="AA43" s="83" t="e">
        <f t="shared" si="7"/>
        <v>#REF!</v>
      </c>
      <c r="AB43" s="83" t="e">
        <f t="shared" si="7"/>
        <v>#REF!</v>
      </c>
      <c r="AC43" s="83" t="e">
        <f t="shared" si="7"/>
        <v>#REF!</v>
      </c>
      <c r="AD43" s="83" t="e">
        <f t="shared" si="7"/>
        <v>#REF!</v>
      </c>
      <c r="AE43" s="83" t="e">
        <f t="shared" si="7"/>
        <v>#REF!</v>
      </c>
      <c r="AF43" s="83" t="e">
        <f t="shared" si="7"/>
        <v>#REF!</v>
      </c>
      <c r="AG43" s="83" t="e">
        <f t="shared" si="7"/>
        <v>#REF!</v>
      </c>
      <c r="AH43" s="83" t="e">
        <f t="shared" si="7"/>
        <v>#REF!</v>
      </c>
      <c r="AI43" s="84" t="e">
        <f>SUM(D43:AH43)</f>
        <v>#REF!</v>
      </c>
      <c r="AJ43" s="63">
        <v>25</v>
      </c>
      <c r="AK43" s="63" t="e">
        <f>AI43/AJ43</f>
        <v>#REF!</v>
      </c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</row>
    <row r="44" spans="2:70">
      <c r="B44" s="63"/>
      <c r="C44" s="82" t="s">
        <v>72</v>
      </c>
      <c r="D44" s="83" t="e">
        <f>D23+D26+D29+D32+D35</f>
        <v>#REF!</v>
      </c>
      <c r="E44" s="83" t="e">
        <f t="shared" ref="E44:AH44" si="8">E23+E26+E29+E32+E35</f>
        <v>#REF!</v>
      </c>
      <c r="F44" s="83" t="e">
        <f t="shared" si="8"/>
        <v>#REF!</v>
      </c>
      <c r="G44" s="83" t="e">
        <f t="shared" si="8"/>
        <v>#REF!</v>
      </c>
      <c r="H44" s="83" t="e">
        <f t="shared" si="8"/>
        <v>#REF!</v>
      </c>
      <c r="I44" s="83" t="e">
        <f t="shared" si="8"/>
        <v>#REF!</v>
      </c>
      <c r="J44" s="83" t="e">
        <f t="shared" si="8"/>
        <v>#REF!</v>
      </c>
      <c r="K44" s="83" t="e">
        <f t="shared" si="8"/>
        <v>#REF!</v>
      </c>
      <c r="L44" s="83" t="e">
        <f t="shared" si="8"/>
        <v>#REF!</v>
      </c>
      <c r="M44" s="83" t="e">
        <f t="shared" si="8"/>
        <v>#REF!</v>
      </c>
      <c r="N44" s="83" t="e">
        <f t="shared" si="8"/>
        <v>#REF!</v>
      </c>
      <c r="O44" s="83" t="e">
        <f t="shared" si="8"/>
        <v>#REF!</v>
      </c>
      <c r="P44" s="83" t="e">
        <f t="shared" si="8"/>
        <v>#REF!</v>
      </c>
      <c r="Q44" s="83" t="e">
        <f t="shared" si="8"/>
        <v>#REF!</v>
      </c>
      <c r="R44" s="83" t="e">
        <f t="shared" si="8"/>
        <v>#REF!</v>
      </c>
      <c r="S44" s="83" t="e">
        <f t="shared" si="8"/>
        <v>#REF!</v>
      </c>
      <c r="T44" s="83" t="e">
        <f t="shared" si="8"/>
        <v>#REF!</v>
      </c>
      <c r="U44" s="83" t="e">
        <f t="shared" si="8"/>
        <v>#REF!</v>
      </c>
      <c r="V44" s="83" t="e">
        <f t="shared" si="8"/>
        <v>#REF!</v>
      </c>
      <c r="W44" s="83" t="e">
        <f t="shared" si="8"/>
        <v>#REF!</v>
      </c>
      <c r="X44" s="83" t="e">
        <f t="shared" si="8"/>
        <v>#REF!</v>
      </c>
      <c r="Y44" s="83" t="e">
        <f t="shared" si="8"/>
        <v>#REF!</v>
      </c>
      <c r="Z44" s="83" t="e">
        <f t="shared" si="8"/>
        <v>#REF!</v>
      </c>
      <c r="AA44" s="83" t="e">
        <f t="shared" si="8"/>
        <v>#REF!</v>
      </c>
      <c r="AB44" s="83" t="e">
        <f t="shared" si="8"/>
        <v>#REF!</v>
      </c>
      <c r="AC44" s="83" t="e">
        <f t="shared" si="8"/>
        <v>#REF!</v>
      </c>
      <c r="AD44" s="83" t="e">
        <f t="shared" si="8"/>
        <v>#REF!</v>
      </c>
      <c r="AE44" s="83" t="e">
        <f t="shared" si="8"/>
        <v>#REF!</v>
      </c>
      <c r="AF44" s="83" t="e">
        <f t="shared" si="8"/>
        <v>#REF!</v>
      </c>
      <c r="AG44" s="83" t="e">
        <f t="shared" si="8"/>
        <v>#REF!</v>
      </c>
      <c r="AH44" s="83" t="e">
        <f t="shared" si="8"/>
        <v>#REF!</v>
      </c>
      <c r="AI44" s="84" t="e">
        <f t="shared" ref="AI44:AI45" si="9">SUM(D44:AH44)</f>
        <v>#REF!</v>
      </c>
      <c r="AJ44" s="63">
        <v>25</v>
      </c>
      <c r="AK44" s="63" t="e">
        <f t="shared" ref="AK44:AK45" si="10">AI44/AJ44</f>
        <v>#REF!</v>
      </c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</row>
    <row r="45" spans="2:70">
      <c r="B45" s="63"/>
      <c r="C45" s="82" t="s">
        <v>61</v>
      </c>
      <c r="D45" s="83" t="e">
        <f>D24+D27+D30+D33+D36</f>
        <v>#REF!</v>
      </c>
      <c r="E45" s="83" t="e">
        <f t="shared" ref="E45:AH45" si="11">E24+E27+E30+E33+E36</f>
        <v>#REF!</v>
      </c>
      <c r="F45" s="83" t="e">
        <f t="shared" si="11"/>
        <v>#REF!</v>
      </c>
      <c r="G45" s="83" t="e">
        <f t="shared" si="11"/>
        <v>#REF!</v>
      </c>
      <c r="H45" s="83" t="e">
        <f t="shared" si="11"/>
        <v>#REF!</v>
      </c>
      <c r="I45" s="83" t="e">
        <f t="shared" si="11"/>
        <v>#REF!</v>
      </c>
      <c r="J45" s="83" t="e">
        <f t="shared" si="11"/>
        <v>#REF!</v>
      </c>
      <c r="K45" s="83" t="e">
        <f t="shared" si="11"/>
        <v>#REF!</v>
      </c>
      <c r="L45" s="83" t="e">
        <f t="shared" si="11"/>
        <v>#REF!</v>
      </c>
      <c r="M45" s="83" t="e">
        <f t="shared" si="11"/>
        <v>#REF!</v>
      </c>
      <c r="N45" s="83" t="e">
        <f t="shared" si="11"/>
        <v>#REF!</v>
      </c>
      <c r="O45" s="83" t="e">
        <f t="shared" si="11"/>
        <v>#REF!</v>
      </c>
      <c r="P45" s="83" t="e">
        <f t="shared" si="11"/>
        <v>#REF!</v>
      </c>
      <c r="Q45" s="83" t="e">
        <f t="shared" si="11"/>
        <v>#REF!</v>
      </c>
      <c r="R45" s="83" t="e">
        <f t="shared" si="11"/>
        <v>#REF!</v>
      </c>
      <c r="S45" s="83" t="e">
        <f t="shared" si="11"/>
        <v>#REF!</v>
      </c>
      <c r="T45" s="83" t="e">
        <f t="shared" si="11"/>
        <v>#REF!</v>
      </c>
      <c r="U45" s="83" t="e">
        <f t="shared" si="11"/>
        <v>#REF!</v>
      </c>
      <c r="V45" s="83" t="e">
        <f t="shared" si="11"/>
        <v>#REF!</v>
      </c>
      <c r="W45" s="83" t="e">
        <f t="shared" si="11"/>
        <v>#REF!</v>
      </c>
      <c r="X45" s="83" t="e">
        <f t="shared" si="11"/>
        <v>#REF!</v>
      </c>
      <c r="Y45" s="83" t="e">
        <f t="shared" si="11"/>
        <v>#REF!</v>
      </c>
      <c r="Z45" s="83" t="e">
        <f t="shared" si="11"/>
        <v>#REF!</v>
      </c>
      <c r="AA45" s="83" t="e">
        <f t="shared" si="11"/>
        <v>#REF!</v>
      </c>
      <c r="AB45" s="83" t="e">
        <f t="shared" si="11"/>
        <v>#REF!</v>
      </c>
      <c r="AC45" s="83" t="e">
        <f t="shared" si="11"/>
        <v>#REF!</v>
      </c>
      <c r="AD45" s="83" t="e">
        <f t="shared" si="11"/>
        <v>#REF!</v>
      </c>
      <c r="AE45" s="83" t="e">
        <f t="shared" si="11"/>
        <v>#REF!</v>
      </c>
      <c r="AF45" s="83" t="e">
        <f t="shared" si="11"/>
        <v>#REF!</v>
      </c>
      <c r="AG45" s="83" t="e">
        <f t="shared" si="11"/>
        <v>#REF!</v>
      </c>
      <c r="AH45" s="83" t="e">
        <f t="shared" si="11"/>
        <v>#REF!</v>
      </c>
      <c r="AI45" s="84" t="e">
        <f t="shared" si="9"/>
        <v>#REF!</v>
      </c>
      <c r="AJ45" s="63">
        <v>25</v>
      </c>
      <c r="AK45" s="63" t="e">
        <f t="shared" si="10"/>
        <v>#REF!</v>
      </c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</row>
    <row r="46" spans="2:70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</row>
    <row r="47" spans="2:70">
      <c r="B47" s="63"/>
      <c r="C47" s="63"/>
      <c r="D47" s="61"/>
      <c r="E47" s="61"/>
      <c r="F47" s="61" t="s">
        <v>73</v>
      </c>
      <c r="G47" s="61"/>
      <c r="H47" s="61"/>
      <c r="I47" s="61"/>
      <c r="J47" s="61"/>
      <c r="K47" s="61"/>
      <c r="L47" s="61"/>
      <c r="M47" s="61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</row>
    <row r="48" spans="2:70">
      <c r="B48" s="63"/>
      <c r="C48" s="73" t="s">
        <v>59</v>
      </c>
      <c r="E48" s="63"/>
      <c r="F48" s="63" t="e">
        <f>AI22+AI25+AI28+AI34</f>
        <v>#REF!</v>
      </c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</row>
    <row r="49" spans="2:70">
      <c r="B49" s="63"/>
      <c r="C49" s="73" t="s">
        <v>72</v>
      </c>
      <c r="E49" s="63"/>
      <c r="F49" s="63" t="e">
        <f>AI23+AI26+AI29+AI35</f>
        <v>#REF!</v>
      </c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</row>
    <row r="50" spans="2:70">
      <c r="B50" s="63"/>
      <c r="C50" s="73" t="s">
        <v>61</v>
      </c>
      <c r="E50" s="63"/>
      <c r="F50" s="63" t="e">
        <f>AI24+AI27+AI30+AI36</f>
        <v>#REF!</v>
      </c>
      <c r="G50" s="63"/>
      <c r="H50" s="63"/>
      <c r="I50" s="63"/>
      <c r="J50" s="63"/>
      <c r="K50" s="63"/>
      <c r="L50" s="63"/>
      <c r="M50" s="63"/>
      <c r="O50" s="63"/>
      <c r="P50" s="63"/>
      <c r="Q50" s="63"/>
      <c r="R50" s="63"/>
      <c r="AA50" s="63"/>
      <c r="AB50" s="63"/>
      <c r="AC50" s="63"/>
      <c r="AD50" s="63"/>
      <c r="AE50" s="63"/>
      <c r="AF50" s="63"/>
      <c r="AG50" s="63"/>
      <c r="AH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</row>
    <row r="51" spans="2:70">
      <c r="B51" s="63"/>
      <c r="C51" s="63"/>
      <c r="E51" s="63"/>
      <c r="F51" s="63" t="e">
        <f>SUM(F48:F50)</f>
        <v>#REF!</v>
      </c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</row>
    <row r="52" spans="2:70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</row>
    <row r="53" spans="2:70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O53" s="63"/>
      <c r="P53" s="63"/>
      <c r="Q53" s="63"/>
      <c r="R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</row>
    <row r="54" spans="2:70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O54" s="63"/>
      <c r="P54" s="63"/>
      <c r="Q54" s="63"/>
      <c r="R54" s="63"/>
      <c r="AA54" s="63"/>
      <c r="AB54" s="63"/>
      <c r="AC54" s="63"/>
      <c r="AD54" s="63"/>
      <c r="AE54" s="63"/>
      <c r="AF54" s="63"/>
      <c r="AG54" s="63"/>
      <c r="AH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</row>
    <row r="55" spans="2:70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</row>
    <row r="56" spans="2:70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Q56" s="63"/>
      <c r="AR56" s="63"/>
      <c r="AS56" s="63"/>
      <c r="AT56" s="63"/>
      <c r="AU56" s="63"/>
      <c r="AV56" s="63"/>
      <c r="AW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</row>
    <row r="57" spans="2:70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</row>
    <row r="58" spans="2:70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</row>
    <row r="59" spans="2:70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</row>
    <row r="60" spans="2:70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</row>
    <row r="61" spans="2:70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</row>
    <row r="62" spans="2:70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</row>
    <row r="63" spans="2:70" s="73" customFormat="1"/>
  </sheetData>
  <mergeCells count="86">
    <mergeCell ref="O3:P3"/>
    <mergeCell ref="C3:F3"/>
    <mergeCell ref="G3:H3"/>
    <mergeCell ref="I3:J3"/>
    <mergeCell ref="K3:L3"/>
    <mergeCell ref="M3:N3"/>
    <mergeCell ref="AC3:AD3"/>
    <mergeCell ref="B4:B6"/>
    <mergeCell ref="C4:F4"/>
    <mergeCell ref="G4:H4"/>
    <mergeCell ref="I4:J4"/>
    <mergeCell ref="K4:L6"/>
    <mergeCell ref="C5:F5"/>
    <mergeCell ref="G5:H5"/>
    <mergeCell ref="I5:J5"/>
    <mergeCell ref="C6:F6"/>
    <mergeCell ref="Q3:R3"/>
    <mergeCell ref="S3:T3"/>
    <mergeCell ref="U3:V3"/>
    <mergeCell ref="W3:X3"/>
    <mergeCell ref="Y3:Z3"/>
    <mergeCell ref="AA3:AB3"/>
    <mergeCell ref="G6:H6"/>
    <mergeCell ref="I6:J6"/>
    <mergeCell ref="B7:B9"/>
    <mergeCell ref="C7:F7"/>
    <mergeCell ref="G7:H7"/>
    <mergeCell ref="I7:J7"/>
    <mergeCell ref="K7:L9"/>
    <mergeCell ref="C8:F8"/>
    <mergeCell ref="G8:H8"/>
    <mergeCell ref="I8:J8"/>
    <mergeCell ref="C9:F9"/>
    <mergeCell ref="G9:H9"/>
    <mergeCell ref="I9:J9"/>
    <mergeCell ref="K10:L12"/>
    <mergeCell ref="C11:F11"/>
    <mergeCell ref="G11:H11"/>
    <mergeCell ref="I11:J11"/>
    <mergeCell ref="C12:F12"/>
    <mergeCell ref="G12:H12"/>
    <mergeCell ref="I12:J12"/>
    <mergeCell ref="K13:L15"/>
    <mergeCell ref="C14:F14"/>
    <mergeCell ref="G14:H14"/>
    <mergeCell ref="I14:J14"/>
    <mergeCell ref="C15:F15"/>
    <mergeCell ref="B13:B15"/>
    <mergeCell ref="C13:F13"/>
    <mergeCell ref="G13:H13"/>
    <mergeCell ref="I13:J13"/>
    <mergeCell ref="B10:B12"/>
    <mergeCell ref="C10:F10"/>
    <mergeCell ref="G10:H10"/>
    <mergeCell ref="I10:J10"/>
    <mergeCell ref="G15:H15"/>
    <mergeCell ref="I15:J15"/>
    <mergeCell ref="B16:B18"/>
    <mergeCell ref="C16:F16"/>
    <mergeCell ref="G16:H16"/>
    <mergeCell ref="I16:J16"/>
    <mergeCell ref="K16:L18"/>
    <mergeCell ref="C17:F17"/>
    <mergeCell ref="G17:H17"/>
    <mergeCell ref="I17:J17"/>
    <mergeCell ref="C18:F18"/>
    <mergeCell ref="G18:H18"/>
    <mergeCell ref="I18:J18"/>
    <mergeCell ref="B34:B36"/>
    <mergeCell ref="Q19:R19"/>
    <mergeCell ref="S19:T19"/>
    <mergeCell ref="U19:V19"/>
    <mergeCell ref="W19:X19"/>
    <mergeCell ref="C19:F19"/>
    <mergeCell ref="G19:H19"/>
    <mergeCell ref="I19:J19"/>
    <mergeCell ref="K19:L19"/>
    <mergeCell ref="M19:N19"/>
    <mergeCell ref="O19:P19"/>
    <mergeCell ref="AC19:AD19"/>
    <mergeCell ref="B22:B24"/>
    <mergeCell ref="B25:B27"/>
    <mergeCell ref="B28:B30"/>
    <mergeCell ref="B31:B33"/>
    <mergeCell ref="Y19:Z19"/>
    <mergeCell ref="AA19:AB19"/>
  </mergeCells>
  <conditionalFormatting sqref="D43:AH45">
    <cfRule type="cellIs" dxfId="2" priority="14" operator="greaterThan">
      <formula>0</formula>
    </cfRule>
    <cfRule type="cellIs" dxfId="1" priority="15" operator="greaterThan">
      <formula>18</formula>
    </cfRule>
  </conditionalFormatting>
  <conditionalFormatting sqref="D37:AH37">
    <cfRule type="cellIs" dxfId="0" priority="13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8F75-48D8-4207-B44E-CF55F91D75F5}">
  <dimension ref="A1:AN80"/>
  <sheetViews>
    <sheetView tabSelected="1" zoomScale="70" zoomScaleNormal="70" workbookViewId="0">
      <selection activeCell="AQ60" sqref="AQ60"/>
    </sheetView>
  </sheetViews>
  <sheetFormatPr defaultColWidth="8.875" defaultRowHeight="14.25"/>
  <cols>
    <col min="1" max="4" width="6.625" style="281" customWidth="1"/>
    <col min="5" max="5" width="5.375" style="281" customWidth="1"/>
    <col min="6" max="6" width="5.75" style="281" customWidth="1"/>
    <col min="7" max="8" width="4.875" style="281" customWidth="1"/>
    <col min="9" max="9" width="3.375" style="281" customWidth="1"/>
    <col min="10" max="19" width="4.375" style="281" customWidth="1"/>
    <col min="20" max="20" width="6.125" style="281" bestFit="1" customWidth="1"/>
    <col min="21" max="41" width="4.375" style="281" customWidth="1"/>
    <col min="42" max="16384" width="8.875" style="281"/>
  </cols>
  <sheetData>
    <row r="1" spans="1:40" ht="23.25" customHeight="1" thickBot="1">
      <c r="A1" s="286"/>
      <c r="B1" s="287"/>
      <c r="C1" s="287"/>
      <c r="D1" s="287"/>
      <c r="E1" s="287"/>
      <c r="F1" s="287"/>
      <c r="G1" s="287"/>
      <c r="H1" s="287"/>
      <c r="I1" s="287"/>
      <c r="J1" s="455" t="s">
        <v>3</v>
      </c>
      <c r="K1" s="456"/>
      <c r="L1" s="456"/>
      <c r="M1" s="456"/>
      <c r="N1" s="456"/>
      <c r="O1" s="456"/>
      <c r="P1" s="456"/>
      <c r="Q1" s="456"/>
      <c r="R1" s="456"/>
      <c r="S1" s="456"/>
      <c r="T1" s="456"/>
      <c r="U1" s="456"/>
      <c r="V1" s="456"/>
      <c r="W1" s="456"/>
      <c r="X1" s="456"/>
      <c r="Y1" s="456"/>
      <c r="Z1" s="456"/>
      <c r="AA1" s="456"/>
      <c r="AB1" s="456"/>
      <c r="AC1" s="456"/>
      <c r="AD1" s="456"/>
      <c r="AE1" s="457"/>
      <c r="AF1" s="434" t="s">
        <v>13</v>
      </c>
      <c r="AG1" s="435"/>
      <c r="AH1" s="435"/>
      <c r="AI1" s="435"/>
      <c r="AJ1" s="440"/>
      <c r="AK1" s="440"/>
      <c r="AL1" s="440"/>
      <c r="AM1" s="440"/>
      <c r="AN1" s="441"/>
    </row>
    <row r="2" spans="1:40" ht="23.25" customHeight="1" thickBot="1">
      <c r="A2" s="288"/>
      <c r="B2" s="289"/>
      <c r="C2" s="289"/>
      <c r="D2" s="289"/>
      <c r="E2" s="289"/>
      <c r="F2" s="289"/>
      <c r="G2" s="289"/>
      <c r="H2" s="289"/>
      <c r="I2" s="289"/>
      <c r="J2" s="461" t="s">
        <v>1</v>
      </c>
      <c r="K2" s="448"/>
      <c r="L2" s="448"/>
      <c r="M2" s="448"/>
      <c r="N2" s="454">
        <v>43647</v>
      </c>
      <c r="O2" s="454"/>
      <c r="P2" s="454"/>
      <c r="Q2" s="454"/>
      <c r="R2" s="454"/>
      <c r="S2" s="454"/>
      <c r="T2" s="454"/>
      <c r="U2" s="448" t="s">
        <v>2</v>
      </c>
      <c r="V2" s="448"/>
      <c r="W2" s="448"/>
      <c r="X2" s="448"/>
      <c r="Y2" s="449" t="s">
        <v>248</v>
      </c>
      <c r="Z2" s="449"/>
      <c r="AA2" s="449"/>
      <c r="AB2" s="449"/>
      <c r="AC2" s="449"/>
      <c r="AD2" s="449"/>
      <c r="AE2" s="450"/>
      <c r="AF2" s="436" t="s">
        <v>16</v>
      </c>
      <c r="AG2" s="437"/>
      <c r="AH2" s="437"/>
      <c r="AI2" s="437"/>
      <c r="AJ2" s="438"/>
      <c r="AK2" s="438"/>
      <c r="AL2" s="438"/>
      <c r="AM2" s="438"/>
      <c r="AN2" s="439"/>
    </row>
    <row r="3" spans="1:40" ht="15.75" customHeight="1" thickBot="1">
      <c r="A3" s="458" t="s">
        <v>237</v>
      </c>
      <c r="B3" s="459"/>
      <c r="C3" s="459"/>
      <c r="D3" s="459"/>
      <c r="E3" s="459"/>
      <c r="F3" s="459"/>
      <c r="G3" s="459"/>
      <c r="H3" s="459"/>
      <c r="I3" s="459"/>
      <c r="J3" s="445">
        <f>N2</f>
        <v>43647</v>
      </c>
      <c r="K3" s="446"/>
      <c r="L3" s="446"/>
      <c r="M3" s="446"/>
      <c r="N3" s="446"/>
      <c r="O3" s="446"/>
      <c r="P3" s="446"/>
      <c r="Q3" s="446"/>
      <c r="R3" s="446"/>
      <c r="S3" s="446"/>
      <c r="T3" s="446"/>
      <c r="U3" s="446"/>
      <c r="V3" s="446"/>
      <c r="W3" s="446"/>
      <c r="X3" s="446"/>
      <c r="Y3" s="446"/>
      <c r="Z3" s="446"/>
      <c r="AA3" s="446"/>
      <c r="AB3" s="446"/>
      <c r="AC3" s="446"/>
      <c r="AD3" s="446"/>
      <c r="AE3" s="446"/>
      <c r="AF3" s="446"/>
      <c r="AG3" s="446"/>
      <c r="AH3" s="446"/>
      <c r="AI3" s="446"/>
      <c r="AJ3" s="446"/>
      <c r="AK3" s="446"/>
      <c r="AL3" s="446"/>
      <c r="AM3" s="446"/>
      <c r="AN3" s="447"/>
    </row>
    <row r="4" spans="1:40" ht="15" thickBot="1">
      <c r="A4" s="512" t="s">
        <v>272</v>
      </c>
      <c r="B4" s="513"/>
      <c r="C4" s="513"/>
      <c r="D4" s="513"/>
      <c r="E4" s="513"/>
      <c r="F4" s="513"/>
      <c r="G4" s="513"/>
      <c r="H4" s="513"/>
      <c r="I4" s="513"/>
      <c r="J4" s="514">
        <v>1</v>
      </c>
      <c r="K4" s="514">
        <v>2</v>
      </c>
      <c r="L4" s="514">
        <v>3</v>
      </c>
      <c r="M4" s="514">
        <v>4</v>
      </c>
      <c r="N4" s="514">
        <v>5</v>
      </c>
      <c r="O4" s="514">
        <v>6</v>
      </c>
      <c r="P4" s="514">
        <v>7</v>
      </c>
      <c r="Q4" s="514">
        <v>8</v>
      </c>
      <c r="R4" s="514">
        <v>9</v>
      </c>
      <c r="S4" s="514">
        <v>10</v>
      </c>
      <c r="T4" s="514">
        <v>11</v>
      </c>
      <c r="U4" s="514">
        <v>12</v>
      </c>
      <c r="V4" s="514">
        <v>13</v>
      </c>
      <c r="W4" s="514">
        <v>14</v>
      </c>
      <c r="X4" s="514">
        <v>15</v>
      </c>
      <c r="Y4" s="514">
        <v>16</v>
      </c>
      <c r="Z4" s="514">
        <v>17</v>
      </c>
      <c r="AA4" s="514">
        <v>18</v>
      </c>
      <c r="AB4" s="514">
        <v>19</v>
      </c>
      <c r="AC4" s="514">
        <v>20</v>
      </c>
      <c r="AD4" s="514">
        <v>21</v>
      </c>
      <c r="AE4" s="514">
        <v>22</v>
      </c>
      <c r="AF4" s="514">
        <v>23</v>
      </c>
      <c r="AG4" s="514">
        <v>24</v>
      </c>
      <c r="AH4" s="514">
        <v>25</v>
      </c>
      <c r="AI4" s="514">
        <v>26</v>
      </c>
      <c r="AJ4" s="514">
        <v>27</v>
      </c>
      <c r="AK4" s="514">
        <v>28</v>
      </c>
      <c r="AL4" s="514">
        <v>29</v>
      </c>
      <c r="AM4" s="514">
        <v>30</v>
      </c>
      <c r="AN4" s="515">
        <v>31</v>
      </c>
    </row>
    <row r="5" spans="1:40">
      <c r="A5" s="536" t="s">
        <v>5</v>
      </c>
      <c r="B5" s="537"/>
      <c r="C5" s="537"/>
      <c r="D5" s="537"/>
      <c r="E5" s="537"/>
      <c r="F5" s="537"/>
      <c r="G5" s="537"/>
      <c r="H5" s="542" t="s">
        <v>276</v>
      </c>
      <c r="I5" s="542"/>
      <c r="J5" s="542">
        <v>0</v>
      </c>
      <c r="K5" s="542">
        <v>0</v>
      </c>
      <c r="L5" s="542">
        <v>0</v>
      </c>
      <c r="M5" s="542">
        <v>0</v>
      </c>
      <c r="N5" s="542">
        <v>0</v>
      </c>
      <c r="O5" s="542">
        <v>0</v>
      </c>
      <c r="P5" s="542">
        <v>0</v>
      </c>
      <c r="Q5" s="542">
        <v>0</v>
      </c>
      <c r="R5" s="542">
        <v>0</v>
      </c>
      <c r="S5" s="542">
        <v>0</v>
      </c>
      <c r="T5" s="542">
        <v>0</v>
      </c>
      <c r="U5" s="542">
        <v>0</v>
      </c>
      <c r="V5" s="542">
        <v>0</v>
      </c>
      <c r="W5" s="542">
        <v>0</v>
      </c>
      <c r="X5" s="542">
        <v>0</v>
      </c>
      <c r="Y5" s="542">
        <v>0</v>
      </c>
      <c r="Z5" s="542">
        <v>0</v>
      </c>
      <c r="AA5" s="542">
        <v>0</v>
      </c>
      <c r="AB5" s="542">
        <v>0</v>
      </c>
      <c r="AC5" s="542">
        <v>0</v>
      </c>
      <c r="AD5" s="542">
        <v>0</v>
      </c>
      <c r="AE5" s="542">
        <v>0</v>
      </c>
      <c r="AF5" s="542">
        <v>0</v>
      </c>
      <c r="AG5" s="542">
        <v>0</v>
      </c>
      <c r="AH5" s="542">
        <v>0</v>
      </c>
      <c r="AI5" s="542">
        <v>0</v>
      </c>
      <c r="AJ5" s="542">
        <v>0</v>
      </c>
      <c r="AK5" s="542">
        <v>0</v>
      </c>
      <c r="AL5" s="542">
        <v>0</v>
      </c>
      <c r="AM5" s="542">
        <v>0</v>
      </c>
      <c r="AN5" s="555">
        <v>0</v>
      </c>
    </row>
    <row r="6" spans="1:40">
      <c r="A6" s="533" t="s">
        <v>6</v>
      </c>
      <c r="B6" s="529"/>
      <c r="C6" s="529"/>
      <c r="D6" s="529"/>
      <c r="E6" s="529"/>
      <c r="F6" s="529"/>
      <c r="G6" s="529"/>
      <c r="H6" s="535"/>
      <c r="I6" s="535"/>
      <c r="J6" s="535"/>
      <c r="K6" s="535"/>
      <c r="L6" s="535"/>
      <c r="M6" s="535"/>
      <c r="N6" s="535"/>
      <c r="O6" s="535"/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35"/>
      <c r="AG6" s="535"/>
      <c r="AH6" s="535"/>
      <c r="AI6" s="535"/>
      <c r="AJ6" s="535"/>
      <c r="AK6" s="535"/>
      <c r="AL6" s="535"/>
      <c r="AM6" s="535"/>
      <c r="AN6" s="556"/>
    </row>
    <row r="7" spans="1:40">
      <c r="A7" s="533" t="s">
        <v>7</v>
      </c>
      <c r="B7" s="529"/>
      <c r="C7" s="529"/>
      <c r="D7" s="529"/>
      <c r="E7" s="529"/>
      <c r="F7" s="529"/>
      <c r="G7" s="529"/>
      <c r="H7" s="535" t="s">
        <v>276</v>
      </c>
      <c r="I7" s="535"/>
      <c r="J7" s="535">
        <v>0</v>
      </c>
      <c r="K7" s="535">
        <v>0</v>
      </c>
      <c r="L7" s="535">
        <v>0</v>
      </c>
      <c r="M7" s="535">
        <v>0</v>
      </c>
      <c r="N7" s="535">
        <v>0</v>
      </c>
      <c r="O7" s="535">
        <v>0</v>
      </c>
      <c r="P7" s="535">
        <v>0</v>
      </c>
      <c r="Q7" s="535">
        <v>0</v>
      </c>
      <c r="R7" s="535">
        <v>0</v>
      </c>
      <c r="S7" s="535">
        <v>0</v>
      </c>
      <c r="T7" s="535">
        <v>0</v>
      </c>
      <c r="U7" s="535">
        <v>0</v>
      </c>
      <c r="V7" s="535">
        <v>0</v>
      </c>
      <c r="W7" s="535">
        <v>0</v>
      </c>
      <c r="X7" s="535">
        <v>0</v>
      </c>
      <c r="Y7" s="535">
        <v>0</v>
      </c>
      <c r="Z7" s="535">
        <v>0</v>
      </c>
      <c r="AA7" s="535">
        <v>0</v>
      </c>
      <c r="AB7" s="535">
        <v>0</v>
      </c>
      <c r="AC7" s="535">
        <v>0</v>
      </c>
      <c r="AD7" s="535">
        <v>0</v>
      </c>
      <c r="AE7" s="535">
        <v>0</v>
      </c>
      <c r="AF7" s="535">
        <v>0</v>
      </c>
      <c r="AG7" s="535">
        <v>0</v>
      </c>
      <c r="AH7" s="535">
        <v>0</v>
      </c>
      <c r="AI7" s="535">
        <v>0</v>
      </c>
      <c r="AJ7" s="535">
        <v>0</v>
      </c>
      <c r="AK7" s="535">
        <v>0</v>
      </c>
      <c r="AL7" s="535">
        <v>0</v>
      </c>
      <c r="AM7" s="535">
        <v>0</v>
      </c>
      <c r="AN7" s="556">
        <v>0</v>
      </c>
    </row>
    <row r="8" spans="1:40">
      <c r="A8" s="533" t="s">
        <v>273</v>
      </c>
      <c r="B8" s="529"/>
      <c r="C8" s="529"/>
      <c r="D8" s="529"/>
      <c r="E8" s="529"/>
      <c r="F8" s="529"/>
      <c r="G8" s="529"/>
      <c r="H8" s="535"/>
      <c r="I8" s="535"/>
      <c r="J8" s="535"/>
      <c r="K8" s="535"/>
      <c r="L8" s="535"/>
      <c r="M8" s="535"/>
      <c r="N8" s="535"/>
      <c r="O8" s="535"/>
      <c r="P8" s="535"/>
      <c r="Q8" s="535"/>
      <c r="R8" s="535"/>
      <c r="S8" s="535"/>
      <c r="T8" s="535"/>
      <c r="U8" s="535"/>
      <c r="V8" s="535"/>
      <c r="W8" s="535"/>
      <c r="X8" s="535"/>
      <c r="Y8" s="535"/>
      <c r="Z8" s="535"/>
      <c r="AA8" s="535"/>
      <c r="AB8" s="535"/>
      <c r="AC8" s="535"/>
      <c r="AD8" s="535"/>
      <c r="AE8" s="535"/>
      <c r="AF8" s="535"/>
      <c r="AG8" s="535"/>
      <c r="AH8" s="535"/>
      <c r="AI8" s="535"/>
      <c r="AJ8" s="535"/>
      <c r="AK8" s="535"/>
      <c r="AL8" s="535"/>
      <c r="AM8" s="535"/>
      <c r="AN8" s="556"/>
    </row>
    <row r="9" spans="1:40">
      <c r="A9" s="533" t="s">
        <v>11</v>
      </c>
      <c r="B9" s="529"/>
      <c r="C9" s="529"/>
      <c r="D9" s="529"/>
      <c r="E9" s="529"/>
      <c r="F9" s="529"/>
      <c r="G9" s="529"/>
      <c r="H9" s="535" t="s">
        <v>276</v>
      </c>
      <c r="I9" s="535"/>
      <c r="J9" s="535">
        <v>0</v>
      </c>
      <c r="K9" s="535">
        <v>0</v>
      </c>
      <c r="L9" s="535">
        <v>0</v>
      </c>
      <c r="M9" s="535">
        <v>0</v>
      </c>
      <c r="N9" s="535">
        <v>0</v>
      </c>
      <c r="O9" s="535">
        <v>0</v>
      </c>
      <c r="P9" s="535">
        <v>0</v>
      </c>
      <c r="Q9" s="535">
        <v>0</v>
      </c>
      <c r="R9" s="535">
        <v>0</v>
      </c>
      <c r="S9" s="535">
        <v>0</v>
      </c>
      <c r="T9" s="535">
        <v>0</v>
      </c>
      <c r="U9" s="535">
        <v>0</v>
      </c>
      <c r="V9" s="535">
        <v>0</v>
      </c>
      <c r="W9" s="535">
        <v>0</v>
      </c>
      <c r="X9" s="535">
        <v>0</v>
      </c>
      <c r="Y9" s="535">
        <v>0</v>
      </c>
      <c r="Z9" s="535">
        <v>0</v>
      </c>
      <c r="AA9" s="535">
        <v>0</v>
      </c>
      <c r="AB9" s="535">
        <v>0</v>
      </c>
      <c r="AC9" s="535">
        <v>0</v>
      </c>
      <c r="AD9" s="535">
        <v>0</v>
      </c>
      <c r="AE9" s="535">
        <v>0</v>
      </c>
      <c r="AF9" s="535">
        <v>0</v>
      </c>
      <c r="AG9" s="535">
        <v>0</v>
      </c>
      <c r="AH9" s="535">
        <v>0</v>
      </c>
      <c r="AI9" s="535">
        <v>0</v>
      </c>
      <c r="AJ9" s="535">
        <v>0</v>
      </c>
      <c r="AK9" s="535">
        <v>0</v>
      </c>
      <c r="AL9" s="535">
        <v>0</v>
      </c>
      <c r="AM9" s="535">
        <v>0</v>
      </c>
      <c r="AN9" s="556">
        <v>0</v>
      </c>
    </row>
    <row r="10" spans="1:40">
      <c r="A10" s="533" t="s">
        <v>238</v>
      </c>
      <c r="B10" s="529"/>
      <c r="C10" s="529"/>
      <c r="D10" s="529"/>
      <c r="E10" s="529"/>
      <c r="F10" s="529"/>
      <c r="G10" s="529"/>
      <c r="H10" s="535"/>
      <c r="I10" s="535"/>
      <c r="J10" s="535"/>
      <c r="K10" s="535"/>
      <c r="L10" s="535"/>
      <c r="M10" s="535"/>
      <c r="N10" s="535"/>
      <c r="O10" s="535"/>
      <c r="P10" s="535"/>
      <c r="Q10" s="535"/>
      <c r="R10" s="535"/>
      <c r="S10" s="535"/>
      <c r="T10" s="535"/>
      <c r="U10" s="535"/>
      <c r="V10" s="535"/>
      <c r="W10" s="535"/>
      <c r="X10" s="535"/>
      <c r="Y10" s="535"/>
      <c r="Z10" s="535"/>
      <c r="AA10" s="535"/>
      <c r="AB10" s="535"/>
      <c r="AC10" s="535"/>
      <c r="AD10" s="535"/>
      <c r="AE10" s="535"/>
      <c r="AF10" s="535"/>
      <c r="AG10" s="535"/>
      <c r="AH10" s="535"/>
      <c r="AI10" s="535"/>
      <c r="AJ10" s="535"/>
      <c r="AK10" s="535"/>
      <c r="AL10" s="535"/>
      <c r="AM10" s="535"/>
      <c r="AN10" s="556"/>
    </row>
    <row r="11" spans="1:40" ht="15" thickBot="1">
      <c r="A11" s="538" t="s">
        <v>247</v>
      </c>
      <c r="B11" s="526"/>
      <c r="C11" s="526"/>
      <c r="D11" s="526"/>
      <c r="E11" s="526"/>
      <c r="F11" s="558" t="s">
        <v>249</v>
      </c>
      <c r="G11" s="558"/>
      <c r="H11" s="558"/>
      <c r="I11" s="558"/>
      <c r="J11" s="540">
        <v>1</v>
      </c>
      <c r="K11" s="540">
        <v>1</v>
      </c>
      <c r="L11" s="540">
        <v>1</v>
      </c>
      <c r="M11" s="540">
        <v>1</v>
      </c>
      <c r="N11" s="540">
        <v>1</v>
      </c>
      <c r="O11" s="540">
        <v>1</v>
      </c>
      <c r="P11" s="540">
        <v>1</v>
      </c>
      <c r="Q11" s="540">
        <v>1</v>
      </c>
      <c r="R11" s="540">
        <v>1</v>
      </c>
      <c r="S11" s="540">
        <v>1</v>
      </c>
      <c r="T11" s="540">
        <v>1</v>
      </c>
      <c r="U11" s="540">
        <v>1</v>
      </c>
      <c r="V11" s="540">
        <v>1</v>
      </c>
      <c r="W11" s="540">
        <v>1</v>
      </c>
      <c r="X11" s="540">
        <v>1</v>
      </c>
      <c r="Y11" s="540">
        <v>1</v>
      </c>
      <c r="Z11" s="540">
        <v>1</v>
      </c>
      <c r="AA11" s="540">
        <v>1</v>
      </c>
      <c r="AB11" s="540">
        <v>1</v>
      </c>
      <c r="AC11" s="540">
        <v>1</v>
      </c>
      <c r="AD11" s="540">
        <v>1</v>
      </c>
      <c r="AE11" s="540">
        <v>1</v>
      </c>
      <c r="AF11" s="540">
        <v>1</v>
      </c>
      <c r="AG11" s="540">
        <v>1</v>
      </c>
      <c r="AH11" s="540">
        <v>1</v>
      </c>
      <c r="AI11" s="540">
        <v>1</v>
      </c>
      <c r="AJ11" s="540">
        <v>1</v>
      </c>
      <c r="AK11" s="540">
        <v>1</v>
      </c>
      <c r="AL11" s="540">
        <v>1</v>
      </c>
      <c r="AM11" s="540">
        <v>1</v>
      </c>
      <c r="AN11" s="557">
        <v>1</v>
      </c>
    </row>
    <row r="12" spans="1:40" ht="15" thickBot="1">
      <c r="A12" s="553" t="s">
        <v>275</v>
      </c>
      <c r="B12" s="554"/>
      <c r="C12" s="554"/>
      <c r="D12" s="554"/>
      <c r="E12" s="554"/>
      <c r="F12" s="554"/>
      <c r="G12" s="554"/>
      <c r="H12" s="554"/>
      <c r="I12" s="554"/>
      <c r="J12" s="509">
        <v>1</v>
      </c>
      <c r="K12" s="509">
        <v>2</v>
      </c>
      <c r="L12" s="509">
        <v>3</v>
      </c>
      <c r="M12" s="509">
        <v>4</v>
      </c>
      <c r="N12" s="509">
        <v>5</v>
      </c>
      <c r="O12" s="509">
        <v>6</v>
      </c>
      <c r="P12" s="509">
        <v>7</v>
      </c>
      <c r="Q12" s="509">
        <v>8</v>
      </c>
      <c r="R12" s="509">
        <v>9</v>
      </c>
      <c r="S12" s="509">
        <v>10</v>
      </c>
      <c r="T12" s="509">
        <v>11</v>
      </c>
      <c r="U12" s="509">
        <v>12</v>
      </c>
      <c r="V12" s="509">
        <v>13</v>
      </c>
      <c r="W12" s="509">
        <v>14</v>
      </c>
      <c r="X12" s="509">
        <v>15</v>
      </c>
      <c r="Y12" s="509">
        <v>16</v>
      </c>
      <c r="Z12" s="509">
        <v>17</v>
      </c>
      <c r="AA12" s="509">
        <v>18</v>
      </c>
      <c r="AB12" s="509">
        <v>19</v>
      </c>
      <c r="AC12" s="509">
        <v>20</v>
      </c>
      <c r="AD12" s="509">
        <v>21</v>
      </c>
      <c r="AE12" s="509">
        <v>22</v>
      </c>
      <c r="AF12" s="509">
        <v>23</v>
      </c>
      <c r="AG12" s="509">
        <v>24</v>
      </c>
      <c r="AH12" s="509">
        <v>25</v>
      </c>
      <c r="AI12" s="509">
        <v>26</v>
      </c>
      <c r="AJ12" s="509">
        <v>27</v>
      </c>
      <c r="AK12" s="509">
        <v>28</v>
      </c>
      <c r="AL12" s="509">
        <v>29</v>
      </c>
      <c r="AM12" s="509">
        <v>30</v>
      </c>
      <c r="AN12" s="516">
        <v>31</v>
      </c>
    </row>
    <row r="13" spans="1:40">
      <c r="A13" s="534" t="s">
        <v>280</v>
      </c>
      <c r="B13" s="293"/>
      <c r="C13" s="293"/>
      <c r="D13" s="293"/>
      <c r="E13" s="293"/>
      <c r="F13" s="293"/>
      <c r="G13" s="293"/>
      <c r="H13" s="542" t="s">
        <v>279</v>
      </c>
      <c r="I13" s="542"/>
      <c r="J13" s="541" t="s">
        <v>279</v>
      </c>
      <c r="K13" s="541" t="s">
        <v>279</v>
      </c>
      <c r="L13" s="541" t="s">
        <v>279</v>
      </c>
      <c r="M13" s="541" t="s">
        <v>279</v>
      </c>
      <c r="N13" s="541" t="s">
        <v>279</v>
      </c>
      <c r="O13" s="541" t="s">
        <v>279</v>
      </c>
      <c r="P13" s="541" t="s">
        <v>279</v>
      </c>
      <c r="Q13" s="541" t="s">
        <v>279</v>
      </c>
      <c r="R13" s="541" t="s">
        <v>279</v>
      </c>
      <c r="S13" s="541" t="s">
        <v>279</v>
      </c>
      <c r="T13" s="541" t="s">
        <v>279</v>
      </c>
      <c r="U13" s="541" t="s">
        <v>279</v>
      </c>
      <c r="V13" s="541" t="s">
        <v>279</v>
      </c>
      <c r="W13" s="541" t="s">
        <v>279</v>
      </c>
      <c r="X13" s="541" t="s">
        <v>279</v>
      </c>
      <c r="Y13" s="541" t="s">
        <v>279</v>
      </c>
      <c r="Z13" s="541" t="s">
        <v>279</v>
      </c>
      <c r="AA13" s="541" t="s">
        <v>279</v>
      </c>
      <c r="AB13" s="541" t="s">
        <v>279</v>
      </c>
      <c r="AC13" s="541" t="s">
        <v>279</v>
      </c>
      <c r="AD13" s="541" t="s">
        <v>279</v>
      </c>
      <c r="AE13" s="541" t="s">
        <v>279</v>
      </c>
      <c r="AF13" s="541" t="s">
        <v>279</v>
      </c>
      <c r="AG13" s="541" t="s">
        <v>279</v>
      </c>
      <c r="AH13" s="541" t="s">
        <v>279</v>
      </c>
      <c r="AI13" s="541" t="s">
        <v>279</v>
      </c>
      <c r="AJ13" s="541" t="s">
        <v>279</v>
      </c>
      <c r="AK13" s="541" t="s">
        <v>279</v>
      </c>
      <c r="AL13" s="541" t="s">
        <v>279</v>
      </c>
      <c r="AM13" s="541" t="s">
        <v>279</v>
      </c>
      <c r="AN13" s="541" t="s">
        <v>279</v>
      </c>
    </row>
    <row r="14" spans="1:40">
      <c r="A14" s="534" t="s">
        <v>297</v>
      </c>
      <c r="B14" s="293"/>
      <c r="C14" s="293"/>
      <c r="D14" s="293"/>
      <c r="E14" s="293"/>
      <c r="F14" s="293"/>
      <c r="G14" s="293"/>
      <c r="H14" s="535" t="s">
        <v>290</v>
      </c>
      <c r="I14" s="535"/>
      <c r="J14" s="541" t="s">
        <v>289</v>
      </c>
      <c r="K14" s="541" t="s">
        <v>289</v>
      </c>
      <c r="L14" s="541" t="s">
        <v>289</v>
      </c>
      <c r="M14" s="541" t="s">
        <v>289</v>
      </c>
      <c r="N14" s="541" t="s">
        <v>289</v>
      </c>
      <c r="O14" s="541" t="s">
        <v>289</v>
      </c>
      <c r="P14" s="541" t="s">
        <v>289</v>
      </c>
      <c r="Q14" s="541" t="s">
        <v>289</v>
      </c>
      <c r="R14" s="541" t="s">
        <v>289</v>
      </c>
      <c r="S14" s="541" t="s">
        <v>289</v>
      </c>
      <c r="T14" s="541" t="s">
        <v>289</v>
      </c>
      <c r="U14" s="541" t="s">
        <v>289</v>
      </c>
      <c r="V14" s="541" t="s">
        <v>289</v>
      </c>
      <c r="W14" s="541" t="s">
        <v>289</v>
      </c>
      <c r="X14" s="541" t="s">
        <v>289</v>
      </c>
      <c r="Y14" s="541" t="s">
        <v>289</v>
      </c>
      <c r="Z14" s="541" t="s">
        <v>289</v>
      </c>
      <c r="AA14" s="541" t="s">
        <v>289</v>
      </c>
      <c r="AB14" s="541" t="s">
        <v>289</v>
      </c>
      <c r="AC14" s="541" t="s">
        <v>289</v>
      </c>
      <c r="AD14" s="541" t="s">
        <v>289</v>
      </c>
      <c r="AE14" s="541" t="s">
        <v>289</v>
      </c>
      <c r="AF14" s="541" t="s">
        <v>289</v>
      </c>
      <c r="AG14" s="541" t="s">
        <v>289</v>
      </c>
      <c r="AH14" s="541" t="s">
        <v>289</v>
      </c>
      <c r="AI14" s="541" t="s">
        <v>289</v>
      </c>
      <c r="AJ14" s="541" t="s">
        <v>289</v>
      </c>
      <c r="AK14" s="541" t="s">
        <v>289</v>
      </c>
      <c r="AL14" s="541" t="s">
        <v>289</v>
      </c>
      <c r="AM14" s="541" t="s">
        <v>289</v>
      </c>
      <c r="AN14" s="541" t="s">
        <v>289</v>
      </c>
    </row>
    <row r="15" spans="1:40" ht="15" thickBot="1">
      <c r="A15" s="534"/>
      <c r="B15" s="293"/>
      <c r="C15" s="293"/>
      <c r="D15" s="293"/>
      <c r="E15" s="293"/>
      <c r="F15" s="293"/>
      <c r="G15" s="293"/>
      <c r="H15" s="539" t="s">
        <v>277</v>
      </c>
      <c r="I15" s="539"/>
      <c r="J15" s="541">
        <v>1</v>
      </c>
      <c r="K15" s="541">
        <v>1</v>
      </c>
      <c r="L15" s="541">
        <v>1</v>
      </c>
      <c r="M15" s="541">
        <v>1</v>
      </c>
      <c r="N15" s="541">
        <v>1</v>
      </c>
      <c r="O15" s="541">
        <v>1</v>
      </c>
      <c r="P15" s="541">
        <v>1</v>
      </c>
      <c r="Q15" s="541">
        <v>1</v>
      </c>
      <c r="R15" s="541">
        <v>1</v>
      </c>
      <c r="S15" s="541">
        <v>1</v>
      </c>
      <c r="T15" s="541">
        <v>1</v>
      </c>
      <c r="U15" s="541">
        <v>1</v>
      </c>
      <c r="V15" s="541">
        <v>1</v>
      </c>
      <c r="W15" s="541">
        <v>1</v>
      </c>
      <c r="X15" s="541">
        <v>1</v>
      </c>
      <c r="Y15" s="541">
        <v>1</v>
      </c>
      <c r="Z15" s="541">
        <v>1</v>
      </c>
      <c r="AA15" s="541">
        <v>1</v>
      </c>
      <c r="AB15" s="541">
        <v>1</v>
      </c>
      <c r="AC15" s="541">
        <v>1</v>
      </c>
      <c r="AD15" s="541">
        <v>1</v>
      </c>
      <c r="AE15" s="541">
        <v>1</v>
      </c>
      <c r="AF15" s="541">
        <v>1</v>
      </c>
      <c r="AG15" s="541">
        <v>1</v>
      </c>
      <c r="AH15" s="541">
        <v>1</v>
      </c>
      <c r="AI15" s="541">
        <v>1</v>
      </c>
      <c r="AJ15" s="541">
        <v>1</v>
      </c>
      <c r="AK15" s="541">
        <v>1</v>
      </c>
      <c r="AL15" s="541">
        <v>1</v>
      </c>
      <c r="AM15" s="541">
        <v>1</v>
      </c>
      <c r="AN15" s="541">
        <v>1</v>
      </c>
    </row>
    <row r="16" spans="1:40" ht="15" thickBot="1">
      <c r="A16" s="512" t="s">
        <v>271</v>
      </c>
      <c r="B16" s="513"/>
      <c r="C16" s="513"/>
      <c r="D16" s="513"/>
      <c r="E16" s="513"/>
      <c r="F16" s="513"/>
      <c r="G16" s="513"/>
      <c r="H16" s="513"/>
      <c r="I16" s="513"/>
      <c r="J16" s="514">
        <v>1</v>
      </c>
      <c r="K16" s="514">
        <v>2</v>
      </c>
      <c r="L16" s="514">
        <v>3</v>
      </c>
      <c r="M16" s="514">
        <v>4</v>
      </c>
      <c r="N16" s="514">
        <v>5</v>
      </c>
      <c r="O16" s="514">
        <v>6</v>
      </c>
      <c r="P16" s="514">
        <v>7</v>
      </c>
      <c r="Q16" s="514">
        <v>8</v>
      </c>
      <c r="R16" s="514">
        <v>9</v>
      </c>
      <c r="S16" s="514">
        <v>10</v>
      </c>
      <c r="T16" s="514">
        <v>11</v>
      </c>
      <c r="U16" s="514">
        <v>12</v>
      </c>
      <c r="V16" s="514">
        <v>13</v>
      </c>
      <c r="W16" s="514">
        <v>14</v>
      </c>
      <c r="X16" s="514">
        <v>15</v>
      </c>
      <c r="Y16" s="514">
        <v>16</v>
      </c>
      <c r="Z16" s="514">
        <v>17</v>
      </c>
      <c r="AA16" s="514">
        <v>18</v>
      </c>
      <c r="AB16" s="514">
        <v>19</v>
      </c>
      <c r="AC16" s="514">
        <v>20</v>
      </c>
      <c r="AD16" s="514">
        <v>21</v>
      </c>
      <c r="AE16" s="514">
        <v>22</v>
      </c>
      <c r="AF16" s="514">
        <v>23</v>
      </c>
      <c r="AG16" s="514">
        <v>24</v>
      </c>
      <c r="AH16" s="514">
        <v>25</v>
      </c>
      <c r="AI16" s="514">
        <v>26</v>
      </c>
      <c r="AJ16" s="514">
        <v>27</v>
      </c>
      <c r="AK16" s="514">
        <v>28</v>
      </c>
      <c r="AL16" s="514">
        <v>29</v>
      </c>
      <c r="AM16" s="514">
        <v>30</v>
      </c>
      <c r="AN16" s="515">
        <v>31</v>
      </c>
    </row>
    <row r="17" spans="1:40">
      <c r="A17" s="517" t="s">
        <v>240</v>
      </c>
      <c r="B17" s="518"/>
      <c r="C17" s="518"/>
      <c r="D17" s="518"/>
      <c r="E17" s="518"/>
      <c r="F17" s="518" t="s">
        <v>244</v>
      </c>
      <c r="G17" s="518"/>
      <c r="H17" s="518"/>
      <c r="I17" s="518"/>
      <c r="J17" s="549">
        <v>1</v>
      </c>
      <c r="K17" s="524" t="s">
        <v>276</v>
      </c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50"/>
    </row>
    <row r="18" spans="1:40">
      <c r="A18" s="291" t="s">
        <v>140</v>
      </c>
      <c r="B18" s="292"/>
      <c r="C18" s="292"/>
      <c r="D18" s="292"/>
      <c r="E18" s="292"/>
      <c r="F18" s="292" t="s">
        <v>245</v>
      </c>
      <c r="G18" s="292"/>
      <c r="H18" s="292"/>
      <c r="I18" s="292"/>
      <c r="J18" s="293">
        <v>2</v>
      </c>
      <c r="K18" s="293" t="s">
        <v>276</v>
      </c>
      <c r="L18" s="529"/>
      <c r="M18" s="529"/>
      <c r="N18" s="529"/>
      <c r="O18" s="529"/>
      <c r="P18" s="529"/>
      <c r="Q18" s="529"/>
      <c r="R18" s="529"/>
      <c r="S18" s="529"/>
      <c r="T18" s="529"/>
      <c r="U18" s="529"/>
      <c r="V18" s="529"/>
      <c r="W18" s="529"/>
      <c r="X18" s="529"/>
      <c r="Y18" s="529"/>
      <c r="Z18" s="529"/>
      <c r="AA18" s="529"/>
      <c r="AB18" s="529"/>
      <c r="AC18" s="529"/>
      <c r="AD18" s="529"/>
      <c r="AE18" s="529"/>
      <c r="AF18" s="529"/>
      <c r="AG18" s="529"/>
      <c r="AH18" s="529"/>
      <c r="AI18" s="529"/>
      <c r="AJ18" s="529"/>
      <c r="AK18" s="529"/>
      <c r="AL18" s="529"/>
      <c r="AM18" s="529"/>
      <c r="AN18" s="551"/>
    </row>
    <row r="19" spans="1:40">
      <c r="A19" s="291" t="s">
        <v>141</v>
      </c>
      <c r="B19" s="292"/>
      <c r="C19" s="292"/>
      <c r="D19" s="292"/>
      <c r="E19" s="292"/>
      <c r="F19" s="292" t="s">
        <v>245</v>
      </c>
      <c r="G19" s="292"/>
      <c r="H19" s="292"/>
      <c r="I19" s="292"/>
      <c r="J19" s="293">
        <v>2</v>
      </c>
      <c r="K19" s="293" t="s">
        <v>276</v>
      </c>
      <c r="L19" s="529"/>
      <c r="M19" s="529"/>
      <c r="N19" s="529"/>
      <c r="O19" s="529"/>
      <c r="P19" s="529"/>
      <c r="Q19" s="529"/>
      <c r="R19" s="529"/>
      <c r="S19" s="529"/>
      <c r="T19" s="529"/>
      <c r="U19" s="529"/>
      <c r="V19" s="529"/>
      <c r="W19" s="529"/>
      <c r="X19" s="529"/>
      <c r="Y19" s="529"/>
      <c r="Z19" s="529"/>
      <c r="AA19" s="529"/>
      <c r="AB19" s="529"/>
      <c r="AC19" s="529"/>
      <c r="AD19" s="529"/>
      <c r="AE19" s="529"/>
      <c r="AF19" s="529"/>
      <c r="AG19" s="529"/>
      <c r="AH19" s="529"/>
      <c r="AI19" s="529"/>
      <c r="AJ19" s="529"/>
      <c r="AK19" s="529"/>
      <c r="AL19" s="529"/>
      <c r="AM19" s="529"/>
      <c r="AN19" s="551"/>
    </row>
    <row r="20" spans="1:40">
      <c r="A20" s="291" t="s">
        <v>142</v>
      </c>
      <c r="B20" s="292"/>
      <c r="C20" s="292"/>
      <c r="D20" s="292"/>
      <c r="E20" s="292"/>
      <c r="F20" s="292" t="s">
        <v>246</v>
      </c>
      <c r="G20" s="292"/>
      <c r="H20" s="292"/>
      <c r="I20" s="292"/>
      <c r="J20" s="293">
        <v>11</v>
      </c>
      <c r="K20" s="293" t="s">
        <v>276</v>
      </c>
      <c r="L20" s="529"/>
      <c r="M20" s="529"/>
      <c r="N20" s="529"/>
      <c r="O20" s="529"/>
      <c r="P20" s="529"/>
      <c r="Q20" s="529"/>
      <c r="R20" s="529"/>
      <c r="S20" s="529"/>
      <c r="T20" s="529"/>
      <c r="U20" s="529"/>
      <c r="V20" s="529"/>
      <c r="W20" s="529"/>
      <c r="X20" s="529"/>
      <c r="Y20" s="529"/>
      <c r="Z20" s="529"/>
      <c r="AA20" s="529"/>
      <c r="AB20" s="529"/>
      <c r="AC20" s="529"/>
      <c r="AD20" s="529"/>
      <c r="AE20" s="529"/>
      <c r="AF20" s="529"/>
      <c r="AG20" s="529"/>
      <c r="AH20" s="529"/>
      <c r="AI20" s="529"/>
      <c r="AJ20" s="529"/>
      <c r="AK20" s="529"/>
      <c r="AL20" s="529"/>
      <c r="AM20" s="529"/>
      <c r="AN20" s="551"/>
    </row>
    <row r="21" spans="1:40">
      <c r="A21" s="291" t="s">
        <v>243</v>
      </c>
      <c r="B21" s="292"/>
      <c r="C21" s="292"/>
      <c r="D21" s="292"/>
      <c r="E21" s="292"/>
      <c r="F21" s="292" t="s">
        <v>245</v>
      </c>
      <c r="G21" s="292"/>
      <c r="H21" s="292"/>
      <c r="I21" s="292"/>
      <c r="J21" s="293"/>
      <c r="K21" s="293"/>
      <c r="L21" s="529"/>
      <c r="M21" s="529"/>
      <c r="N21" s="529"/>
      <c r="O21" s="529"/>
      <c r="P21" s="529"/>
      <c r="Q21" s="529"/>
      <c r="R21" s="529"/>
      <c r="S21" s="529"/>
      <c r="T21" s="529"/>
      <c r="V21" s="529"/>
      <c r="W21" s="529"/>
      <c r="X21" s="529"/>
      <c r="Y21" s="529"/>
      <c r="Z21" s="529"/>
      <c r="AA21" s="529"/>
      <c r="AB21" s="529"/>
      <c r="AC21" s="529"/>
      <c r="AD21" s="529"/>
      <c r="AE21" s="529"/>
      <c r="AF21" s="529"/>
      <c r="AG21" s="529"/>
      <c r="AH21" s="529"/>
      <c r="AI21" s="529"/>
      <c r="AJ21" s="529"/>
      <c r="AK21" s="529"/>
      <c r="AL21" s="529"/>
      <c r="AM21" s="529"/>
      <c r="AN21" s="551"/>
    </row>
    <row r="22" spans="1:40">
      <c r="A22" s="291" t="s">
        <v>282</v>
      </c>
      <c r="B22" s="292"/>
      <c r="C22" s="292"/>
      <c r="D22" s="292"/>
      <c r="E22" s="292"/>
      <c r="F22" s="460" t="s">
        <v>283</v>
      </c>
      <c r="G22" s="460"/>
      <c r="H22" s="460"/>
      <c r="I22" s="460"/>
      <c r="J22" s="293">
        <v>1</v>
      </c>
      <c r="K22" s="293" t="s">
        <v>276</v>
      </c>
      <c r="L22" s="529"/>
      <c r="M22" s="529"/>
      <c r="N22" s="529"/>
      <c r="O22" s="529"/>
      <c r="P22" s="529"/>
      <c r="Q22" s="529"/>
      <c r="R22" s="529"/>
      <c r="S22" s="529"/>
      <c r="T22" s="529"/>
      <c r="U22" s="529"/>
      <c r="V22" s="529"/>
      <c r="W22" s="529"/>
      <c r="X22" s="529"/>
      <c r="Y22" s="529"/>
      <c r="Z22" s="529"/>
      <c r="AA22" s="529"/>
      <c r="AB22" s="529"/>
      <c r="AC22" s="529"/>
      <c r="AD22" s="529"/>
      <c r="AE22" s="529"/>
      <c r="AF22" s="529"/>
      <c r="AG22" s="529"/>
      <c r="AH22" s="529"/>
      <c r="AI22" s="529"/>
      <c r="AJ22" s="529"/>
      <c r="AK22" s="529"/>
      <c r="AL22" s="529"/>
      <c r="AM22" s="529"/>
      <c r="AN22" s="551"/>
    </row>
    <row r="23" spans="1:40">
      <c r="A23" s="291" t="s">
        <v>282</v>
      </c>
      <c r="B23" s="292"/>
      <c r="C23" s="292"/>
      <c r="D23" s="292"/>
      <c r="E23" s="292"/>
      <c r="F23" s="460" t="s">
        <v>284</v>
      </c>
      <c r="G23" s="460"/>
      <c r="H23" s="460"/>
      <c r="I23" s="460"/>
      <c r="J23" s="293">
        <v>1</v>
      </c>
      <c r="K23" s="293" t="s">
        <v>276</v>
      </c>
      <c r="L23" s="529"/>
      <c r="M23" s="529"/>
      <c r="N23" s="529"/>
      <c r="O23" s="529"/>
      <c r="P23" s="529"/>
      <c r="Q23" s="529"/>
      <c r="R23" s="529"/>
      <c r="S23" s="529"/>
      <c r="T23" s="529"/>
      <c r="U23" s="529"/>
      <c r="V23" s="529"/>
      <c r="W23" s="529"/>
      <c r="X23" s="529"/>
      <c r="Y23" s="529"/>
      <c r="Z23" s="529"/>
      <c r="AA23" s="529"/>
      <c r="AB23" s="529"/>
      <c r="AC23" s="529"/>
      <c r="AD23" s="529"/>
      <c r="AE23" s="529"/>
      <c r="AF23" s="529"/>
      <c r="AG23" s="529"/>
      <c r="AH23" s="529"/>
      <c r="AI23" s="529"/>
      <c r="AJ23" s="529"/>
      <c r="AK23" s="529"/>
      <c r="AL23" s="529"/>
      <c r="AM23" s="529"/>
      <c r="AN23" s="551"/>
    </row>
    <row r="24" spans="1:40">
      <c r="A24" s="291" t="s">
        <v>281</v>
      </c>
      <c r="B24" s="292"/>
      <c r="C24" s="292"/>
      <c r="D24" s="292"/>
      <c r="E24" s="292"/>
      <c r="F24" s="292" t="s">
        <v>239</v>
      </c>
      <c r="G24" s="290"/>
      <c r="H24" s="292"/>
      <c r="I24" s="292"/>
      <c r="J24" s="293">
        <v>0</v>
      </c>
      <c r="K24" s="293" t="s">
        <v>276</v>
      </c>
      <c r="L24" s="529"/>
      <c r="M24" s="529"/>
      <c r="N24" s="529"/>
      <c r="O24" s="529"/>
      <c r="P24" s="529"/>
      <c r="Q24" s="529"/>
      <c r="R24" s="529"/>
      <c r="S24" s="529"/>
      <c r="T24" s="529"/>
      <c r="U24" s="529"/>
      <c r="V24" s="529"/>
      <c r="W24" s="529"/>
      <c r="X24" s="529"/>
      <c r="Y24" s="529"/>
      <c r="Z24" s="529"/>
      <c r="AA24" s="529"/>
      <c r="AB24" s="529"/>
      <c r="AC24" s="529"/>
      <c r="AD24" s="529"/>
      <c r="AE24" s="529"/>
      <c r="AF24" s="529"/>
      <c r="AG24" s="529"/>
      <c r="AH24" s="529"/>
      <c r="AI24" s="529"/>
      <c r="AJ24" s="529"/>
      <c r="AK24" s="529"/>
      <c r="AL24" s="529"/>
      <c r="AM24" s="529"/>
      <c r="AN24" s="551"/>
    </row>
    <row r="25" spans="1:40">
      <c r="A25" s="546" t="s">
        <v>285</v>
      </c>
      <c r="B25" s="546"/>
      <c r="C25" s="546"/>
      <c r="D25" s="546"/>
      <c r="E25" s="546"/>
      <c r="F25" s="546"/>
      <c r="G25" s="546"/>
      <c r="H25" s="546"/>
      <c r="I25" s="546"/>
      <c r="J25" s="293"/>
      <c r="K25" s="293" t="s">
        <v>291</v>
      </c>
      <c r="L25" s="529"/>
      <c r="M25" s="529"/>
      <c r="N25" s="529"/>
      <c r="O25" s="529"/>
      <c r="P25" s="529"/>
      <c r="Q25" s="529"/>
      <c r="R25" s="529"/>
      <c r="S25" s="529"/>
      <c r="T25" s="529"/>
      <c r="U25" s="529"/>
      <c r="V25" s="529"/>
      <c r="W25" s="529"/>
      <c r="X25" s="529"/>
      <c r="Y25" s="529"/>
      <c r="Z25" s="529"/>
      <c r="AA25" s="529"/>
      <c r="AB25" s="529"/>
      <c r="AC25" s="529"/>
      <c r="AD25" s="529"/>
      <c r="AE25" s="529"/>
      <c r="AF25" s="529"/>
      <c r="AG25" s="529"/>
      <c r="AH25" s="529"/>
      <c r="AI25" s="529"/>
      <c r="AJ25" s="529"/>
      <c r="AK25" s="529"/>
      <c r="AL25" s="529"/>
      <c r="AM25" s="529"/>
      <c r="AN25" s="551"/>
    </row>
    <row r="26" spans="1:40">
      <c r="A26" s="546" t="s">
        <v>286</v>
      </c>
      <c r="B26" s="546"/>
      <c r="C26" s="546"/>
      <c r="D26" s="546"/>
      <c r="E26" s="546"/>
      <c r="F26" s="546"/>
      <c r="G26" s="546"/>
      <c r="H26" s="546"/>
      <c r="I26" s="546"/>
      <c r="J26" s="293">
        <f>SUM(J17:J24)</f>
        <v>18</v>
      </c>
      <c r="K26" s="293" t="s">
        <v>276</v>
      </c>
      <c r="L26" s="529"/>
      <c r="M26" s="529"/>
      <c r="N26" s="529"/>
      <c r="O26" s="529"/>
      <c r="P26" s="529"/>
      <c r="Q26" s="529"/>
      <c r="R26" s="529"/>
      <c r="S26" s="529"/>
      <c r="T26" s="529"/>
      <c r="U26" s="529"/>
      <c r="V26" s="529"/>
      <c r="W26" s="529"/>
      <c r="X26" s="529"/>
      <c r="Y26" s="529"/>
      <c r="Z26" s="529"/>
      <c r="AA26" s="529"/>
      <c r="AB26" s="529"/>
      <c r="AC26" s="529"/>
      <c r="AD26" s="529"/>
      <c r="AE26" s="529"/>
      <c r="AF26" s="529"/>
      <c r="AG26" s="529"/>
      <c r="AH26" s="529"/>
      <c r="AI26" s="529"/>
      <c r="AJ26" s="529"/>
      <c r="AK26" s="529"/>
      <c r="AL26" s="529"/>
      <c r="AM26" s="529"/>
      <c r="AN26" s="551"/>
    </row>
    <row r="27" spans="1:40">
      <c r="A27" s="545" t="s">
        <v>287</v>
      </c>
      <c r="B27" s="546"/>
      <c r="C27" s="546"/>
      <c r="D27" s="546"/>
      <c r="E27" s="546"/>
      <c r="F27" s="546"/>
      <c r="G27" s="546"/>
      <c r="H27" s="546"/>
      <c r="I27" s="546"/>
      <c r="J27" s="559">
        <v>1</v>
      </c>
      <c r="K27" s="293" t="s">
        <v>276</v>
      </c>
      <c r="L27" s="529"/>
      <c r="M27" s="529"/>
      <c r="N27" s="529"/>
      <c r="O27" s="529"/>
      <c r="P27" s="529"/>
      <c r="Q27" s="529"/>
      <c r="R27" s="529"/>
      <c r="S27" s="529"/>
      <c r="T27" s="529"/>
      <c r="U27" s="529"/>
      <c r="V27" s="529"/>
      <c r="W27" s="529"/>
      <c r="X27" s="529"/>
      <c r="Y27" s="529"/>
      <c r="Z27" s="529"/>
      <c r="AA27" s="529"/>
      <c r="AB27" s="529"/>
      <c r="AC27" s="529"/>
      <c r="AD27" s="529"/>
      <c r="AE27" s="529"/>
      <c r="AF27" s="529"/>
      <c r="AG27" s="529"/>
      <c r="AH27" s="529"/>
      <c r="AI27" s="529"/>
      <c r="AJ27" s="529"/>
      <c r="AK27" s="529"/>
      <c r="AL27" s="529"/>
      <c r="AM27" s="529"/>
      <c r="AN27" s="551"/>
    </row>
    <row r="28" spans="1:40" ht="15" thickBot="1">
      <c r="A28" s="547" t="s">
        <v>288</v>
      </c>
      <c r="B28" s="548"/>
      <c r="C28" s="548"/>
      <c r="D28" s="548"/>
      <c r="E28" s="548"/>
      <c r="F28" s="548"/>
      <c r="G28" s="548"/>
      <c r="H28" s="548"/>
      <c r="I28" s="548"/>
      <c r="J28" s="526" t="s">
        <v>295</v>
      </c>
      <c r="K28" s="526"/>
      <c r="L28" s="543" t="s">
        <v>296</v>
      </c>
      <c r="M28" s="543"/>
      <c r="N28" s="543"/>
      <c r="O28" s="543"/>
      <c r="P28" s="543"/>
      <c r="Q28" s="543"/>
      <c r="R28" s="543"/>
      <c r="S28" s="543"/>
      <c r="T28" s="543"/>
      <c r="U28" s="543"/>
      <c r="V28" s="543"/>
      <c r="W28" s="543"/>
      <c r="X28" s="543"/>
      <c r="Y28" s="543"/>
      <c r="Z28" s="543"/>
      <c r="AA28" s="543"/>
      <c r="AB28" s="543"/>
      <c r="AC28" s="543"/>
      <c r="AD28" s="543"/>
      <c r="AE28" s="543"/>
      <c r="AF28" s="543"/>
      <c r="AG28" s="543"/>
      <c r="AH28" s="543"/>
      <c r="AI28" s="543"/>
      <c r="AJ28" s="543"/>
      <c r="AK28" s="543"/>
      <c r="AL28" s="543"/>
      <c r="AM28" s="543"/>
      <c r="AN28" s="552"/>
    </row>
    <row r="29" spans="1:40" ht="15" thickBot="1">
      <c r="A29" s="519" t="s">
        <v>270</v>
      </c>
      <c r="B29" s="510"/>
      <c r="C29" s="510"/>
      <c r="D29" s="510"/>
      <c r="E29" s="510"/>
      <c r="F29" s="510"/>
      <c r="G29" s="510"/>
      <c r="H29" s="510"/>
      <c r="I29" s="510"/>
      <c r="J29" s="511">
        <v>1</v>
      </c>
      <c r="K29" s="511">
        <v>2</v>
      </c>
      <c r="L29" s="511">
        <v>3</v>
      </c>
      <c r="M29" s="511">
        <v>4</v>
      </c>
      <c r="N29" s="511">
        <v>5</v>
      </c>
      <c r="O29" s="511">
        <v>6</v>
      </c>
      <c r="P29" s="511">
        <v>7</v>
      </c>
      <c r="Q29" s="511">
        <v>8</v>
      </c>
      <c r="R29" s="511">
        <v>9</v>
      </c>
      <c r="S29" s="511">
        <v>10</v>
      </c>
      <c r="T29" s="511">
        <v>11</v>
      </c>
      <c r="U29" s="511">
        <v>12</v>
      </c>
      <c r="V29" s="511">
        <v>13</v>
      </c>
      <c r="W29" s="511">
        <v>14</v>
      </c>
      <c r="X29" s="511">
        <v>15</v>
      </c>
      <c r="Y29" s="511">
        <v>16</v>
      </c>
      <c r="Z29" s="511">
        <v>17</v>
      </c>
      <c r="AA29" s="511">
        <v>18</v>
      </c>
      <c r="AB29" s="511">
        <v>19</v>
      </c>
      <c r="AC29" s="511">
        <v>20</v>
      </c>
      <c r="AD29" s="511">
        <v>21</v>
      </c>
      <c r="AE29" s="511">
        <v>22</v>
      </c>
      <c r="AF29" s="511">
        <v>23</v>
      </c>
      <c r="AG29" s="511">
        <v>24</v>
      </c>
      <c r="AH29" s="511">
        <v>25</v>
      </c>
      <c r="AI29" s="511">
        <v>26</v>
      </c>
      <c r="AJ29" s="511">
        <v>27</v>
      </c>
      <c r="AK29" s="511">
        <v>28</v>
      </c>
      <c r="AL29" s="511">
        <v>29</v>
      </c>
      <c r="AM29" s="511">
        <v>30</v>
      </c>
      <c r="AN29" s="520">
        <v>31</v>
      </c>
    </row>
    <row r="30" spans="1:40">
      <c r="A30" s="517" t="s">
        <v>240</v>
      </c>
      <c r="B30" s="523"/>
      <c r="C30" s="523"/>
      <c r="D30" s="523"/>
      <c r="E30" s="523"/>
      <c r="F30" s="518" t="s">
        <v>244</v>
      </c>
      <c r="G30" s="523"/>
      <c r="H30" s="523"/>
      <c r="I30" s="523"/>
      <c r="J30" s="524"/>
      <c r="K30" s="524"/>
      <c r="L30" s="524"/>
      <c r="M30" s="524"/>
      <c r="N30" s="524"/>
      <c r="O30" s="524"/>
      <c r="P30" s="524"/>
      <c r="Q30" s="524"/>
      <c r="R30" s="524"/>
      <c r="S30" s="524"/>
      <c r="T30" s="524"/>
      <c r="U30" s="524"/>
      <c r="V30" s="524"/>
      <c r="W30" s="524"/>
      <c r="X30" s="524"/>
      <c r="Y30" s="524"/>
      <c r="Z30" s="524"/>
      <c r="AA30" s="524"/>
      <c r="AB30" s="524"/>
      <c r="AC30" s="524"/>
      <c r="AD30" s="524"/>
      <c r="AE30" s="524"/>
      <c r="AF30" s="524"/>
      <c r="AG30" s="524"/>
      <c r="AH30" s="524"/>
      <c r="AI30" s="524"/>
      <c r="AJ30" s="524"/>
      <c r="AK30" s="524"/>
      <c r="AL30" s="524"/>
      <c r="AM30" s="524"/>
      <c r="AN30" s="525"/>
    </row>
    <row r="31" spans="1:40">
      <c r="A31" s="291" t="s">
        <v>140</v>
      </c>
      <c r="B31" s="521"/>
      <c r="C31" s="521"/>
      <c r="D31" s="521"/>
      <c r="E31" s="521"/>
      <c r="F31" s="292" t="s">
        <v>245</v>
      </c>
      <c r="G31" s="521"/>
      <c r="H31" s="521"/>
      <c r="I31" s="521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93"/>
      <c r="AB31" s="293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522"/>
    </row>
    <row r="32" spans="1:40">
      <c r="A32" s="291" t="s">
        <v>141</v>
      </c>
      <c r="B32" s="521"/>
      <c r="C32" s="521"/>
      <c r="D32" s="521"/>
      <c r="E32" s="521"/>
      <c r="F32" s="292" t="s">
        <v>245</v>
      </c>
      <c r="G32" s="521"/>
      <c r="H32" s="521"/>
      <c r="I32" s="521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93"/>
      <c r="AB32" s="293"/>
      <c r="AC32" s="293"/>
      <c r="AD32" s="293"/>
      <c r="AE32" s="293"/>
      <c r="AF32" s="293"/>
      <c r="AG32" s="293"/>
      <c r="AH32" s="293"/>
      <c r="AI32" s="293"/>
      <c r="AJ32" s="293"/>
      <c r="AK32" s="293"/>
      <c r="AL32" s="293"/>
      <c r="AM32" s="293"/>
      <c r="AN32" s="522"/>
    </row>
    <row r="33" spans="1:40">
      <c r="A33" s="291" t="s">
        <v>142</v>
      </c>
      <c r="B33" s="283"/>
      <c r="C33" s="295"/>
      <c r="D33" s="295"/>
      <c r="E33" s="295"/>
      <c r="F33" s="292" t="s">
        <v>246</v>
      </c>
      <c r="G33" s="295"/>
      <c r="H33" s="295"/>
      <c r="I33" s="295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93"/>
      <c r="AB33" s="293"/>
      <c r="AC33" s="293"/>
      <c r="AD33" s="293"/>
      <c r="AE33" s="293"/>
      <c r="AF33" s="293"/>
      <c r="AG33" s="293"/>
      <c r="AH33" s="293"/>
      <c r="AI33" s="293"/>
      <c r="AJ33" s="293"/>
      <c r="AK33" s="293"/>
      <c r="AL33" s="293"/>
      <c r="AM33" s="293"/>
      <c r="AN33" s="522"/>
    </row>
    <row r="34" spans="1:40">
      <c r="A34" s="291" t="s">
        <v>243</v>
      </c>
      <c r="B34" s="283"/>
      <c r="C34" s="295"/>
      <c r="D34" s="295"/>
      <c r="E34" s="295"/>
      <c r="F34" s="292" t="s">
        <v>245</v>
      </c>
      <c r="G34" s="295"/>
      <c r="H34" s="295"/>
      <c r="I34" s="295"/>
      <c r="J34" s="293"/>
      <c r="K34" s="293"/>
      <c r="L34" s="293"/>
      <c r="M34" s="293"/>
      <c r="N34" s="293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293"/>
      <c r="AA34" s="293"/>
      <c r="AB34" s="293"/>
      <c r="AC34" s="293"/>
      <c r="AD34" s="293"/>
      <c r="AE34" s="293"/>
      <c r="AF34" s="293"/>
      <c r="AG34" s="293"/>
      <c r="AH34" s="293"/>
      <c r="AI34" s="293"/>
      <c r="AJ34" s="293"/>
      <c r="AK34" s="293"/>
      <c r="AL34" s="293"/>
      <c r="AM34" s="293"/>
      <c r="AN34" s="522"/>
    </row>
    <row r="35" spans="1:40">
      <c r="A35" s="291" t="s">
        <v>241</v>
      </c>
      <c r="B35" s="283"/>
      <c r="C35" s="295"/>
      <c r="D35" s="295"/>
      <c r="E35" s="295"/>
      <c r="F35" s="292" t="s">
        <v>239</v>
      </c>
      <c r="G35" s="295"/>
      <c r="H35" s="295"/>
      <c r="I35" s="295"/>
      <c r="J35" s="293"/>
      <c r="K35" s="293"/>
      <c r="L35" s="293"/>
      <c r="M35" s="293"/>
      <c r="N35" s="293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522"/>
    </row>
    <row r="36" spans="1:40" ht="15" thickBot="1">
      <c r="A36" s="291" t="s">
        <v>242</v>
      </c>
      <c r="B36" s="283"/>
      <c r="C36" s="293"/>
      <c r="D36" s="293"/>
      <c r="E36" s="293"/>
      <c r="F36" s="558" t="s">
        <v>278</v>
      </c>
      <c r="G36" s="558"/>
      <c r="H36" s="558"/>
      <c r="I36" s="558"/>
      <c r="J36" s="528"/>
      <c r="K36" s="528"/>
      <c r="L36" s="565" t="s">
        <v>293</v>
      </c>
      <c r="M36" s="528"/>
      <c r="N36" s="528"/>
      <c r="O36" s="293"/>
      <c r="P36" s="293"/>
      <c r="Q36" s="528"/>
      <c r="R36" s="528"/>
      <c r="S36" s="528"/>
      <c r="T36" s="528"/>
      <c r="U36" s="528"/>
      <c r="V36" s="293"/>
      <c r="W36" s="293"/>
      <c r="X36" s="528"/>
      <c r="Y36" s="528"/>
      <c r="Z36" s="528"/>
      <c r="AA36" s="528"/>
      <c r="AB36" s="528"/>
      <c r="AC36" s="529"/>
      <c r="AD36" s="529"/>
      <c r="AE36" s="528"/>
      <c r="AF36" s="528"/>
      <c r="AG36" s="528"/>
      <c r="AH36" s="528"/>
      <c r="AI36" s="528"/>
      <c r="AJ36" s="529"/>
      <c r="AK36" s="529"/>
      <c r="AL36" s="528"/>
      <c r="AM36" s="528"/>
      <c r="AN36" s="530"/>
    </row>
    <row r="37" spans="1:40" ht="15" thickBot="1">
      <c r="A37" s="567" t="s">
        <v>19</v>
      </c>
      <c r="B37" s="568"/>
      <c r="C37" s="568"/>
      <c r="D37" s="568"/>
      <c r="E37" s="568"/>
      <c r="F37" s="568"/>
      <c r="G37" s="568"/>
      <c r="H37" s="568"/>
      <c r="I37" s="568"/>
      <c r="J37" s="514">
        <v>1</v>
      </c>
      <c r="K37" s="514">
        <v>2</v>
      </c>
      <c r="L37" s="514">
        <v>3</v>
      </c>
      <c r="M37" s="514">
        <v>4</v>
      </c>
      <c r="N37" s="514">
        <v>5</v>
      </c>
      <c r="O37" s="514">
        <v>6</v>
      </c>
      <c r="P37" s="514">
        <v>7</v>
      </c>
      <c r="Q37" s="514">
        <v>8</v>
      </c>
      <c r="R37" s="514">
        <v>9</v>
      </c>
      <c r="S37" s="514">
        <v>10</v>
      </c>
      <c r="T37" s="514">
        <v>11</v>
      </c>
      <c r="U37" s="514">
        <v>12</v>
      </c>
      <c r="V37" s="514">
        <v>13</v>
      </c>
      <c r="W37" s="514">
        <v>14</v>
      </c>
      <c r="X37" s="514">
        <v>15</v>
      </c>
      <c r="Y37" s="514">
        <v>16</v>
      </c>
      <c r="Z37" s="514">
        <v>17</v>
      </c>
      <c r="AA37" s="514">
        <v>18</v>
      </c>
      <c r="AB37" s="514">
        <v>19</v>
      </c>
      <c r="AC37" s="514">
        <v>20</v>
      </c>
      <c r="AD37" s="514">
        <v>21</v>
      </c>
      <c r="AE37" s="514">
        <v>22</v>
      </c>
      <c r="AF37" s="514">
        <v>23</v>
      </c>
      <c r="AG37" s="514">
        <v>24</v>
      </c>
      <c r="AH37" s="514">
        <v>25</v>
      </c>
      <c r="AI37" s="514">
        <v>26</v>
      </c>
      <c r="AJ37" s="514">
        <v>27</v>
      </c>
      <c r="AK37" s="514">
        <v>28</v>
      </c>
      <c r="AL37" s="514">
        <v>29</v>
      </c>
      <c r="AM37" s="514">
        <v>30</v>
      </c>
      <c r="AN37" s="515">
        <v>31</v>
      </c>
    </row>
    <row r="38" spans="1:40">
      <c r="A38" s="562" t="s">
        <v>258</v>
      </c>
      <c r="B38" s="524"/>
      <c r="C38" s="524"/>
      <c r="D38" s="524"/>
      <c r="E38" s="524"/>
      <c r="F38" s="563" t="s">
        <v>250</v>
      </c>
      <c r="G38" s="563"/>
      <c r="H38" s="563"/>
      <c r="I38" s="563"/>
      <c r="J38" s="524">
        <v>2</v>
      </c>
      <c r="K38" s="564" t="s">
        <v>298</v>
      </c>
      <c r="L38" s="524"/>
      <c r="M38" s="524"/>
      <c r="N38" s="524"/>
      <c r="O38" s="524"/>
      <c r="P38" s="524"/>
      <c r="Q38" s="524"/>
      <c r="R38" s="524"/>
      <c r="S38" s="524"/>
      <c r="T38" s="524"/>
      <c r="U38" s="524"/>
      <c r="V38" s="524"/>
      <c r="W38" s="524"/>
      <c r="X38" s="524"/>
      <c r="Y38" s="524"/>
      <c r="Z38" s="524"/>
      <c r="AA38" s="524"/>
      <c r="AB38" s="524"/>
      <c r="AC38" s="524"/>
      <c r="AD38" s="524"/>
      <c r="AE38" s="524"/>
      <c r="AF38" s="524"/>
      <c r="AG38" s="524"/>
      <c r="AH38" s="524"/>
      <c r="AI38" s="524"/>
      <c r="AJ38" s="524"/>
      <c r="AK38" s="524"/>
      <c r="AL38" s="524"/>
      <c r="AM38" s="524"/>
      <c r="AN38" s="525"/>
    </row>
    <row r="39" spans="1:40">
      <c r="A39" s="534"/>
      <c r="B39" s="293"/>
      <c r="C39" s="293"/>
      <c r="D39" s="293"/>
      <c r="E39" s="293"/>
      <c r="F39" s="560" t="s">
        <v>251</v>
      </c>
      <c r="G39" s="560"/>
      <c r="H39" s="560"/>
      <c r="I39" s="560"/>
      <c r="J39" s="293">
        <v>11</v>
      </c>
      <c r="K39" s="294" t="s">
        <v>298</v>
      </c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93"/>
      <c r="AB39" s="293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522"/>
    </row>
    <row r="40" spans="1:40">
      <c r="A40" s="534" t="s">
        <v>257</v>
      </c>
      <c r="B40" s="293"/>
      <c r="C40" s="293"/>
      <c r="D40" s="293"/>
      <c r="E40" s="293"/>
      <c r="F40" s="560" t="s">
        <v>252</v>
      </c>
      <c r="G40" s="560"/>
      <c r="H40" s="560"/>
      <c r="I40" s="560"/>
      <c r="J40" s="293">
        <v>1</v>
      </c>
      <c r="K40" s="294" t="s">
        <v>299</v>
      </c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93"/>
      <c r="AB40" s="293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522"/>
    </row>
    <row r="41" spans="1:40">
      <c r="A41" s="534"/>
      <c r="B41" s="293"/>
      <c r="C41" s="293"/>
      <c r="D41" s="293"/>
      <c r="E41" s="293"/>
      <c r="F41" s="560" t="s">
        <v>253</v>
      </c>
      <c r="G41" s="560"/>
      <c r="H41" s="560"/>
      <c r="I41" s="560"/>
      <c r="J41" s="293">
        <v>1</v>
      </c>
      <c r="K41" s="294" t="s">
        <v>299</v>
      </c>
      <c r="L41" s="293"/>
      <c r="M41" s="293"/>
      <c r="N41" s="293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3"/>
      <c r="AB41" s="293"/>
      <c r="AC41" s="293"/>
      <c r="AD41" s="293"/>
      <c r="AE41" s="293"/>
      <c r="AF41" s="293"/>
      <c r="AG41" s="293"/>
      <c r="AH41" s="293"/>
      <c r="AI41" s="293"/>
      <c r="AJ41" s="293"/>
      <c r="AK41" s="293"/>
      <c r="AL41" s="293"/>
      <c r="AM41" s="293"/>
      <c r="AN41" s="522"/>
    </row>
    <row r="42" spans="1:40">
      <c r="A42" s="534"/>
      <c r="B42" s="293"/>
      <c r="C42" s="293"/>
      <c r="D42" s="293"/>
      <c r="E42" s="293"/>
      <c r="F42" s="560" t="s">
        <v>254</v>
      </c>
      <c r="G42" s="560"/>
      <c r="H42" s="560"/>
      <c r="I42" s="560"/>
      <c r="J42" s="293">
        <v>1</v>
      </c>
      <c r="K42" s="294" t="s">
        <v>299</v>
      </c>
      <c r="L42" s="293"/>
      <c r="M42" s="293"/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3"/>
      <c r="AB42" s="293"/>
      <c r="AC42" s="293"/>
      <c r="AD42" s="293"/>
      <c r="AE42" s="293"/>
      <c r="AF42" s="293"/>
      <c r="AG42" s="293"/>
      <c r="AH42" s="293"/>
      <c r="AI42" s="293"/>
      <c r="AJ42" s="293"/>
      <c r="AK42" s="293"/>
      <c r="AL42" s="293"/>
      <c r="AM42" s="293"/>
      <c r="AN42" s="522"/>
    </row>
    <row r="43" spans="1:40">
      <c r="A43" s="534"/>
      <c r="B43" s="293"/>
      <c r="C43" s="293"/>
      <c r="D43" s="293"/>
      <c r="E43" s="293"/>
      <c r="F43" s="560" t="s">
        <v>255</v>
      </c>
      <c r="G43" s="560"/>
      <c r="H43" s="560"/>
      <c r="I43" s="560"/>
      <c r="J43" s="293">
        <v>1</v>
      </c>
      <c r="K43" s="294" t="s">
        <v>299</v>
      </c>
      <c r="L43" s="293"/>
      <c r="M43" s="293"/>
      <c r="N43" s="293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293"/>
      <c r="AA43" s="293"/>
      <c r="AB43" s="293"/>
      <c r="AC43" s="293"/>
      <c r="AD43" s="293"/>
      <c r="AE43" s="293"/>
      <c r="AF43" s="293"/>
      <c r="AG43" s="293"/>
      <c r="AH43" s="293"/>
      <c r="AI43" s="293"/>
      <c r="AJ43" s="293"/>
      <c r="AK43" s="293"/>
      <c r="AL43" s="293"/>
      <c r="AM43" s="293"/>
      <c r="AN43" s="522"/>
    </row>
    <row r="44" spans="1:40">
      <c r="A44" s="534"/>
      <c r="B44" s="293"/>
      <c r="C44" s="293"/>
      <c r="D44" s="293"/>
      <c r="E44" s="293"/>
      <c r="F44" s="560" t="s">
        <v>256</v>
      </c>
      <c r="G44" s="560"/>
      <c r="H44" s="560"/>
      <c r="I44" s="560"/>
      <c r="J44" s="293">
        <v>1</v>
      </c>
      <c r="K44" s="294" t="s">
        <v>299</v>
      </c>
      <c r="L44" s="293"/>
      <c r="M44" s="293"/>
      <c r="N44" s="293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293"/>
      <c r="AA44" s="293"/>
      <c r="AB44" s="293"/>
      <c r="AC44" s="293"/>
      <c r="AD44" s="293"/>
      <c r="AE44" s="293"/>
      <c r="AF44" s="293"/>
      <c r="AG44" s="293"/>
      <c r="AH44" s="293"/>
      <c r="AI44" s="293"/>
      <c r="AJ44" s="293"/>
      <c r="AK44" s="293"/>
      <c r="AL44" s="293"/>
      <c r="AM44" s="293"/>
      <c r="AN44" s="522"/>
    </row>
    <row r="45" spans="1:40">
      <c r="A45" s="534" t="s">
        <v>294</v>
      </c>
      <c r="B45" s="293"/>
      <c r="C45" s="293"/>
      <c r="D45" s="293"/>
      <c r="E45" s="293"/>
      <c r="F45" s="560" t="s">
        <v>292</v>
      </c>
      <c r="G45" s="560"/>
      <c r="H45" s="560"/>
      <c r="I45" s="560"/>
      <c r="J45" s="293">
        <v>1</v>
      </c>
      <c r="K45" s="294" t="s">
        <v>299</v>
      </c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A45" s="293"/>
      <c r="AB45" s="293"/>
      <c r="AC45" s="293"/>
      <c r="AD45" s="293"/>
      <c r="AE45" s="293"/>
      <c r="AF45" s="293"/>
      <c r="AG45" s="293"/>
      <c r="AH45" s="293"/>
      <c r="AI45" s="293"/>
      <c r="AJ45" s="293"/>
      <c r="AK45" s="293"/>
      <c r="AL45" s="293"/>
      <c r="AM45" s="293"/>
      <c r="AN45" s="522"/>
    </row>
    <row r="46" spans="1:40" ht="15" thickBot="1">
      <c r="A46" s="538"/>
      <c r="B46" s="526"/>
      <c r="C46" s="526"/>
      <c r="D46" s="526"/>
      <c r="E46" s="526"/>
      <c r="F46" s="558" t="s">
        <v>278</v>
      </c>
      <c r="G46" s="558"/>
      <c r="H46" s="558"/>
      <c r="I46" s="558"/>
      <c r="J46" s="527" t="s">
        <v>293</v>
      </c>
      <c r="K46" s="526"/>
      <c r="L46" s="526"/>
      <c r="M46" s="526"/>
      <c r="N46" s="526"/>
      <c r="O46" s="526"/>
      <c r="P46" s="526"/>
      <c r="Q46" s="526"/>
      <c r="R46" s="526"/>
      <c r="S46" s="526"/>
      <c r="T46" s="526"/>
      <c r="U46" s="526"/>
      <c r="V46" s="526"/>
      <c r="W46" s="526"/>
      <c r="X46" s="526"/>
      <c r="Y46" s="526"/>
      <c r="Z46" s="526"/>
      <c r="AA46" s="526"/>
      <c r="AB46" s="526"/>
      <c r="AC46" s="526"/>
      <c r="AD46" s="526"/>
      <c r="AE46" s="526"/>
      <c r="AF46" s="526"/>
      <c r="AG46" s="526"/>
      <c r="AH46" s="526"/>
      <c r="AI46" s="526"/>
      <c r="AJ46" s="526"/>
      <c r="AK46" s="526"/>
      <c r="AL46" s="526"/>
      <c r="AM46" s="526"/>
      <c r="AN46" s="531"/>
    </row>
    <row r="47" spans="1:40" ht="15" thickBot="1">
      <c r="A47" s="569" t="s">
        <v>300</v>
      </c>
      <c r="B47" s="569"/>
      <c r="C47" s="569"/>
      <c r="D47" s="569"/>
      <c r="E47" s="569"/>
      <c r="F47" s="569"/>
      <c r="G47" s="569"/>
      <c r="H47" s="569"/>
      <c r="I47" s="569"/>
      <c r="J47" s="514">
        <v>1</v>
      </c>
      <c r="K47" s="514">
        <v>2</v>
      </c>
      <c r="L47" s="514">
        <v>3</v>
      </c>
      <c r="M47" s="514">
        <v>4</v>
      </c>
      <c r="N47" s="514">
        <v>5</v>
      </c>
      <c r="O47" s="514">
        <v>6</v>
      </c>
      <c r="P47" s="514">
        <v>7</v>
      </c>
      <c r="Q47" s="514">
        <v>8</v>
      </c>
      <c r="R47" s="514">
        <v>9</v>
      </c>
      <c r="S47" s="514">
        <v>10</v>
      </c>
      <c r="T47" s="514">
        <v>11</v>
      </c>
      <c r="U47" s="514">
        <v>12</v>
      </c>
      <c r="V47" s="514">
        <v>13</v>
      </c>
      <c r="W47" s="514">
        <v>14</v>
      </c>
      <c r="X47" s="514">
        <v>15</v>
      </c>
      <c r="Y47" s="514">
        <v>16</v>
      </c>
      <c r="Z47" s="514">
        <v>17</v>
      </c>
      <c r="AA47" s="514">
        <v>18</v>
      </c>
      <c r="AB47" s="514">
        <v>19</v>
      </c>
      <c r="AC47" s="514">
        <v>20</v>
      </c>
      <c r="AD47" s="514">
        <v>21</v>
      </c>
      <c r="AE47" s="514">
        <v>22</v>
      </c>
      <c r="AF47" s="514">
        <v>23</v>
      </c>
      <c r="AG47" s="514">
        <v>24</v>
      </c>
      <c r="AH47" s="514">
        <v>25</v>
      </c>
      <c r="AI47" s="514">
        <v>26</v>
      </c>
      <c r="AJ47" s="514">
        <v>27</v>
      </c>
      <c r="AK47" s="514">
        <v>28</v>
      </c>
      <c r="AL47" s="514">
        <v>29</v>
      </c>
      <c r="AM47" s="514">
        <v>30</v>
      </c>
      <c r="AN47" s="515">
        <v>31</v>
      </c>
    </row>
    <row r="48" spans="1:40">
      <c r="A48" s="572" t="s">
        <v>306</v>
      </c>
      <c r="B48" s="564" t="s">
        <v>250</v>
      </c>
      <c r="C48" s="524"/>
      <c r="D48" s="524"/>
      <c r="E48" s="524"/>
      <c r="F48" s="570"/>
      <c r="G48" s="570"/>
      <c r="H48" s="542" t="s">
        <v>302</v>
      </c>
      <c r="I48" s="542"/>
      <c r="J48" s="524">
        <v>2</v>
      </c>
      <c r="K48" s="564" t="s">
        <v>305</v>
      </c>
      <c r="L48" s="524"/>
      <c r="M48" s="524"/>
      <c r="N48" s="524"/>
      <c r="O48" s="524"/>
      <c r="P48" s="524"/>
      <c r="Q48" s="524"/>
      <c r="R48" s="524"/>
      <c r="S48" s="524"/>
      <c r="T48" s="524"/>
      <c r="U48" s="524"/>
      <c r="V48" s="524"/>
      <c r="W48" s="524"/>
      <c r="X48" s="524"/>
      <c r="Y48" s="524"/>
      <c r="Z48" s="524"/>
      <c r="AA48" s="524"/>
      <c r="AB48" s="524"/>
      <c r="AC48" s="524"/>
      <c r="AD48" s="524"/>
      <c r="AE48" s="524"/>
      <c r="AF48" s="524"/>
      <c r="AG48" s="524"/>
      <c r="AH48" s="524"/>
      <c r="AI48" s="524"/>
      <c r="AJ48" s="524"/>
      <c r="AK48" s="524"/>
      <c r="AL48" s="524"/>
      <c r="AM48" s="524"/>
      <c r="AN48" s="525"/>
    </row>
    <row r="49" spans="1:40">
      <c r="A49" s="282"/>
      <c r="B49" s="294" t="s">
        <v>251</v>
      </c>
      <c r="C49" s="293"/>
      <c r="D49" s="293"/>
      <c r="E49" s="293"/>
      <c r="F49" s="566"/>
      <c r="G49" s="566"/>
      <c r="H49" s="535" t="s">
        <v>302</v>
      </c>
      <c r="I49" s="535"/>
      <c r="J49" s="293">
        <v>3</v>
      </c>
      <c r="K49" s="294" t="s">
        <v>305</v>
      </c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A49" s="293"/>
      <c r="AB49" s="293"/>
      <c r="AC49" s="293"/>
      <c r="AD49" s="293"/>
      <c r="AE49" s="293"/>
      <c r="AF49" s="293"/>
      <c r="AG49" s="293"/>
      <c r="AH49" s="293"/>
      <c r="AI49" s="293"/>
      <c r="AJ49" s="293"/>
      <c r="AK49" s="293"/>
      <c r="AL49" s="293"/>
      <c r="AM49" s="293"/>
      <c r="AN49" s="522"/>
    </row>
    <row r="50" spans="1:40">
      <c r="A50" s="282"/>
      <c r="B50" s="294" t="s">
        <v>301</v>
      </c>
      <c r="C50" s="293"/>
      <c r="D50" s="293"/>
      <c r="E50" s="560" t="s">
        <v>303</v>
      </c>
      <c r="F50" s="560"/>
      <c r="G50" s="560"/>
      <c r="H50" s="560"/>
      <c r="I50" s="560"/>
      <c r="J50" s="293" t="s">
        <v>289</v>
      </c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A50" s="293"/>
      <c r="AB50" s="293"/>
      <c r="AC50" s="293"/>
      <c r="AD50" s="293"/>
      <c r="AE50" s="293"/>
      <c r="AF50" s="293"/>
      <c r="AG50" s="293"/>
      <c r="AH50" s="293"/>
      <c r="AI50" s="293"/>
      <c r="AJ50" s="293"/>
      <c r="AK50" s="293"/>
      <c r="AL50" s="293"/>
      <c r="AM50" s="293"/>
      <c r="AN50" s="522"/>
    </row>
    <row r="51" spans="1:40">
      <c r="A51" s="282"/>
      <c r="B51" s="294" t="s">
        <v>304</v>
      </c>
      <c r="C51" s="293"/>
      <c r="D51" s="293"/>
      <c r="E51" s="293"/>
      <c r="F51" s="566"/>
      <c r="G51" s="566"/>
      <c r="H51" s="535" t="s">
        <v>302</v>
      </c>
      <c r="I51" s="535"/>
      <c r="J51" s="293">
        <v>5</v>
      </c>
      <c r="K51" s="293"/>
      <c r="L51" s="293"/>
      <c r="M51" s="293"/>
      <c r="N51" s="293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293"/>
      <c r="AA51" s="293"/>
      <c r="AB51" s="293"/>
      <c r="AC51" s="293"/>
      <c r="AD51" s="293"/>
      <c r="AE51" s="293"/>
      <c r="AF51" s="293"/>
      <c r="AG51" s="293"/>
      <c r="AH51" s="293"/>
      <c r="AI51" s="293"/>
      <c r="AJ51" s="293"/>
      <c r="AK51" s="293"/>
      <c r="AL51" s="293"/>
      <c r="AM51" s="293"/>
      <c r="AN51" s="522"/>
    </row>
    <row r="52" spans="1:40">
      <c r="A52" s="282"/>
      <c r="B52" s="294" t="s">
        <v>301</v>
      </c>
      <c r="C52" s="293"/>
      <c r="D52" s="293"/>
      <c r="E52" s="560" t="s">
        <v>303</v>
      </c>
      <c r="F52" s="560"/>
      <c r="G52" s="560"/>
      <c r="H52" s="560"/>
      <c r="I52" s="560"/>
      <c r="J52" s="293" t="s">
        <v>289</v>
      </c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93"/>
      <c r="AB52" s="293"/>
      <c r="AC52" s="293"/>
      <c r="AD52" s="293"/>
      <c r="AE52" s="293"/>
      <c r="AF52" s="293"/>
      <c r="AG52" s="293"/>
      <c r="AH52" s="293"/>
      <c r="AI52" s="293"/>
      <c r="AJ52" s="293"/>
      <c r="AK52" s="293"/>
      <c r="AL52" s="293"/>
      <c r="AM52" s="293"/>
      <c r="AN52" s="522"/>
    </row>
    <row r="53" spans="1:40">
      <c r="A53" s="573" t="s">
        <v>307</v>
      </c>
      <c r="B53" s="283"/>
      <c r="C53" s="283"/>
      <c r="D53" s="283"/>
      <c r="E53" s="283"/>
      <c r="F53" s="283"/>
      <c r="G53" s="283"/>
      <c r="H53" s="535" t="s">
        <v>302</v>
      </c>
      <c r="I53" s="535"/>
      <c r="J53" s="295">
        <v>6</v>
      </c>
      <c r="K53" s="293"/>
      <c r="L53" s="293"/>
      <c r="M53" s="293"/>
      <c r="N53" s="293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293"/>
      <c r="AA53" s="293"/>
      <c r="AB53" s="293"/>
      <c r="AC53" s="293"/>
      <c r="AD53" s="293"/>
      <c r="AE53" s="293"/>
      <c r="AF53" s="293"/>
      <c r="AG53" s="293"/>
      <c r="AH53" s="293"/>
      <c r="AI53" s="293"/>
      <c r="AJ53" s="293"/>
      <c r="AK53" s="293"/>
      <c r="AL53" s="293"/>
      <c r="AM53" s="293"/>
      <c r="AN53" s="522"/>
    </row>
    <row r="54" spans="1:40" ht="15" thickBot="1">
      <c r="A54" s="284"/>
      <c r="B54" s="285"/>
      <c r="C54" s="285"/>
      <c r="D54" s="285"/>
      <c r="E54" s="285"/>
      <c r="F54" s="285"/>
      <c r="G54" s="558" t="s">
        <v>301</v>
      </c>
      <c r="H54" s="558"/>
      <c r="I54" s="558"/>
      <c r="J54" s="544" t="s">
        <v>289</v>
      </c>
      <c r="K54" s="526"/>
      <c r="L54" s="526"/>
      <c r="M54" s="526"/>
      <c r="N54" s="526"/>
      <c r="O54" s="526"/>
      <c r="P54" s="526"/>
      <c r="Q54" s="526"/>
      <c r="R54" s="526"/>
      <c r="S54" s="526"/>
      <c r="T54" s="526"/>
      <c r="U54" s="526"/>
      <c r="V54" s="526"/>
      <c r="W54" s="526"/>
      <c r="X54" s="526"/>
      <c r="Y54" s="526"/>
      <c r="Z54" s="526"/>
      <c r="AA54" s="526"/>
      <c r="AB54" s="526"/>
      <c r="AC54" s="526"/>
      <c r="AD54" s="526"/>
      <c r="AE54" s="526"/>
      <c r="AF54" s="526"/>
      <c r="AG54" s="526"/>
      <c r="AH54" s="526"/>
      <c r="AI54" s="526"/>
      <c r="AJ54" s="526"/>
      <c r="AK54" s="526"/>
      <c r="AL54" s="526"/>
      <c r="AM54" s="526"/>
      <c r="AN54" s="531"/>
    </row>
    <row r="55" spans="1:40" ht="15" thickBot="1">
      <c r="A55" s="442" t="s">
        <v>259</v>
      </c>
      <c r="B55" s="443"/>
      <c r="C55" s="443"/>
      <c r="D55" s="443"/>
      <c r="E55" s="443"/>
      <c r="F55" s="443"/>
      <c r="G55" s="443"/>
      <c r="H55" s="443"/>
      <c r="I55" s="443"/>
      <c r="J55" s="443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  <c r="AB55" s="443"/>
      <c r="AC55" s="443"/>
      <c r="AD55" s="443"/>
      <c r="AE55" s="443"/>
      <c r="AF55" s="443"/>
      <c r="AG55" s="443"/>
      <c r="AH55" s="443"/>
      <c r="AI55" s="443"/>
      <c r="AJ55" s="443"/>
      <c r="AK55" s="443"/>
      <c r="AL55" s="443"/>
      <c r="AM55" s="443"/>
      <c r="AN55" s="444"/>
    </row>
    <row r="56" spans="1:40" ht="15" thickBot="1">
      <c r="A56" s="451" t="s">
        <v>268</v>
      </c>
      <c r="B56" s="452"/>
      <c r="C56" s="452"/>
      <c r="D56" s="452"/>
      <c r="E56" s="452"/>
      <c r="F56" s="452"/>
      <c r="G56" s="452"/>
      <c r="H56" s="452"/>
      <c r="I56" s="452"/>
      <c r="J56" s="452"/>
      <c r="K56" s="452"/>
      <c r="L56" s="452"/>
      <c r="M56" s="452"/>
      <c r="N56" s="452"/>
      <c r="O56" s="452"/>
      <c r="P56" s="452"/>
      <c r="Q56" s="452"/>
      <c r="R56" s="452"/>
      <c r="S56" s="453"/>
      <c r="T56" s="601" t="s">
        <v>269</v>
      </c>
      <c r="U56" s="601"/>
      <c r="V56" s="601"/>
      <c r="W56" s="601"/>
      <c r="X56" s="601"/>
      <c r="Y56" s="601"/>
      <c r="Z56" s="601"/>
      <c r="AA56" s="601"/>
      <c r="AB56" s="601"/>
      <c r="AC56" s="601"/>
      <c r="AD56" s="601"/>
      <c r="AE56" s="601"/>
      <c r="AF56" s="601"/>
      <c r="AG56" s="601"/>
      <c r="AH56" s="601"/>
      <c r="AI56" s="601"/>
      <c r="AJ56" s="601"/>
      <c r="AK56" s="601"/>
      <c r="AL56" s="601"/>
      <c r="AM56" s="601"/>
      <c r="AN56" s="602"/>
    </row>
    <row r="57" spans="1:40">
      <c r="A57" s="608" t="s">
        <v>311</v>
      </c>
      <c r="B57" s="616" t="s">
        <v>313</v>
      </c>
      <c r="C57" s="616"/>
      <c r="D57" s="616" t="s">
        <v>312</v>
      </c>
      <c r="E57" s="616"/>
      <c r="F57" s="616"/>
      <c r="G57" s="616"/>
      <c r="H57" s="616"/>
      <c r="I57" s="616"/>
      <c r="J57" s="616"/>
      <c r="K57" s="616"/>
      <c r="L57" s="616" t="s">
        <v>314</v>
      </c>
      <c r="M57" s="616"/>
      <c r="N57" s="616"/>
      <c r="O57" s="616"/>
      <c r="P57" s="616" t="s">
        <v>315</v>
      </c>
      <c r="Q57" s="616"/>
      <c r="R57" s="616"/>
      <c r="S57" s="617"/>
      <c r="T57" s="612" t="s">
        <v>311</v>
      </c>
      <c r="U57" s="609" t="s">
        <v>274</v>
      </c>
      <c r="V57" s="609"/>
      <c r="W57" s="609"/>
      <c r="X57" s="609"/>
      <c r="Y57" s="609"/>
      <c r="Z57" s="609"/>
      <c r="AA57" s="609"/>
      <c r="AB57" s="609"/>
      <c r="AC57" s="609"/>
      <c r="AD57" s="609"/>
      <c r="AE57" s="609"/>
      <c r="AF57" s="609"/>
      <c r="AG57" s="609"/>
      <c r="AH57" s="609"/>
      <c r="AI57" s="609"/>
      <c r="AJ57" s="609"/>
      <c r="AK57" s="603" t="s">
        <v>309</v>
      </c>
      <c r="AL57" s="603"/>
      <c r="AM57" s="603"/>
      <c r="AN57" s="604"/>
    </row>
    <row r="58" spans="1:40">
      <c r="A58" s="610">
        <v>1</v>
      </c>
      <c r="B58" s="615"/>
      <c r="C58" s="615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0"/>
      <c r="P58" s="350"/>
      <c r="Q58" s="350"/>
      <c r="R58" s="350"/>
      <c r="S58" s="605"/>
      <c r="T58" s="613">
        <v>1</v>
      </c>
      <c r="U58" s="350"/>
      <c r="V58" s="350"/>
      <c r="W58" s="350"/>
      <c r="X58" s="350"/>
      <c r="Y58" s="350"/>
      <c r="Z58" s="350"/>
      <c r="AA58" s="350"/>
      <c r="AB58" s="350"/>
      <c r="AC58" s="350"/>
      <c r="AD58" s="350"/>
      <c r="AE58" s="350"/>
      <c r="AF58" s="350"/>
      <c r="AG58" s="350"/>
      <c r="AH58" s="350"/>
      <c r="AI58" s="350"/>
      <c r="AJ58" s="350"/>
      <c r="AK58" s="350"/>
      <c r="AL58" s="350"/>
      <c r="AM58" s="350"/>
      <c r="AN58" s="605"/>
    </row>
    <row r="59" spans="1:40">
      <c r="A59" s="610">
        <v>2</v>
      </c>
      <c r="B59" s="615"/>
      <c r="C59" s="615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605"/>
      <c r="T59" s="613">
        <v>2</v>
      </c>
      <c r="U59" s="350"/>
      <c r="V59" s="350"/>
      <c r="W59" s="350"/>
      <c r="X59" s="350"/>
      <c r="Y59" s="350"/>
      <c r="Z59" s="350"/>
      <c r="AA59" s="350"/>
      <c r="AB59" s="350"/>
      <c r="AC59" s="350"/>
      <c r="AD59" s="350"/>
      <c r="AE59" s="350"/>
      <c r="AF59" s="350"/>
      <c r="AG59" s="350"/>
      <c r="AH59" s="350"/>
      <c r="AI59" s="350"/>
      <c r="AJ59" s="350"/>
      <c r="AK59" s="350"/>
      <c r="AL59" s="350"/>
      <c r="AM59" s="350"/>
      <c r="AN59" s="605"/>
    </row>
    <row r="60" spans="1:40">
      <c r="A60" s="610">
        <v>3</v>
      </c>
      <c r="B60" s="615"/>
      <c r="C60" s="615"/>
      <c r="D60" s="350"/>
      <c r="E60" s="350"/>
      <c r="F60" s="350"/>
      <c r="G60" s="350"/>
      <c r="H60" s="350"/>
      <c r="I60" s="350"/>
      <c r="J60" s="350"/>
      <c r="K60" s="350"/>
      <c r="L60" s="350"/>
      <c r="M60" s="350"/>
      <c r="N60" s="350"/>
      <c r="O60" s="350"/>
      <c r="P60" s="350"/>
      <c r="Q60" s="350"/>
      <c r="R60" s="350"/>
      <c r="S60" s="605"/>
      <c r="T60" s="613">
        <v>3</v>
      </c>
      <c r="U60" s="350"/>
      <c r="V60" s="350"/>
      <c r="W60" s="350"/>
      <c r="X60" s="350"/>
      <c r="Y60" s="350"/>
      <c r="Z60" s="350"/>
      <c r="AA60" s="350"/>
      <c r="AB60" s="350"/>
      <c r="AC60" s="350"/>
      <c r="AD60" s="350"/>
      <c r="AE60" s="350"/>
      <c r="AF60" s="350"/>
      <c r="AG60" s="350"/>
      <c r="AH60" s="350"/>
      <c r="AI60" s="350"/>
      <c r="AJ60" s="350"/>
      <c r="AK60" s="350"/>
      <c r="AL60" s="350"/>
      <c r="AM60" s="350"/>
      <c r="AN60" s="605"/>
    </row>
    <row r="61" spans="1:40">
      <c r="A61" s="610">
        <v>4</v>
      </c>
      <c r="B61" s="615"/>
      <c r="C61" s="615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605"/>
      <c r="T61" s="613">
        <v>4</v>
      </c>
      <c r="U61" s="350"/>
      <c r="V61" s="350"/>
      <c r="W61" s="350"/>
      <c r="X61" s="350"/>
      <c r="Y61" s="350"/>
      <c r="Z61" s="350"/>
      <c r="AA61" s="350"/>
      <c r="AB61" s="350"/>
      <c r="AC61" s="350"/>
      <c r="AD61" s="350"/>
      <c r="AE61" s="350"/>
      <c r="AF61" s="350"/>
      <c r="AG61" s="350"/>
      <c r="AH61" s="350"/>
      <c r="AI61" s="350"/>
      <c r="AJ61" s="350"/>
      <c r="AK61" s="350"/>
      <c r="AL61" s="350"/>
      <c r="AM61" s="350"/>
      <c r="AN61" s="605"/>
    </row>
    <row r="62" spans="1:40">
      <c r="A62" s="610">
        <v>5</v>
      </c>
      <c r="B62" s="615"/>
      <c r="C62" s="615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605"/>
      <c r="T62" s="613">
        <v>5</v>
      </c>
      <c r="U62" s="350"/>
      <c r="V62" s="350"/>
      <c r="W62" s="350"/>
      <c r="X62" s="350"/>
      <c r="Y62" s="350"/>
      <c r="Z62" s="350"/>
      <c r="AA62" s="350"/>
      <c r="AB62" s="350"/>
      <c r="AC62" s="350"/>
      <c r="AD62" s="350"/>
      <c r="AE62" s="350"/>
      <c r="AF62" s="350"/>
      <c r="AG62" s="350"/>
      <c r="AH62" s="350"/>
      <c r="AI62" s="350"/>
      <c r="AJ62" s="350"/>
      <c r="AK62" s="350"/>
      <c r="AL62" s="350"/>
      <c r="AM62" s="350"/>
      <c r="AN62" s="605"/>
    </row>
    <row r="63" spans="1:40">
      <c r="A63" s="610">
        <v>6</v>
      </c>
      <c r="B63" s="615"/>
      <c r="C63" s="615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0"/>
      <c r="P63" s="350"/>
      <c r="Q63" s="350"/>
      <c r="R63" s="350"/>
      <c r="S63" s="605"/>
      <c r="T63" s="613">
        <v>6</v>
      </c>
      <c r="U63" s="350"/>
      <c r="V63" s="350"/>
      <c r="W63" s="350"/>
      <c r="X63" s="350"/>
      <c r="Y63" s="350"/>
      <c r="Z63" s="350"/>
      <c r="AA63" s="350"/>
      <c r="AB63" s="350"/>
      <c r="AC63" s="350"/>
      <c r="AD63" s="350"/>
      <c r="AE63" s="350"/>
      <c r="AF63" s="350"/>
      <c r="AG63" s="350"/>
      <c r="AH63" s="350"/>
      <c r="AI63" s="350"/>
      <c r="AJ63" s="350"/>
      <c r="AK63" s="350"/>
      <c r="AL63" s="350"/>
      <c r="AM63" s="350"/>
      <c r="AN63" s="605"/>
    </row>
    <row r="64" spans="1:40">
      <c r="A64" s="610">
        <v>7</v>
      </c>
      <c r="B64" s="615"/>
      <c r="C64" s="615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605"/>
      <c r="T64" s="613">
        <v>7</v>
      </c>
      <c r="U64" s="350"/>
      <c r="V64" s="350"/>
      <c r="W64" s="350"/>
      <c r="X64" s="350"/>
      <c r="Y64" s="350"/>
      <c r="Z64" s="350"/>
      <c r="AA64" s="350"/>
      <c r="AB64" s="350"/>
      <c r="AC64" s="350"/>
      <c r="AD64" s="350"/>
      <c r="AE64" s="350"/>
      <c r="AF64" s="350"/>
      <c r="AG64" s="350"/>
      <c r="AH64" s="350"/>
      <c r="AI64" s="350"/>
      <c r="AJ64" s="350"/>
      <c r="AK64" s="350"/>
      <c r="AL64" s="350"/>
      <c r="AM64" s="350"/>
      <c r="AN64" s="605"/>
    </row>
    <row r="65" spans="1:40">
      <c r="A65" s="610">
        <v>8</v>
      </c>
      <c r="B65" s="615"/>
      <c r="C65" s="615"/>
      <c r="D65" s="350"/>
      <c r="E65" s="350"/>
      <c r="F65" s="350"/>
      <c r="G65" s="350"/>
      <c r="H65" s="350"/>
      <c r="I65" s="350"/>
      <c r="J65" s="350"/>
      <c r="K65" s="350"/>
      <c r="L65" s="350"/>
      <c r="M65" s="350"/>
      <c r="N65" s="350"/>
      <c r="O65" s="350"/>
      <c r="P65" s="350"/>
      <c r="Q65" s="350"/>
      <c r="R65" s="350"/>
      <c r="S65" s="605"/>
      <c r="T65" s="613">
        <v>8</v>
      </c>
      <c r="U65" s="350"/>
      <c r="V65" s="350"/>
      <c r="W65" s="350"/>
      <c r="X65" s="350"/>
      <c r="Y65" s="350"/>
      <c r="Z65" s="350"/>
      <c r="AA65" s="350"/>
      <c r="AB65" s="350"/>
      <c r="AC65" s="350"/>
      <c r="AD65" s="350"/>
      <c r="AE65" s="350"/>
      <c r="AF65" s="350"/>
      <c r="AG65" s="350"/>
      <c r="AH65" s="350"/>
      <c r="AI65" s="350"/>
      <c r="AJ65" s="350"/>
      <c r="AK65" s="350"/>
      <c r="AL65" s="350"/>
      <c r="AM65" s="350"/>
      <c r="AN65" s="605"/>
    </row>
    <row r="66" spans="1:40">
      <c r="A66" s="610">
        <v>9</v>
      </c>
      <c r="B66" s="615"/>
      <c r="C66" s="615"/>
      <c r="D66" s="350"/>
      <c r="E66" s="350"/>
      <c r="F66" s="350"/>
      <c r="G66" s="350"/>
      <c r="H66" s="350"/>
      <c r="I66" s="350"/>
      <c r="J66" s="350"/>
      <c r="K66" s="350"/>
      <c r="L66" s="350"/>
      <c r="M66" s="350"/>
      <c r="N66" s="350"/>
      <c r="O66" s="350"/>
      <c r="P66" s="350"/>
      <c r="Q66" s="350"/>
      <c r="R66" s="350"/>
      <c r="S66" s="605"/>
      <c r="T66" s="613">
        <v>9</v>
      </c>
      <c r="U66" s="350"/>
      <c r="V66" s="350"/>
      <c r="W66" s="350"/>
      <c r="X66" s="350"/>
      <c r="Y66" s="350"/>
      <c r="Z66" s="350"/>
      <c r="AA66" s="350"/>
      <c r="AB66" s="350"/>
      <c r="AC66" s="350"/>
      <c r="AD66" s="350"/>
      <c r="AE66" s="350"/>
      <c r="AF66" s="350"/>
      <c r="AG66" s="350"/>
      <c r="AH66" s="350"/>
      <c r="AI66" s="350"/>
      <c r="AJ66" s="350"/>
      <c r="AK66" s="350"/>
      <c r="AL66" s="350"/>
      <c r="AM66" s="350"/>
      <c r="AN66" s="605"/>
    </row>
    <row r="67" spans="1:40">
      <c r="A67" s="610">
        <v>10</v>
      </c>
      <c r="B67" s="615"/>
      <c r="C67" s="615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0"/>
      <c r="P67" s="350"/>
      <c r="Q67" s="350"/>
      <c r="R67" s="350"/>
      <c r="S67" s="605"/>
      <c r="T67" s="613">
        <v>10</v>
      </c>
      <c r="U67" s="350"/>
      <c r="V67" s="350"/>
      <c r="W67" s="350"/>
      <c r="X67" s="350"/>
      <c r="Y67" s="350"/>
      <c r="Z67" s="350"/>
      <c r="AA67" s="350"/>
      <c r="AB67" s="350"/>
      <c r="AC67" s="350"/>
      <c r="AD67" s="350"/>
      <c r="AE67" s="350"/>
      <c r="AF67" s="350"/>
      <c r="AG67" s="350"/>
      <c r="AH67" s="350"/>
      <c r="AI67" s="350"/>
      <c r="AJ67" s="350"/>
      <c r="AK67" s="350"/>
      <c r="AL67" s="350"/>
      <c r="AM67" s="350"/>
      <c r="AN67" s="605"/>
    </row>
    <row r="68" spans="1:40">
      <c r="A68" s="610">
        <v>11</v>
      </c>
      <c r="B68" s="615"/>
      <c r="C68" s="615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0"/>
      <c r="P68" s="350"/>
      <c r="Q68" s="350"/>
      <c r="R68" s="350"/>
      <c r="S68" s="605"/>
      <c r="T68" s="613">
        <v>11</v>
      </c>
      <c r="U68" s="350"/>
      <c r="V68" s="350"/>
      <c r="W68" s="350"/>
      <c r="X68" s="350"/>
      <c r="Y68" s="350"/>
      <c r="Z68" s="350"/>
      <c r="AA68" s="350"/>
      <c r="AB68" s="350"/>
      <c r="AC68" s="350"/>
      <c r="AD68" s="350"/>
      <c r="AE68" s="350"/>
      <c r="AF68" s="350"/>
      <c r="AG68" s="350"/>
      <c r="AH68" s="350"/>
      <c r="AI68" s="350"/>
      <c r="AJ68" s="350"/>
      <c r="AK68" s="350"/>
      <c r="AL68" s="350"/>
      <c r="AM68" s="350"/>
      <c r="AN68" s="605"/>
    </row>
    <row r="69" spans="1:40" ht="15" thickBot="1">
      <c r="A69" s="611">
        <v>12</v>
      </c>
      <c r="B69" s="618"/>
      <c r="C69" s="618"/>
      <c r="D69" s="606"/>
      <c r="E69" s="606"/>
      <c r="F69" s="606"/>
      <c r="G69" s="606"/>
      <c r="H69" s="606"/>
      <c r="I69" s="606"/>
      <c r="J69" s="606"/>
      <c r="K69" s="606"/>
      <c r="L69" s="606"/>
      <c r="M69" s="606"/>
      <c r="N69" s="606"/>
      <c r="O69" s="606"/>
      <c r="P69" s="606"/>
      <c r="Q69" s="606"/>
      <c r="R69" s="606"/>
      <c r="S69" s="607"/>
      <c r="T69" s="614">
        <v>12</v>
      </c>
      <c r="U69" s="606"/>
      <c r="V69" s="606"/>
      <c r="W69" s="606"/>
      <c r="X69" s="606"/>
      <c r="Y69" s="606"/>
      <c r="Z69" s="606"/>
      <c r="AA69" s="606"/>
      <c r="AB69" s="606"/>
      <c r="AC69" s="606"/>
      <c r="AD69" s="606"/>
      <c r="AE69" s="606"/>
      <c r="AF69" s="606"/>
      <c r="AG69" s="606"/>
      <c r="AH69" s="606"/>
      <c r="AI69" s="606"/>
      <c r="AJ69" s="606"/>
      <c r="AK69" s="606"/>
      <c r="AL69" s="606"/>
      <c r="AM69" s="606"/>
      <c r="AN69" s="607"/>
    </row>
    <row r="70" spans="1:40" ht="15" thickBot="1">
      <c r="A70" s="553" t="s">
        <v>260</v>
      </c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4"/>
      <c r="P70" s="554"/>
      <c r="Q70" s="554"/>
      <c r="R70" s="554"/>
      <c r="S70" s="554"/>
      <c r="T70" s="554"/>
      <c r="U70" s="554"/>
      <c r="V70" s="554"/>
      <c r="W70" s="554"/>
      <c r="X70" s="554"/>
      <c r="Y70" s="554"/>
      <c r="Z70" s="554"/>
      <c r="AA70" s="554"/>
      <c r="AB70" s="554"/>
      <c r="AC70" s="554"/>
      <c r="AD70" s="554"/>
      <c r="AE70" s="554"/>
      <c r="AF70" s="554"/>
      <c r="AG70" s="554"/>
      <c r="AH70" s="554"/>
      <c r="AI70" s="554"/>
      <c r="AJ70" s="554"/>
      <c r="AK70" s="554"/>
      <c r="AL70" s="554"/>
      <c r="AM70" s="554"/>
      <c r="AN70" s="561"/>
    </row>
    <row r="71" spans="1:40" s="508" customFormat="1" ht="15" thickBot="1">
      <c r="A71" s="578" t="s">
        <v>261</v>
      </c>
      <c r="B71" s="579"/>
      <c r="C71" s="579"/>
      <c r="D71" s="579"/>
      <c r="E71" s="580" t="s">
        <v>262</v>
      </c>
      <c r="F71" s="581"/>
      <c r="G71" s="581"/>
      <c r="H71" s="581"/>
      <c r="I71" s="581"/>
      <c r="J71" s="582"/>
      <c r="K71" s="583" t="s">
        <v>263</v>
      </c>
      <c r="L71" s="583"/>
      <c r="M71" s="583"/>
      <c r="N71" s="583"/>
      <c r="O71" s="583"/>
      <c r="P71" s="584"/>
      <c r="Q71" s="585" t="s">
        <v>264</v>
      </c>
      <c r="R71" s="586"/>
      <c r="S71" s="586"/>
      <c r="T71" s="586"/>
      <c r="U71" s="586"/>
      <c r="V71" s="587"/>
      <c r="W71" s="588" t="s">
        <v>265</v>
      </c>
      <c r="X71" s="589"/>
      <c r="Y71" s="589"/>
      <c r="Z71" s="589"/>
      <c r="AA71" s="589"/>
      <c r="AB71" s="590"/>
      <c r="AC71" s="591" t="s">
        <v>266</v>
      </c>
      <c r="AD71" s="592"/>
      <c r="AE71" s="592"/>
      <c r="AF71" s="592"/>
      <c r="AG71" s="592"/>
      <c r="AH71" s="593"/>
      <c r="AI71" s="594" t="s">
        <v>267</v>
      </c>
      <c r="AJ71" s="595"/>
      <c r="AK71" s="595"/>
      <c r="AL71" s="595"/>
      <c r="AM71" s="595"/>
      <c r="AN71" s="596"/>
    </row>
    <row r="72" spans="1:40" ht="15" thickBot="1">
      <c r="A72" s="597" t="s">
        <v>308</v>
      </c>
      <c r="B72" s="598" t="s">
        <v>310</v>
      </c>
      <c r="C72" s="598"/>
      <c r="D72" s="599" t="s">
        <v>309</v>
      </c>
      <c r="E72" s="597" t="s">
        <v>308</v>
      </c>
      <c r="F72" s="598" t="s">
        <v>310</v>
      </c>
      <c r="G72" s="598"/>
      <c r="H72" s="598"/>
      <c r="I72" s="598" t="s">
        <v>309</v>
      </c>
      <c r="J72" s="600"/>
      <c r="K72" s="597" t="s">
        <v>308</v>
      </c>
      <c r="L72" s="598" t="s">
        <v>310</v>
      </c>
      <c r="M72" s="598"/>
      <c r="N72" s="598"/>
      <c r="O72" s="598" t="s">
        <v>309</v>
      </c>
      <c r="P72" s="600"/>
      <c r="Q72" s="597" t="s">
        <v>308</v>
      </c>
      <c r="R72" s="598" t="s">
        <v>310</v>
      </c>
      <c r="S72" s="598"/>
      <c r="T72" s="598"/>
      <c r="U72" s="598" t="s">
        <v>309</v>
      </c>
      <c r="V72" s="600"/>
      <c r="W72" s="597" t="s">
        <v>308</v>
      </c>
      <c r="X72" s="598" t="s">
        <v>310</v>
      </c>
      <c r="Y72" s="598"/>
      <c r="Z72" s="598"/>
      <c r="AA72" s="598" t="s">
        <v>309</v>
      </c>
      <c r="AB72" s="600"/>
      <c r="AC72" s="597" t="s">
        <v>308</v>
      </c>
      <c r="AD72" s="598" t="s">
        <v>310</v>
      </c>
      <c r="AE72" s="598"/>
      <c r="AF72" s="598"/>
      <c r="AG72" s="598" t="s">
        <v>309</v>
      </c>
      <c r="AH72" s="600"/>
      <c r="AI72" s="597" t="s">
        <v>308</v>
      </c>
      <c r="AJ72" s="598" t="s">
        <v>310</v>
      </c>
      <c r="AK72" s="598"/>
      <c r="AL72" s="598"/>
      <c r="AM72" s="598" t="s">
        <v>309</v>
      </c>
      <c r="AN72" s="600"/>
    </row>
    <row r="73" spans="1:40">
      <c r="A73" s="574">
        <v>1</v>
      </c>
      <c r="B73" s="532"/>
      <c r="C73" s="532"/>
      <c r="D73" s="532"/>
      <c r="E73" s="574">
        <v>1</v>
      </c>
      <c r="F73" s="532"/>
      <c r="G73" s="532"/>
      <c r="H73" s="532"/>
      <c r="I73" s="532"/>
      <c r="J73" s="575"/>
      <c r="K73" s="574">
        <v>1</v>
      </c>
      <c r="L73" s="532"/>
      <c r="M73" s="532"/>
      <c r="N73" s="532"/>
      <c r="O73" s="532"/>
      <c r="P73" s="575"/>
      <c r="Q73" s="574">
        <v>1</v>
      </c>
      <c r="R73" s="532"/>
      <c r="S73" s="532"/>
      <c r="T73" s="532"/>
      <c r="U73" s="532"/>
      <c r="V73" s="575"/>
      <c r="W73" s="574">
        <v>1</v>
      </c>
      <c r="X73" s="532"/>
      <c r="Y73" s="532"/>
      <c r="Z73" s="532"/>
      <c r="AA73" s="532"/>
      <c r="AB73" s="575"/>
      <c r="AC73" s="574">
        <v>1</v>
      </c>
      <c r="AD73" s="532"/>
      <c r="AE73" s="532"/>
      <c r="AF73" s="532"/>
      <c r="AG73" s="532"/>
      <c r="AH73" s="575"/>
      <c r="AI73" s="574">
        <v>1</v>
      </c>
      <c r="AJ73" s="532"/>
      <c r="AK73" s="532"/>
      <c r="AL73" s="532"/>
      <c r="AM73" s="532"/>
      <c r="AN73" s="575"/>
    </row>
    <row r="74" spans="1:40">
      <c r="A74" s="574">
        <v>2</v>
      </c>
      <c r="B74" s="532"/>
      <c r="C74" s="532"/>
      <c r="D74" s="532"/>
      <c r="E74" s="574">
        <v>2</v>
      </c>
      <c r="F74" s="532"/>
      <c r="G74" s="532"/>
      <c r="H74" s="532"/>
      <c r="I74" s="532"/>
      <c r="J74" s="575"/>
      <c r="K74" s="574">
        <v>2</v>
      </c>
      <c r="L74" s="532"/>
      <c r="M74" s="532"/>
      <c r="N74" s="532"/>
      <c r="O74" s="532"/>
      <c r="P74" s="575"/>
      <c r="Q74" s="574">
        <v>2</v>
      </c>
      <c r="R74" s="532"/>
      <c r="S74" s="532"/>
      <c r="T74" s="532"/>
      <c r="U74" s="532"/>
      <c r="V74" s="575"/>
      <c r="W74" s="574">
        <v>2</v>
      </c>
      <c r="X74" s="532"/>
      <c r="Y74" s="532"/>
      <c r="Z74" s="532"/>
      <c r="AA74" s="532"/>
      <c r="AB74" s="575"/>
      <c r="AC74" s="574">
        <v>2</v>
      </c>
      <c r="AD74" s="532"/>
      <c r="AE74" s="532"/>
      <c r="AF74" s="532"/>
      <c r="AG74" s="532"/>
      <c r="AH74" s="575"/>
      <c r="AI74" s="574">
        <v>2</v>
      </c>
      <c r="AJ74" s="532"/>
      <c r="AK74" s="532"/>
      <c r="AL74" s="532"/>
      <c r="AM74" s="532"/>
      <c r="AN74" s="575"/>
    </row>
    <row r="75" spans="1:40">
      <c r="A75" s="574">
        <v>3</v>
      </c>
      <c r="B75" s="532"/>
      <c r="C75" s="532"/>
      <c r="D75" s="532"/>
      <c r="E75" s="574">
        <v>3</v>
      </c>
      <c r="F75" s="532"/>
      <c r="G75" s="532"/>
      <c r="H75" s="532"/>
      <c r="I75" s="532"/>
      <c r="J75" s="575"/>
      <c r="K75" s="574">
        <v>3</v>
      </c>
      <c r="L75" s="532"/>
      <c r="M75" s="532"/>
      <c r="N75" s="532"/>
      <c r="O75" s="532"/>
      <c r="P75" s="575"/>
      <c r="Q75" s="574">
        <v>3</v>
      </c>
      <c r="R75" s="532"/>
      <c r="S75" s="532"/>
      <c r="T75" s="532"/>
      <c r="U75" s="532"/>
      <c r="V75" s="575"/>
      <c r="W75" s="574">
        <v>3</v>
      </c>
      <c r="X75" s="532"/>
      <c r="Y75" s="532"/>
      <c r="Z75" s="532"/>
      <c r="AA75" s="532"/>
      <c r="AB75" s="575"/>
      <c r="AC75" s="574">
        <v>3</v>
      </c>
      <c r="AD75" s="532"/>
      <c r="AE75" s="532"/>
      <c r="AF75" s="532"/>
      <c r="AG75" s="532"/>
      <c r="AH75" s="575"/>
      <c r="AI75" s="574">
        <v>3</v>
      </c>
      <c r="AJ75" s="532"/>
      <c r="AK75" s="532"/>
      <c r="AL75" s="532"/>
      <c r="AM75" s="532"/>
      <c r="AN75" s="575"/>
    </row>
    <row r="76" spans="1:40">
      <c r="A76" s="574">
        <v>4</v>
      </c>
      <c r="B76" s="532"/>
      <c r="C76" s="532"/>
      <c r="D76" s="532"/>
      <c r="E76" s="574">
        <v>4</v>
      </c>
      <c r="F76" s="532"/>
      <c r="G76" s="532"/>
      <c r="H76" s="532"/>
      <c r="I76" s="532"/>
      <c r="J76" s="575"/>
      <c r="K76" s="574">
        <v>4</v>
      </c>
      <c r="L76" s="532"/>
      <c r="M76" s="532"/>
      <c r="N76" s="532"/>
      <c r="O76" s="532"/>
      <c r="P76" s="575"/>
      <c r="Q76" s="574">
        <v>4</v>
      </c>
      <c r="R76" s="532"/>
      <c r="S76" s="532"/>
      <c r="T76" s="532"/>
      <c r="U76" s="532"/>
      <c r="V76" s="575"/>
      <c r="W76" s="574">
        <v>4</v>
      </c>
      <c r="X76" s="532"/>
      <c r="Y76" s="532"/>
      <c r="Z76" s="532"/>
      <c r="AA76" s="532"/>
      <c r="AB76" s="575"/>
      <c r="AC76" s="574">
        <v>4</v>
      </c>
      <c r="AD76" s="532"/>
      <c r="AE76" s="532"/>
      <c r="AF76" s="532"/>
      <c r="AG76" s="532"/>
      <c r="AH76" s="575"/>
      <c r="AI76" s="574">
        <v>4</v>
      </c>
      <c r="AJ76" s="532"/>
      <c r="AK76" s="532"/>
      <c r="AL76" s="532"/>
      <c r="AM76" s="532"/>
      <c r="AN76" s="575"/>
    </row>
    <row r="77" spans="1:40">
      <c r="A77" s="574">
        <v>5</v>
      </c>
      <c r="B77" s="532"/>
      <c r="C77" s="532"/>
      <c r="D77" s="532"/>
      <c r="E77" s="574">
        <v>5</v>
      </c>
      <c r="F77" s="532"/>
      <c r="G77" s="532"/>
      <c r="H77" s="532"/>
      <c r="I77" s="532"/>
      <c r="J77" s="575"/>
      <c r="K77" s="574">
        <v>5</v>
      </c>
      <c r="L77" s="532"/>
      <c r="M77" s="532"/>
      <c r="N77" s="532"/>
      <c r="O77" s="532"/>
      <c r="P77" s="575"/>
      <c r="Q77" s="574">
        <v>5</v>
      </c>
      <c r="R77" s="532"/>
      <c r="S77" s="532"/>
      <c r="T77" s="532"/>
      <c r="U77" s="532"/>
      <c r="V77" s="575"/>
      <c r="W77" s="574">
        <v>5</v>
      </c>
      <c r="X77" s="532"/>
      <c r="Y77" s="532"/>
      <c r="Z77" s="532"/>
      <c r="AA77" s="532"/>
      <c r="AB77" s="575"/>
      <c r="AC77" s="574">
        <v>5</v>
      </c>
      <c r="AD77" s="532"/>
      <c r="AE77" s="532"/>
      <c r="AF77" s="532"/>
      <c r="AG77" s="532"/>
      <c r="AH77" s="575"/>
      <c r="AI77" s="574">
        <v>5</v>
      </c>
      <c r="AJ77" s="532"/>
      <c r="AK77" s="532"/>
      <c r="AL77" s="532"/>
      <c r="AM77" s="532"/>
      <c r="AN77" s="575"/>
    </row>
    <row r="78" spans="1:40">
      <c r="A78" s="574">
        <v>6</v>
      </c>
      <c r="B78" s="532"/>
      <c r="C78" s="532"/>
      <c r="D78" s="532"/>
      <c r="E78" s="574">
        <v>6</v>
      </c>
      <c r="F78" s="532"/>
      <c r="G78" s="532"/>
      <c r="H78" s="532"/>
      <c r="I78" s="532"/>
      <c r="J78" s="575"/>
      <c r="K78" s="574">
        <v>6</v>
      </c>
      <c r="L78" s="532"/>
      <c r="M78" s="532"/>
      <c r="N78" s="532"/>
      <c r="O78" s="532"/>
      <c r="P78" s="575"/>
      <c r="Q78" s="574">
        <v>6</v>
      </c>
      <c r="R78" s="532"/>
      <c r="S78" s="532"/>
      <c r="T78" s="532"/>
      <c r="U78" s="532"/>
      <c r="V78" s="575"/>
      <c r="W78" s="574">
        <v>6</v>
      </c>
      <c r="X78" s="532"/>
      <c r="Y78" s="532"/>
      <c r="Z78" s="532"/>
      <c r="AA78" s="532"/>
      <c r="AB78" s="575"/>
      <c r="AC78" s="574">
        <v>6</v>
      </c>
      <c r="AD78" s="532"/>
      <c r="AE78" s="532"/>
      <c r="AF78" s="532"/>
      <c r="AG78" s="532"/>
      <c r="AH78" s="575"/>
      <c r="AI78" s="574">
        <v>6</v>
      </c>
      <c r="AJ78" s="532"/>
      <c r="AK78" s="532"/>
      <c r="AL78" s="532"/>
      <c r="AM78" s="532"/>
      <c r="AN78" s="575"/>
    </row>
    <row r="79" spans="1:40">
      <c r="A79" s="574">
        <v>7</v>
      </c>
      <c r="B79" s="532"/>
      <c r="C79" s="532"/>
      <c r="D79" s="532"/>
      <c r="E79" s="574">
        <v>7</v>
      </c>
      <c r="F79" s="532"/>
      <c r="G79" s="532"/>
      <c r="H79" s="532"/>
      <c r="I79" s="532"/>
      <c r="J79" s="575"/>
      <c r="K79" s="574">
        <v>7</v>
      </c>
      <c r="L79" s="532"/>
      <c r="M79" s="532"/>
      <c r="N79" s="532"/>
      <c r="O79" s="532"/>
      <c r="P79" s="575"/>
      <c r="Q79" s="574">
        <v>7</v>
      </c>
      <c r="R79" s="532"/>
      <c r="S79" s="532"/>
      <c r="T79" s="532"/>
      <c r="U79" s="532"/>
      <c r="V79" s="575"/>
      <c r="W79" s="574">
        <v>7</v>
      </c>
      <c r="X79" s="532"/>
      <c r="Y79" s="532"/>
      <c r="Z79" s="532"/>
      <c r="AA79" s="532"/>
      <c r="AB79" s="575"/>
      <c r="AC79" s="574">
        <v>7</v>
      </c>
      <c r="AD79" s="532"/>
      <c r="AE79" s="532"/>
      <c r="AF79" s="532"/>
      <c r="AG79" s="532"/>
      <c r="AH79" s="575"/>
      <c r="AI79" s="574">
        <v>7</v>
      </c>
      <c r="AJ79" s="532"/>
      <c r="AK79" s="532"/>
      <c r="AL79" s="532"/>
      <c r="AM79" s="532"/>
      <c r="AN79" s="575"/>
    </row>
    <row r="80" spans="1:40" ht="15" thickBot="1">
      <c r="A80" s="576">
        <v>7</v>
      </c>
      <c r="B80" s="571"/>
      <c r="C80" s="571"/>
      <c r="D80" s="571"/>
      <c r="E80" s="576">
        <v>7</v>
      </c>
      <c r="F80" s="571"/>
      <c r="G80" s="571"/>
      <c r="H80" s="571"/>
      <c r="I80" s="571"/>
      <c r="J80" s="577"/>
      <c r="K80" s="576">
        <v>7</v>
      </c>
      <c r="L80" s="571"/>
      <c r="M80" s="571"/>
      <c r="N80" s="571"/>
      <c r="O80" s="571"/>
      <c r="P80" s="577"/>
      <c r="Q80" s="576">
        <v>7</v>
      </c>
      <c r="R80" s="571"/>
      <c r="S80" s="571"/>
      <c r="T80" s="571"/>
      <c r="U80" s="571"/>
      <c r="V80" s="577"/>
      <c r="W80" s="576">
        <v>7</v>
      </c>
      <c r="X80" s="571"/>
      <c r="Y80" s="571"/>
      <c r="Z80" s="571"/>
      <c r="AA80" s="571"/>
      <c r="AB80" s="577"/>
      <c r="AC80" s="576">
        <v>7</v>
      </c>
      <c r="AD80" s="571"/>
      <c r="AE80" s="571"/>
      <c r="AF80" s="571"/>
      <c r="AG80" s="571"/>
      <c r="AH80" s="577"/>
      <c r="AI80" s="576">
        <v>7</v>
      </c>
      <c r="AJ80" s="571"/>
      <c r="AK80" s="571"/>
      <c r="AL80" s="571"/>
      <c r="AM80" s="571"/>
      <c r="AN80" s="577"/>
    </row>
  </sheetData>
  <mergeCells count="231">
    <mergeCell ref="D68:K68"/>
    <mergeCell ref="D69:K69"/>
    <mergeCell ref="D63:K63"/>
    <mergeCell ref="D64:K64"/>
    <mergeCell ref="D65:K65"/>
    <mergeCell ref="D66:K66"/>
    <mergeCell ref="D67:K67"/>
    <mergeCell ref="D58:K58"/>
    <mergeCell ref="D59:K59"/>
    <mergeCell ref="D60:K60"/>
    <mergeCell ref="D61:K61"/>
    <mergeCell ref="D62:K62"/>
    <mergeCell ref="L67:O67"/>
    <mergeCell ref="P67:S67"/>
    <mergeCell ref="L68:O68"/>
    <mergeCell ref="P68:S68"/>
    <mergeCell ref="L69:O69"/>
    <mergeCell ref="P69:S69"/>
    <mergeCell ref="L64:O64"/>
    <mergeCell ref="P64:S64"/>
    <mergeCell ref="L65:O65"/>
    <mergeCell ref="P65:S65"/>
    <mergeCell ref="L66:O66"/>
    <mergeCell ref="P66:S66"/>
    <mergeCell ref="L61:O61"/>
    <mergeCell ref="P61:S61"/>
    <mergeCell ref="L62:O62"/>
    <mergeCell ref="P62:S62"/>
    <mergeCell ref="L63:O63"/>
    <mergeCell ref="P63:S63"/>
    <mergeCell ref="L58:O58"/>
    <mergeCell ref="P58:S58"/>
    <mergeCell ref="L59:O59"/>
    <mergeCell ref="P59:S59"/>
    <mergeCell ref="L60:O60"/>
    <mergeCell ref="P60:S60"/>
    <mergeCell ref="AK69:AN69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P57:S57"/>
    <mergeCell ref="AD72:AF72"/>
    <mergeCell ref="AG72:AH72"/>
    <mergeCell ref="AJ72:AL72"/>
    <mergeCell ref="AM72:AN72"/>
    <mergeCell ref="U58:AJ58"/>
    <mergeCell ref="U59:AJ59"/>
    <mergeCell ref="U60:AJ60"/>
    <mergeCell ref="U61:AJ61"/>
    <mergeCell ref="U62:AJ62"/>
    <mergeCell ref="U63:AJ63"/>
    <mergeCell ref="U64:AJ64"/>
    <mergeCell ref="U65:AJ65"/>
    <mergeCell ref="U66:AJ66"/>
    <mergeCell ref="U67:AJ67"/>
    <mergeCell ref="U68:AJ68"/>
    <mergeCell ref="U69:AJ69"/>
    <mergeCell ref="O72:P72"/>
    <mergeCell ref="R72:T72"/>
    <mergeCell ref="U72:V72"/>
    <mergeCell ref="X72:Z72"/>
    <mergeCell ref="AA72:AB72"/>
    <mergeCell ref="B72:C72"/>
    <mergeCell ref="I72:J72"/>
    <mergeCell ref="F72:H72"/>
    <mergeCell ref="L72:N72"/>
    <mergeCell ref="T56:AN56"/>
    <mergeCell ref="A56:S56"/>
    <mergeCell ref="A70:AN70"/>
    <mergeCell ref="U57:AJ57"/>
    <mergeCell ref="AK57:AN57"/>
    <mergeCell ref="AK58:AN58"/>
    <mergeCell ref="AK59:AN59"/>
    <mergeCell ref="AK60:AN60"/>
    <mergeCell ref="AK61:AN61"/>
    <mergeCell ref="AK62:AN62"/>
    <mergeCell ref="AK63:AN63"/>
    <mergeCell ref="AK64:AN64"/>
    <mergeCell ref="AK65:AN65"/>
    <mergeCell ref="AK66:AN66"/>
    <mergeCell ref="AK67:AN67"/>
    <mergeCell ref="AK68:AN68"/>
    <mergeCell ref="E50:I50"/>
    <mergeCell ref="E52:I52"/>
    <mergeCell ref="H53:I53"/>
    <mergeCell ref="G54:I54"/>
    <mergeCell ref="L57:O57"/>
    <mergeCell ref="D57:K57"/>
    <mergeCell ref="A47:I47"/>
    <mergeCell ref="H48:I48"/>
    <mergeCell ref="H49:I49"/>
    <mergeCell ref="H51:I51"/>
    <mergeCell ref="H5:I6"/>
    <mergeCell ref="H7:I8"/>
    <mergeCell ref="H9:I10"/>
    <mergeCell ref="F46:I46"/>
    <mergeCell ref="F36:I36"/>
    <mergeCell ref="A27:I27"/>
    <mergeCell ref="A28:I28"/>
    <mergeCell ref="H14:I14"/>
    <mergeCell ref="H15:I15"/>
    <mergeCell ref="H13:I13"/>
    <mergeCell ref="A26:I26"/>
    <mergeCell ref="A25:I25"/>
    <mergeCell ref="F23:I23"/>
    <mergeCell ref="F22:I22"/>
    <mergeCell ref="AN9:AN10"/>
    <mergeCell ref="A12:I12"/>
    <mergeCell ref="AI9:AI10"/>
    <mergeCell ref="AJ9:AJ10"/>
    <mergeCell ref="AK9:AK10"/>
    <mergeCell ref="AL9:AL10"/>
    <mergeCell ref="AM9:AM10"/>
    <mergeCell ref="AD9:AD10"/>
    <mergeCell ref="AE9:AE10"/>
    <mergeCell ref="AF9:AF10"/>
    <mergeCell ref="AG9:AG10"/>
    <mergeCell ref="AH9:AH10"/>
    <mergeCell ref="Y9:Y10"/>
    <mergeCell ref="Z9:Z10"/>
    <mergeCell ref="AA9:AA10"/>
    <mergeCell ref="AB9:AB10"/>
    <mergeCell ref="AC9:AC10"/>
    <mergeCell ref="AM7:AM8"/>
    <mergeCell ref="AN7:AN8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AH7:AH8"/>
    <mergeCell ref="AI7:AI8"/>
    <mergeCell ref="AJ7:AJ8"/>
    <mergeCell ref="AK7:AK8"/>
    <mergeCell ref="AL7:AL8"/>
    <mergeCell ref="AC7:AC8"/>
    <mergeCell ref="AD7:AD8"/>
    <mergeCell ref="AE7:AE8"/>
    <mergeCell ref="AF7:AF8"/>
    <mergeCell ref="AG7:AG8"/>
    <mergeCell ref="X7:X8"/>
    <mergeCell ref="Y7:Y8"/>
    <mergeCell ref="Z7:Z8"/>
    <mergeCell ref="AA7:AA8"/>
    <mergeCell ref="AB7:AB8"/>
    <mergeCell ref="AL5:AL6"/>
    <mergeCell ref="AM5:AM6"/>
    <mergeCell ref="AN5:AN6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7:U8"/>
    <mergeCell ref="V7:V8"/>
    <mergeCell ref="W7:W8"/>
    <mergeCell ref="AG5:AG6"/>
    <mergeCell ref="AH5:AH6"/>
    <mergeCell ref="AI5:AI6"/>
    <mergeCell ref="AJ5:AJ6"/>
    <mergeCell ref="AK5:AK6"/>
    <mergeCell ref="AB5:AB6"/>
    <mergeCell ref="AC5:AC6"/>
    <mergeCell ref="AD5:AD6"/>
    <mergeCell ref="AE5:AE6"/>
    <mergeCell ref="AF5:AF6"/>
    <mergeCell ref="W5:W6"/>
    <mergeCell ref="X5:X6"/>
    <mergeCell ref="Y5:Y6"/>
    <mergeCell ref="Z5:Z6"/>
    <mergeCell ref="AA5:AA6"/>
    <mergeCell ref="J5:J6"/>
    <mergeCell ref="J7:J8"/>
    <mergeCell ref="J9:J10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N2:T2"/>
    <mergeCell ref="J1:AE1"/>
    <mergeCell ref="A3:I3"/>
    <mergeCell ref="F11:I11"/>
    <mergeCell ref="F45:I45"/>
    <mergeCell ref="F44:I44"/>
    <mergeCell ref="F43:I43"/>
    <mergeCell ref="F42:I42"/>
    <mergeCell ref="F41:I41"/>
    <mergeCell ref="F40:I40"/>
    <mergeCell ref="J2:M2"/>
    <mergeCell ref="F39:I39"/>
    <mergeCell ref="F38:I38"/>
    <mergeCell ref="A55:AN55"/>
    <mergeCell ref="AF1:AI1"/>
    <mergeCell ref="AF2:AI2"/>
    <mergeCell ref="AJ2:AN2"/>
    <mergeCell ref="AJ1:AN1"/>
    <mergeCell ref="J3:AN3"/>
    <mergeCell ref="U2:X2"/>
    <mergeCell ref="Y2:AE2"/>
    <mergeCell ref="V5:V6"/>
  </mergeCells>
  <phoneticPr fontId="34" type="noConversion"/>
  <pageMargins left="0" right="0" top="0" bottom="0" header="0" footer="0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8"/>
  <sheetViews>
    <sheetView topLeftCell="B1" zoomScale="85" zoomScaleNormal="85" workbookViewId="0">
      <selection activeCell="AF7" sqref="AF7"/>
    </sheetView>
  </sheetViews>
  <sheetFormatPr defaultColWidth="9.125" defaultRowHeight="14.25"/>
  <cols>
    <col min="1" max="1" width="16" style="158" bestFit="1" customWidth="1"/>
    <col min="2" max="13" width="8.25" style="158" customWidth="1"/>
    <col min="14" max="14" width="17.125" style="158" bestFit="1" customWidth="1"/>
    <col min="15" max="45" width="3" style="158" customWidth="1"/>
    <col min="46" max="16384" width="9.125" style="158"/>
  </cols>
  <sheetData>
    <row r="1" spans="1:46">
      <c r="A1" s="174" t="s">
        <v>201</v>
      </c>
      <c r="B1" s="175">
        <v>43101</v>
      </c>
      <c r="C1" s="175">
        <v>43132</v>
      </c>
      <c r="D1" s="175">
        <v>43160</v>
      </c>
      <c r="E1" s="175">
        <v>43191</v>
      </c>
      <c r="F1" s="175">
        <v>43221</v>
      </c>
      <c r="G1" s="175">
        <v>43252</v>
      </c>
      <c r="H1" s="175">
        <v>43282</v>
      </c>
      <c r="I1" s="175">
        <v>43313</v>
      </c>
      <c r="J1" s="175">
        <v>43344</v>
      </c>
      <c r="K1" s="175">
        <v>43374</v>
      </c>
      <c r="L1" s="175">
        <v>43405</v>
      </c>
      <c r="M1" s="175">
        <v>43435</v>
      </c>
      <c r="O1" s="63">
        <v>1</v>
      </c>
      <c r="P1" s="63">
        <v>2</v>
      </c>
      <c r="Q1" s="63">
        <v>3</v>
      </c>
      <c r="R1" s="63">
        <v>4</v>
      </c>
      <c r="S1" s="63">
        <v>5</v>
      </c>
      <c r="T1" s="63">
        <v>6</v>
      </c>
      <c r="U1" s="63">
        <v>7</v>
      </c>
      <c r="V1" s="63">
        <v>8</v>
      </c>
      <c r="W1" s="63">
        <v>9</v>
      </c>
      <c r="X1" s="63">
        <v>10</v>
      </c>
      <c r="Y1" s="63">
        <v>11</v>
      </c>
      <c r="Z1" s="63">
        <v>12</v>
      </c>
      <c r="AA1" s="63">
        <v>13</v>
      </c>
      <c r="AB1" s="63">
        <v>14</v>
      </c>
      <c r="AC1" s="63">
        <v>15</v>
      </c>
      <c r="AD1" s="63">
        <v>16</v>
      </c>
      <c r="AE1" s="63">
        <v>17</v>
      </c>
      <c r="AF1" s="63">
        <v>18</v>
      </c>
      <c r="AG1" s="63">
        <v>19</v>
      </c>
      <c r="AH1" s="63">
        <v>20</v>
      </c>
      <c r="AI1" s="63">
        <v>21</v>
      </c>
      <c r="AJ1" s="63">
        <v>22</v>
      </c>
      <c r="AK1" s="63">
        <v>23</v>
      </c>
      <c r="AL1" s="63">
        <v>24</v>
      </c>
      <c r="AM1" s="63">
        <v>25</v>
      </c>
      <c r="AN1" s="63">
        <v>26</v>
      </c>
      <c r="AO1" s="63">
        <v>27</v>
      </c>
      <c r="AP1" s="63">
        <v>28</v>
      </c>
      <c r="AQ1" s="63">
        <v>29</v>
      </c>
      <c r="AR1" s="63">
        <v>30</v>
      </c>
      <c r="AS1" s="63">
        <v>31</v>
      </c>
    </row>
    <row r="2" spans="1:46">
      <c r="A2" s="176" t="s">
        <v>202</v>
      </c>
      <c r="B2" s="177">
        <v>14</v>
      </c>
      <c r="C2" s="174">
        <v>9</v>
      </c>
      <c r="D2" s="174">
        <v>10</v>
      </c>
      <c r="E2" s="174">
        <v>3</v>
      </c>
      <c r="F2" s="174">
        <v>15</v>
      </c>
      <c r="G2" s="174">
        <v>6</v>
      </c>
      <c r="H2" s="177">
        <v>10</v>
      </c>
      <c r="I2" s="174"/>
      <c r="J2" s="174"/>
      <c r="K2" s="178"/>
      <c r="L2" s="178"/>
      <c r="M2" s="177"/>
      <c r="N2" s="158" t="s">
        <v>51</v>
      </c>
      <c r="O2" s="63">
        <f>รีพอตประจำวัน!I72</f>
        <v>0</v>
      </c>
      <c r="P2" s="63">
        <f>รีพอตประจำวัน!J72</f>
        <v>0</v>
      </c>
      <c r="Q2" s="63">
        <f>รีพอตประจำวัน!K72</f>
        <v>0</v>
      </c>
      <c r="R2" s="63">
        <f>รีพอตประจำวัน!L72</f>
        <v>0</v>
      </c>
      <c r="S2" s="63">
        <f>รีพอตประจำวัน!M72</f>
        <v>0</v>
      </c>
      <c r="T2" s="63">
        <f>รีพอตประจำวัน!N72</f>
        <v>0</v>
      </c>
      <c r="U2" s="63">
        <f>รีพอตประจำวัน!O72</f>
        <v>0</v>
      </c>
      <c r="V2" s="63">
        <f>รีพอตประจำวัน!P72</f>
        <v>0</v>
      </c>
      <c r="W2" s="63">
        <f>รีพอตประจำวัน!Q72</f>
        <v>0</v>
      </c>
      <c r="X2" s="63">
        <f>รีพอตประจำวัน!R72</f>
        <v>1</v>
      </c>
      <c r="Y2" s="63">
        <f>รีพอตประจำวัน!S72</f>
        <v>0</v>
      </c>
      <c r="Z2" s="63">
        <f>รีพอตประจำวัน!T72</f>
        <v>0</v>
      </c>
      <c r="AA2" s="63">
        <f>รีพอตประจำวัน!U72</f>
        <v>0</v>
      </c>
      <c r="AB2" s="63">
        <f>รีพอตประจำวัน!V72</f>
        <v>0</v>
      </c>
      <c r="AC2" s="63">
        <f>รีพอตประจำวัน!W72</f>
        <v>1</v>
      </c>
      <c r="AD2" s="63">
        <f>รีพอตประจำวัน!X72</f>
        <v>0</v>
      </c>
      <c r="AE2" s="63">
        <f>รีพอตประจำวัน!Y72</f>
        <v>0</v>
      </c>
      <c r="AF2" s="63">
        <f>รีพอตประจำวัน!Z72</f>
        <v>0</v>
      </c>
      <c r="AG2" s="63">
        <f>รีพอตประจำวัน!AA72</f>
        <v>0</v>
      </c>
      <c r="AH2" s="63">
        <f>รีพอตประจำวัน!AB72</f>
        <v>0</v>
      </c>
      <c r="AI2" s="63">
        <f>รีพอตประจำวัน!AC72</f>
        <v>0</v>
      </c>
      <c r="AJ2" s="63">
        <f>รีพอตประจำวัน!AD72</f>
        <v>0</v>
      </c>
      <c r="AK2" s="63">
        <f>รีพอตประจำวัน!AE72</f>
        <v>0</v>
      </c>
      <c r="AL2" s="63">
        <f>รีพอตประจำวัน!AF72</f>
        <v>0</v>
      </c>
      <c r="AM2" s="63">
        <f>รีพอตประจำวัน!AG72</f>
        <v>0</v>
      </c>
      <c r="AN2" s="63">
        <f>รีพอตประจำวัน!AH72</f>
        <v>0</v>
      </c>
      <c r="AO2" s="63">
        <f>รีพอตประจำวัน!AI72</f>
        <v>0</v>
      </c>
      <c r="AP2" s="63">
        <f>รีพอตประจำวัน!AJ72</f>
        <v>0</v>
      </c>
      <c r="AQ2" s="63">
        <f>รีพอตประจำวัน!AK72</f>
        <v>0</v>
      </c>
      <c r="AR2" s="63">
        <f>รีพอตประจำวัน!AL72</f>
        <v>0</v>
      </c>
      <c r="AS2" s="63">
        <f>รีพอตประจำวัน!AM72</f>
        <v>1</v>
      </c>
      <c r="AT2" s="179">
        <f>SUM(O2:AS2)</f>
        <v>3</v>
      </c>
    </row>
    <row r="3" spans="1:46">
      <c r="A3" s="180"/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58" t="s">
        <v>53</v>
      </c>
      <c r="O3" s="63">
        <f>รีพอตประจำวัน!I73</f>
        <v>0</v>
      </c>
      <c r="P3" s="63">
        <f>รีพอตประจำวัน!J73</f>
        <v>1</v>
      </c>
      <c r="Q3" s="63">
        <f>รีพอตประจำวัน!K73</f>
        <v>0</v>
      </c>
      <c r="R3" s="63">
        <f>รีพอตประจำวัน!L73</f>
        <v>0</v>
      </c>
      <c r="S3" s="63">
        <f>รีพอตประจำวัน!M73</f>
        <v>0</v>
      </c>
      <c r="T3" s="63">
        <f>รีพอตประจำวัน!N73</f>
        <v>0</v>
      </c>
      <c r="U3" s="63">
        <f>รีพอตประจำวัน!O73</f>
        <v>0</v>
      </c>
      <c r="V3" s="63">
        <f>รีพอตประจำวัน!P73</f>
        <v>0</v>
      </c>
      <c r="W3" s="63">
        <f>รีพอตประจำวัน!Q73</f>
        <v>1</v>
      </c>
      <c r="X3" s="63">
        <f>รีพอตประจำวัน!R73</f>
        <v>0</v>
      </c>
      <c r="Y3" s="63">
        <f>รีพอตประจำวัน!S73</f>
        <v>0</v>
      </c>
      <c r="Z3" s="63">
        <f>รีพอตประจำวัน!T73</f>
        <v>0</v>
      </c>
      <c r="AA3" s="63">
        <f>รีพอตประจำวัน!U73</f>
        <v>0</v>
      </c>
      <c r="AB3" s="63">
        <f>รีพอตประจำวัน!V73</f>
        <v>0</v>
      </c>
      <c r="AC3" s="63">
        <f>รีพอตประจำวัน!W73</f>
        <v>0</v>
      </c>
      <c r="AD3" s="63">
        <f>รีพอตประจำวัน!X73</f>
        <v>0</v>
      </c>
      <c r="AE3" s="63">
        <f>รีพอตประจำวัน!Y73</f>
        <v>0</v>
      </c>
      <c r="AF3" s="63">
        <f>รีพอตประจำวัน!Z73</f>
        <v>0</v>
      </c>
      <c r="AG3" s="63">
        <f>รีพอตประจำวัน!AA73</f>
        <v>0</v>
      </c>
      <c r="AH3" s="63">
        <f>รีพอตประจำวัน!AB73</f>
        <v>0</v>
      </c>
      <c r="AI3" s="63">
        <f>รีพอตประจำวัน!AC73</f>
        <v>0</v>
      </c>
      <c r="AJ3" s="63">
        <f>รีพอตประจำวัน!AD73</f>
        <v>0</v>
      </c>
      <c r="AK3" s="63">
        <f>รีพอตประจำวัน!AE73</f>
        <v>0</v>
      </c>
      <c r="AL3" s="63">
        <f>รีพอตประจำวัน!AF73</f>
        <v>0</v>
      </c>
      <c r="AM3" s="63">
        <f>รีพอตประจำวัน!AG73</f>
        <v>0</v>
      </c>
      <c r="AN3" s="63">
        <f>รีพอตประจำวัน!AH73</f>
        <v>0</v>
      </c>
      <c r="AO3" s="63">
        <f>รีพอตประจำวัน!AI73</f>
        <v>0</v>
      </c>
      <c r="AP3" s="63">
        <f>รีพอตประจำวัน!AJ73</f>
        <v>0</v>
      </c>
      <c r="AQ3" s="63">
        <f>รีพอตประจำวัน!AK73</f>
        <v>1</v>
      </c>
      <c r="AR3" s="63">
        <f>รีพอตประจำวัน!AL73</f>
        <v>0</v>
      </c>
      <c r="AS3" s="63">
        <f>รีพอตประจำวัน!AM73</f>
        <v>0</v>
      </c>
      <c r="AT3" s="179">
        <f t="shared" ref="AT3:AT7" si="0">SUM(O3:AS3)</f>
        <v>3</v>
      </c>
    </row>
    <row r="4" spans="1:46">
      <c r="N4" s="158" t="s">
        <v>203</v>
      </c>
      <c r="O4" s="63">
        <f>รีพอตประจำวัน!I74</f>
        <v>0</v>
      </c>
      <c r="P4" s="63">
        <f>รีพอตประจำวัน!J74</f>
        <v>0</v>
      </c>
      <c r="Q4" s="63">
        <f>รีพอตประจำวัน!K74</f>
        <v>0</v>
      </c>
      <c r="R4" s="63">
        <f>รีพอตประจำวัน!L74</f>
        <v>0</v>
      </c>
      <c r="S4" s="63">
        <f>รีพอตประจำวัน!M74</f>
        <v>0</v>
      </c>
      <c r="T4" s="63">
        <f>รีพอตประจำวัน!N74</f>
        <v>0</v>
      </c>
      <c r="U4" s="63">
        <f>รีพอตประจำวัน!O74</f>
        <v>0</v>
      </c>
      <c r="V4" s="63">
        <f>รีพอตประจำวัน!P74</f>
        <v>1</v>
      </c>
      <c r="W4" s="63">
        <f>รีพอตประจำวัน!Q74</f>
        <v>0</v>
      </c>
      <c r="X4" s="63">
        <f>รีพอตประจำวัน!R74</f>
        <v>0</v>
      </c>
      <c r="Y4" s="63">
        <f>รีพอตประจำวัน!S74</f>
        <v>0</v>
      </c>
      <c r="Z4" s="63">
        <f>รีพอตประจำวัน!T74</f>
        <v>0</v>
      </c>
      <c r="AA4" s="63">
        <f>รีพอตประจำวัน!U74</f>
        <v>0</v>
      </c>
      <c r="AB4" s="63">
        <f>รีพอตประจำวัน!V74</f>
        <v>0</v>
      </c>
      <c r="AC4" s="63">
        <f>รีพอตประจำวัน!W74</f>
        <v>0</v>
      </c>
      <c r="AD4" s="63">
        <f>รีพอตประจำวัน!X74</f>
        <v>0</v>
      </c>
      <c r="AE4" s="63">
        <f>รีพอตประจำวัน!Y74</f>
        <v>0</v>
      </c>
      <c r="AF4" s="63">
        <f>รีพอตประจำวัน!Z74</f>
        <v>0</v>
      </c>
      <c r="AG4" s="63">
        <f>รีพอตประจำวัน!AA74</f>
        <v>0</v>
      </c>
      <c r="AH4" s="63">
        <f>รีพอตประจำวัน!AB74</f>
        <v>0</v>
      </c>
      <c r="AI4" s="63">
        <f>รีพอตประจำวัน!AC74</f>
        <v>0</v>
      </c>
      <c r="AJ4" s="63">
        <f>รีพอตประจำวัน!AD74</f>
        <v>0</v>
      </c>
      <c r="AK4" s="63">
        <f>รีพอตประจำวัน!AE74</f>
        <v>1</v>
      </c>
      <c r="AL4" s="63">
        <f>รีพอตประจำวัน!AF74</f>
        <v>1</v>
      </c>
      <c r="AM4" s="63">
        <f>รีพอตประจำวัน!AG74</f>
        <v>0</v>
      </c>
      <c r="AN4" s="63">
        <f>รีพอตประจำวัน!AH74</f>
        <v>0</v>
      </c>
      <c r="AO4" s="63">
        <f>รีพอตประจำวัน!AI74</f>
        <v>0</v>
      </c>
      <c r="AP4" s="63">
        <f>รีพอตประจำวัน!AJ74</f>
        <v>0</v>
      </c>
      <c r="AQ4" s="63">
        <f>รีพอตประจำวัน!AK74</f>
        <v>1</v>
      </c>
      <c r="AR4" s="63">
        <f>รีพอตประจำวัน!AL74</f>
        <v>0</v>
      </c>
      <c r="AS4" s="63">
        <f>รีพอตประจำวัน!AM74</f>
        <v>0</v>
      </c>
      <c r="AT4" s="179">
        <f t="shared" si="0"/>
        <v>4</v>
      </c>
    </row>
    <row r="5" spans="1:46">
      <c r="N5" s="158" t="s">
        <v>204</v>
      </c>
      <c r="O5" s="63">
        <f>รีพอตประจำวัน!I75</f>
        <v>0</v>
      </c>
      <c r="P5" s="63">
        <f>รีพอตประจำวัน!J75</f>
        <v>0</v>
      </c>
      <c r="Q5" s="63">
        <f>รีพอตประจำวัน!K75</f>
        <v>0</v>
      </c>
      <c r="R5" s="63">
        <f>รีพอตประจำวัน!L75</f>
        <v>0</v>
      </c>
      <c r="S5" s="63">
        <f>รีพอตประจำวัน!M75</f>
        <v>0</v>
      </c>
      <c r="T5" s="63">
        <f>รีพอตประจำวัน!N75</f>
        <v>0</v>
      </c>
      <c r="U5" s="63">
        <f>รีพอตประจำวัน!O75</f>
        <v>0</v>
      </c>
      <c r="V5" s="63">
        <f>รีพอตประจำวัน!P75</f>
        <v>0</v>
      </c>
      <c r="W5" s="63">
        <f>รีพอตประจำวัน!Q75</f>
        <v>0</v>
      </c>
      <c r="X5" s="63">
        <f>รีพอตประจำวัน!R75</f>
        <v>0</v>
      </c>
      <c r="Y5" s="63">
        <f>รีพอตประจำวัน!S75</f>
        <v>0</v>
      </c>
      <c r="Z5" s="63">
        <f>รีพอตประจำวัน!T75</f>
        <v>0</v>
      </c>
      <c r="AA5" s="63">
        <f>รีพอตประจำวัน!U75</f>
        <v>0</v>
      </c>
      <c r="AB5" s="63">
        <f>รีพอตประจำวัน!V75</f>
        <v>0</v>
      </c>
      <c r="AC5" s="63">
        <f>รีพอตประจำวัน!W75</f>
        <v>0</v>
      </c>
      <c r="AD5" s="63">
        <f>รีพอตประจำวัน!X75</f>
        <v>0</v>
      </c>
      <c r="AE5" s="63">
        <f>รีพอตประจำวัน!Y75</f>
        <v>0</v>
      </c>
      <c r="AF5" s="63">
        <f>รีพอตประจำวัน!Z75</f>
        <v>0</v>
      </c>
      <c r="AG5" s="63">
        <f>รีพอตประจำวัน!AA75</f>
        <v>0</v>
      </c>
      <c r="AH5" s="63">
        <f>รีพอตประจำวัน!AB75</f>
        <v>0</v>
      </c>
      <c r="AI5" s="63">
        <f>รีพอตประจำวัน!AC75</f>
        <v>0</v>
      </c>
      <c r="AJ5" s="63">
        <f>รีพอตประจำวัน!AD75</f>
        <v>0</v>
      </c>
      <c r="AK5" s="63">
        <f>รีพอตประจำวัน!AE75</f>
        <v>0</v>
      </c>
      <c r="AL5" s="63">
        <f>รีพอตประจำวัน!AF75</f>
        <v>0</v>
      </c>
      <c r="AM5" s="63">
        <f>รีพอตประจำวัน!AG75</f>
        <v>0</v>
      </c>
      <c r="AN5" s="63">
        <f>รีพอตประจำวัน!AH75</f>
        <v>0</v>
      </c>
      <c r="AO5" s="63">
        <f>รีพอตประจำวัน!AI75</f>
        <v>0</v>
      </c>
      <c r="AP5" s="63">
        <f>รีพอตประจำวัน!AJ75</f>
        <v>0</v>
      </c>
      <c r="AQ5" s="63">
        <f>รีพอตประจำวัน!AK75</f>
        <v>0</v>
      </c>
      <c r="AR5" s="63">
        <f>รีพอตประจำวัน!AL75</f>
        <v>0</v>
      </c>
      <c r="AS5" s="63">
        <f>รีพอตประจำวัน!AM75</f>
        <v>0</v>
      </c>
      <c r="AT5" s="179">
        <f t="shared" si="0"/>
        <v>0</v>
      </c>
    </row>
    <row r="6" spans="1:46">
      <c r="N6" s="158" t="s">
        <v>54</v>
      </c>
      <c r="O6" s="63">
        <f>รีพอตประจำวัน!I76</f>
        <v>0</v>
      </c>
      <c r="P6" s="63">
        <f>รีพอตประจำวัน!J76</f>
        <v>0</v>
      </c>
      <c r="Q6" s="63">
        <f>รีพอตประจำวัน!K76</f>
        <v>0</v>
      </c>
      <c r="R6" s="63">
        <f>รีพอตประจำวัน!L76</f>
        <v>0</v>
      </c>
      <c r="S6" s="63">
        <f>รีพอตประจำวัน!M76</f>
        <v>0</v>
      </c>
      <c r="T6" s="63">
        <f>รีพอตประจำวัน!N76</f>
        <v>0</v>
      </c>
      <c r="U6" s="63">
        <f>รีพอตประจำวัน!O76</f>
        <v>0</v>
      </c>
      <c r="V6" s="63">
        <f>รีพอตประจำวัน!P76</f>
        <v>0</v>
      </c>
      <c r="W6" s="63">
        <f>รีพอตประจำวัน!Q76</f>
        <v>0</v>
      </c>
      <c r="X6" s="63">
        <f>รีพอตประจำวัน!R76</f>
        <v>0</v>
      </c>
      <c r="Y6" s="63">
        <f>รีพอตประจำวัน!S76</f>
        <v>0</v>
      </c>
      <c r="Z6" s="63">
        <f>รีพอตประจำวัน!T76</f>
        <v>0</v>
      </c>
      <c r="AA6" s="63">
        <f>รีพอตประจำวัน!U76</f>
        <v>0</v>
      </c>
      <c r="AB6" s="63">
        <f>รีพอตประจำวัน!V76</f>
        <v>0</v>
      </c>
      <c r="AC6" s="63">
        <f>รีพอตประจำวัน!W76</f>
        <v>0</v>
      </c>
      <c r="AD6" s="63">
        <f>รีพอตประจำวัน!X76</f>
        <v>0</v>
      </c>
      <c r="AE6" s="63">
        <f>รีพอตประจำวัน!Y76</f>
        <v>0</v>
      </c>
      <c r="AF6" s="63">
        <f>รีพอตประจำวัน!Z76</f>
        <v>0</v>
      </c>
      <c r="AG6" s="63">
        <f>รีพอตประจำวัน!AA76</f>
        <v>0</v>
      </c>
      <c r="AH6" s="63">
        <f>รีพอตประจำวัน!AB76</f>
        <v>0</v>
      </c>
      <c r="AI6" s="63">
        <f>รีพอตประจำวัน!AC76</f>
        <v>0</v>
      </c>
      <c r="AJ6" s="63">
        <f>รีพอตประจำวัน!AD76</f>
        <v>0</v>
      </c>
      <c r="AK6" s="63">
        <f>รีพอตประจำวัน!AE76</f>
        <v>0</v>
      </c>
      <c r="AL6" s="63">
        <f>รีพอตประจำวัน!AF76</f>
        <v>0</v>
      </c>
      <c r="AM6" s="63">
        <f>รีพอตประจำวัน!AG76</f>
        <v>0</v>
      </c>
      <c r="AN6" s="63">
        <f>รีพอตประจำวัน!AH76</f>
        <v>0</v>
      </c>
      <c r="AO6" s="63">
        <f>รีพอตประจำวัน!AI76</f>
        <v>0</v>
      </c>
      <c r="AP6" s="63">
        <f>รีพอตประจำวัน!AJ76</f>
        <v>0</v>
      </c>
      <c r="AQ6" s="63">
        <f>รีพอตประจำวัน!AK76</f>
        <v>0</v>
      </c>
      <c r="AR6" s="63">
        <f>รีพอตประจำวัน!AL76</f>
        <v>0</v>
      </c>
      <c r="AS6" s="63">
        <f>รีพอตประจำวัน!AM76</f>
        <v>0</v>
      </c>
      <c r="AT6" s="179">
        <f t="shared" si="0"/>
        <v>0</v>
      </c>
    </row>
    <row r="7" spans="1:46">
      <c r="N7" s="158" t="s">
        <v>205</v>
      </c>
      <c r="O7" s="63">
        <f>รีพอตประจำวัน!I77</f>
        <v>0</v>
      </c>
      <c r="P7" s="63">
        <f>รีพอตประจำวัน!J77</f>
        <v>0</v>
      </c>
      <c r="Q7" s="63">
        <f>รีพอตประจำวัน!K77</f>
        <v>0</v>
      </c>
      <c r="R7" s="63">
        <f>รีพอตประจำวัน!L77</f>
        <v>0</v>
      </c>
      <c r="S7" s="63">
        <f>รีพอตประจำวัน!M77</f>
        <v>0</v>
      </c>
      <c r="T7" s="63">
        <f>รีพอตประจำวัน!N77</f>
        <v>0</v>
      </c>
      <c r="U7" s="63">
        <f>รีพอตประจำวัน!O77</f>
        <v>0</v>
      </c>
      <c r="V7" s="63">
        <f>รีพอตประจำวัน!P77</f>
        <v>0</v>
      </c>
      <c r="W7" s="63">
        <f>รีพอตประจำวัน!Q77</f>
        <v>0</v>
      </c>
      <c r="X7" s="63">
        <f>รีพอตประจำวัน!R77</f>
        <v>0</v>
      </c>
      <c r="Y7" s="63">
        <f>รีพอตประจำวัน!S77</f>
        <v>0</v>
      </c>
      <c r="Z7" s="63">
        <f>รีพอตประจำวัน!T77</f>
        <v>0</v>
      </c>
      <c r="AA7" s="63">
        <f>รีพอตประจำวัน!U77</f>
        <v>0</v>
      </c>
      <c r="AB7" s="63">
        <f>รีพอตประจำวัน!V77</f>
        <v>0</v>
      </c>
      <c r="AC7" s="63">
        <f>รีพอตประจำวัน!W77</f>
        <v>0</v>
      </c>
      <c r="AD7" s="63">
        <f>รีพอตประจำวัน!X77</f>
        <v>0</v>
      </c>
      <c r="AE7" s="63">
        <f>รีพอตประจำวัน!Y77</f>
        <v>0</v>
      </c>
      <c r="AF7" s="63">
        <f>รีพอตประจำวัน!Z77</f>
        <v>0</v>
      </c>
      <c r="AG7" s="63">
        <f>รีพอตประจำวัน!AA77</f>
        <v>0</v>
      </c>
      <c r="AH7" s="63">
        <f>รีพอตประจำวัน!AB77</f>
        <v>0</v>
      </c>
      <c r="AI7" s="63">
        <f>รีพอตประจำวัน!AC77</f>
        <v>0</v>
      </c>
      <c r="AJ7" s="63">
        <f>รีพอตประจำวัน!AD77</f>
        <v>0</v>
      </c>
      <c r="AK7" s="63">
        <f>รีพอตประจำวัน!AE77</f>
        <v>0</v>
      </c>
      <c r="AL7" s="63">
        <f>รีพอตประจำวัน!AF77</f>
        <v>0</v>
      </c>
      <c r="AM7" s="63">
        <f>รีพอตประจำวัน!AG77</f>
        <v>0</v>
      </c>
      <c r="AN7" s="63">
        <f>รีพอตประจำวัน!AH77</f>
        <v>0</v>
      </c>
      <c r="AO7" s="63">
        <f>รีพอตประจำวัน!AI77</f>
        <v>0</v>
      </c>
      <c r="AP7" s="63">
        <f>รีพอตประจำวัน!AJ77</f>
        <v>0</v>
      </c>
      <c r="AQ7" s="63">
        <f>รีพอตประจำวัน!AK77</f>
        <v>0</v>
      </c>
      <c r="AR7" s="63">
        <f>รีพอตประจำวัน!AL77</f>
        <v>0</v>
      </c>
      <c r="AS7" s="63">
        <f>รีพอตประจำวัน!AM77</f>
        <v>0</v>
      </c>
      <c r="AT7" s="179">
        <f t="shared" si="0"/>
        <v>0</v>
      </c>
    </row>
    <row r="8" spans="1:46">
      <c r="AT8" s="17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5"/>
  <sheetViews>
    <sheetView zoomScale="85" zoomScaleNormal="85" workbookViewId="0">
      <selection activeCell="A17" sqref="A17"/>
    </sheetView>
  </sheetViews>
  <sheetFormatPr defaultColWidth="9.125" defaultRowHeight="14.25"/>
  <cols>
    <col min="1" max="1" width="23.75" style="170" bestFit="1" customWidth="1"/>
    <col min="2" max="2" width="7.25" style="170" customWidth="1"/>
    <col min="3" max="12" width="12.25" style="169" customWidth="1"/>
    <col min="13" max="14" width="9.125" style="170"/>
    <col min="15" max="15" width="5.625" style="170" bestFit="1" customWidth="1"/>
    <col min="16" max="16" width="4.125" style="170" bestFit="1" customWidth="1"/>
    <col min="17" max="18" width="4" style="170" bestFit="1" customWidth="1"/>
    <col min="19" max="19" width="4.125" style="170" bestFit="1" customWidth="1"/>
    <col min="20" max="20" width="4.375" style="170" bestFit="1" customWidth="1"/>
    <col min="21" max="22" width="4.125" style="170" bestFit="1" customWidth="1"/>
    <col min="23" max="23" width="4.25" style="170" bestFit="1" customWidth="1"/>
    <col min="24" max="24" width="4.125" style="170" bestFit="1" customWidth="1"/>
    <col min="25" max="25" width="4" style="170" bestFit="1" customWidth="1"/>
    <col min="26" max="27" width="4.125" style="170" bestFit="1" customWidth="1"/>
    <col min="28" max="16384" width="9.125" style="170"/>
  </cols>
  <sheetData>
    <row r="1" spans="1:27">
      <c r="A1" s="167"/>
      <c r="B1" s="168"/>
    </row>
    <row r="2" spans="1:27">
      <c r="A2" s="167">
        <v>4111111</v>
      </c>
      <c r="B2" s="168">
        <f>รีพอตประจำวัน!B83</f>
        <v>0</v>
      </c>
    </row>
    <row r="3" spans="1:27">
      <c r="A3" s="167" t="s">
        <v>34</v>
      </c>
      <c r="B3" s="168">
        <f>รีพอตประจำวัน!B84</f>
        <v>0</v>
      </c>
    </row>
    <row r="4" spans="1:27">
      <c r="A4" s="167" t="s">
        <v>35</v>
      </c>
      <c r="B4" s="168">
        <f>รีพอตประจำวัน!B85</f>
        <v>4</v>
      </c>
    </row>
    <row r="5" spans="1:27">
      <c r="A5" s="167" t="s">
        <v>36</v>
      </c>
      <c r="B5" s="168">
        <f>รีพอตประจำวัน!B86</f>
        <v>4</v>
      </c>
    </row>
    <row r="6" spans="1:27">
      <c r="A6" s="167" t="s">
        <v>37</v>
      </c>
      <c r="B6" s="168">
        <f>รีพอตประจำวัน!B87</f>
        <v>0</v>
      </c>
      <c r="P6" s="170" t="s">
        <v>161</v>
      </c>
      <c r="Q6" s="170" t="s">
        <v>162</v>
      </c>
      <c r="R6" s="170" t="s">
        <v>163</v>
      </c>
      <c r="S6" s="170" t="s">
        <v>164</v>
      </c>
      <c r="T6" s="170" t="s">
        <v>165</v>
      </c>
      <c r="U6" s="170" t="s">
        <v>166</v>
      </c>
      <c r="V6" s="170" t="s">
        <v>167</v>
      </c>
      <c r="W6" s="170" t="s">
        <v>168</v>
      </c>
      <c r="X6" s="170" t="s">
        <v>169</v>
      </c>
      <c r="Y6" s="170" t="s">
        <v>170</v>
      </c>
      <c r="Z6" s="170" t="s">
        <v>171</v>
      </c>
      <c r="AA6" s="170" t="s">
        <v>172</v>
      </c>
    </row>
    <row r="7" spans="1:27">
      <c r="A7" s="167" t="s">
        <v>38</v>
      </c>
      <c r="B7" s="168">
        <f>รีพอตประจำวัน!B88</f>
        <v>0</v>
      </c>
      <c r="O7" s="170" t="s">
        <v>200</v>
      </c>
      <c r="P7" s="170">
        <v>708</v>
      </c>
      <c r="Q7" s="170">
        <v>687</v>
      </c>
      <c r="R7" s="170">
        <v>878</v>
      </c>
      <c r="S7" s="170">
        <v>730</v>
      </c>
      <c r="T7" s="170">
        <v>811</v>
      </c>
      <c r="U7" s="170">
        <v>832</v>
      </c>
      <c r="V7" s="170">
        <v>757</v>
      </c>
      <c r="W7" s="170">
        <f>SUM(B2:B11)</f>
        <v>8</v>
      </c>
    </row>
    <row r="8" spans="1:27">
      <c r="A8" s="170" t="s">
        <v>39</v>
      </c>
      <c r="B8" s="168">
        <f>รีพอตประจำวัน!B89</f>
        <v>0</v>
      </c>
    </row>
    <row r="9" spans="1:27">
      <c r="A9" s="170" t="s">
        <v>40</v>
      </c>
      <c r="B9" s="168">
        <f>รีพอตประจำวัน!B90</f>
        <v>0</v>
      </c>
    </row>
    <row r="10" spans="1:27">
      <c r="A10" s="170" t="s">
        <v>41</v>
      </c>
      <c r="B10" s="168">
        <f>รีพอตประจำวัน!B91</f>
        <v>0</v>
      </c>
    </row>
    <row r="11" spans="1:27">
      <c r="A11" s="170" t="s">
        <v>42</v>
      </c>
      <c r="B11" s="168">
        <f>รีพอตประจำวัน!B92</f>
        <v>0</v>
      </c>
    </row>
    <row r="19" spans="1:12">
      <c r="A19" s="171"/>
      <c r="B19" s="171"/>
    </row>
    <row r="20" spans="1:12">
      <c r="A20" s="171"/>
      <c r="B20" s="171"/>
    </row>
    <row r="22" spans="1:12">
      <c r="C22" s="169">
        <v>4111111</v>
      </c>
      <c r="D22" s="169" t="s">
        <v>34</v>
      </c>
      <c r="E22" s="169" t="s">
        <v>35</v>
      </c>
      <c r="F22" s="169" t="s">
        <v>36</v>
      </c>
      <c r="G22" s="169" t="s">
        <v>37</v>
      </c>
      <c r="H22" s="169" t="s">
        <v>38</v>
      </c>
      <c r="I22" s="169" t="s">
        <v>39</v>
      </c>
      <c r="J22" s="169" t="s">
        <v>40</v>
      </c>
      <c r="K22" s="169" t="s">
        <v>41</v>
      </c>
      <c r="L22" s="169" t="s">
        <v>42</v>
      </c>
    </row>
    <row r="23" spans="1:12">
      <c r="C23" s="169">
        <f>B2</f>
        <v>0</v>
      </c>
      <c r="D23" s="169">
        <f>B3</f>
        <v>0</v>
      </c>
      <c r="E23" s="169">
        <f>B4</f>
        <v>4</v>
      </c>
      <c r="F23" s="172">
        <f>B5</f>
        <v>4</v>
      </c>
      <c r="G23" s="169">
        <f>B6</f>
        <v>0</v>
      </c>
      <c r="H23" s="169">
        <f>B7</f>
        <v>0</v>
      </c>
      <c r="I23" s="169">
        <f>B8</f>
        <v>0</v>
      </c>
      <c r="J23" s="169">
        <f>B9</f>
        <v>0</v>
      </c>
      <c r="K23" s="169">
        <f>B10</f>
        <v>0</v>
      </c>
      <c r="L23" s="169">
        <f>B11</f>
        <v>0</v>
      </c>
    </row>
    <row r="24" spans="1:12">
      <c r="D24" s="172"/>
    </row>
    <row r="25" spans="1:12">
      <c r="D25" s="172"/>
    </row>
    <row r="26" spans="1:12">
      <c r="D26" s="172"/>
    </row>
    <row r="27" spans="1:12">
      <c r="D27" s="172"/>
    </row>
    <row r="28" spans="1:12">
      <c r="D28" s="172"/>
    </row>
    <row r="29" spans="1:12">
      <c r="D29" s="172"/>
    </row>
    <row r="30" spans="1:12">
      <c r="D30" s="172"/>
    </row>
    <row r="31" spans="1:12">
      <c r="A31" s="173"/>
      <c r="B31" s="173"/>
      <c r="D31" s="172"/>
    </row>
    <row r="32" spans="1:12">
      <c r="A32" s="171"/>
      <c r="B32" s="171"/>
    </row>
    <row r="33" spans="1:2">
      <c r="A33" s="171"/>
      <c r="B33" s="171"/>
    </row>
    <row r="34" spans="1:2">
      <c r="A34" s="171"/>
      <c r="B34" s="171"/>
    </row>
    <row r="35" spans="1:2">
      <c r="A35" s="171"/>
      <c r="B35" s="17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0"/>
  <sheetViews>
    <sheetView topLeftCell="A10" zoomScale="70" zoomScaleNormal="70" workbookViewId="0">
      <selection activeCell="T15" sqref="T15"/>
    </sheetView>
  </sheetViews>
  <sheetFormatPr defaultRowHeight="14.25"/>
  <cols>
    <col min="1" max="1" width="3.875" style="136" bestFit="1" customWidth="1"/>
    <col min="2" max="2" width="10.625" style="136" customWidth="1"/>
    <col min="3" max="4" width="10.625" customWidth="1"/>
    <col min="5" max="5" width="4.25" bestFit="1" customWidth="1"/>
    <col min="6" max="6" width="4.375" bestFit="1" customWidth="1"/>
    <col min="7" max="7" width="4.125" bestFit="1" customWidth="1"/>
    <col min="8" max="8" width="4.75" bestFit="1" customWidth="1"/>
    <col min="9" max="9" width="4" bestFit="1" customWidth="1"/>
    <col min="10" max="10" width="3.375" bestFit="1" customWidth="1"/>
    <col min="11" max="11" width="4.375" bestFit="1" customWidth="1"/>
    <col min="12" max="12" width="4.25" bestFit="1" customWidth="1"/>
    <col min="13" max="13" width="4" bestFit="1" customWidth="1"/>
    <col min="14" max="14" width="4.625" bestFit="1" customWidth="1"/>
    <col min="15" max="15" width="4.25" bestFit="1" customWidth="1"/>
    <col min="16" max="16" width="8.375" bestFit="1" customWidth="1"/>
    <col min="17" max="17" width="6.125" customWidth="1"/>
    <col min="18" max="18" width="4.125" bestFit="1" customWidth="1"/>
    <col min="19" max="19" width="4.625" bestFit="1" customWidth="1"/>
    <col min="20" max="20" width="4.75" bestFit="1" customWidth="1"/>
    <col min="21" max="21" width="4.125" bestFit="1" customWidth="1"/>
    <col min="22" max="22" width="4.875" bestFit="1" customWidth="1"/>
    <col min="23" max="23" width="3.75" bestFit="1" customWidth="1"/>
    <col min="24" max="25" width="4.625" bestFit="1" customWidth="1"/>
    <col min="26" max="26" width="4" bestFit="1" customWidth="1"/>
    <col min="27" max="28" width="4.625" bestFit="1" customWidth="1"/>
  </cols>
  <sheetData>
    <row r="1" spans="1:31">
      <c r="A1" s="462" t="s">
        <v>186</v>
      </c>
      <c r="B1" s="462"/>
      <c r="C1" s="462"/>
      <c r="D1" s="462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Q1" s="462" t="s">
        <v>186</v>
      </c>
      <c r="R1" s="462"/>
      <c r="S1" s="462"/>
      <c r="T1" s="462"/>
      <c r="U1" s="462"/>
      <c r="V1" s="462"/>
      <c r="W1" s="462"/>
      <c r="X1" s="462"/>
      <c r="Y1" s="462"/>
      <c r="Z1" s="462"/>
      <c r="AA1" s="462"/>
      <c r="AB1" s="462"/>
      <c r="AC1" s="159"/>
      <c r="AD1" s="159"/>
      <c r="AE1" s="159"/>
    </row>
    <row r="2" spans="1:31" s="136" customFormat="1">
      <c r="B2" s="463">
        <v>43252</v>
      </c>
      <c r="C2" s="462"/>
      <c r="D2" s="462"/>
    </row>
    <row r="3" spans="1:31" s="136" customFormat="1">
      <c r="B3" s="136" t="s">
        <v>187</v>
      </c>
      <c r="C3" s="136" t="s">
        <v>188</v>
      </c>
      <c r="D3" s="136" t="s">
        <v>189</v>
      </c>
      <c r="P3" s="136" t="s">
        <v>187</v>
      </c>
      <c r="Q3" s="136">
        <f>B35</f>
        <v>1</v>
      </c>
    </row>
    <row r="4" spans="1:31">
      <c r="A4" s="136">
        <v>1</v>
      </c>
      <c r="B4" s="136">
        <f>รีพอตประจำวัน!I56</f>
        <v>0</v>
      </c>
      <c r="C4" s="136">
        <f>รีพอตประจำวัน!I57</f>
        <v>0</v>
      </c>
      <c r="D4" s="136">
        <f>รีพอตประจำวัน!I58</f>
        <v>0</v>
      </c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 t="s">
        <v>188</v>
      </c>
      <c r="Q4" s="136">
        <f>C35</f>
        <v>1263</v>
      </c>
      <c r="R4" s="136"/>
      <c r="S4" s="136"/>
      <c r="T4" s="136"/>
      <c r="W4" s="136"/>
      <c r="X4" s="136"/>
      <c r="Y4" s="136"/>
      <c r="Z4" s="136"/>
      <c r="AA4" s="136"/>
      <c r="AB4" s="136"/>
    </row>
    <row r="5" spans="1:31">
      <c r="A5" s="136">
        <v>2</v>
      </c>
      <c r="B5" s="136">
        <f>รีพอตประจำวัน!J56</f>
        <v>0</v>
      </c>
      <c r="C5" s="136">
        <f>รีพอตประจำวัน!J57</f>
        <v>270</v>
      </c>
      <c r="D5" s="136">
        <f>รีพอตประจำวัน!J58</f>
        <v>0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 t="s">
        <v>189</v>
      </c>
      <c r="Q5" s="136">
        <f>D35</f>
        <v>319</v>
      </c>
      <c r="R5" s="136"/>
      <c r="S5" s="136"/>
      <c r="T5" s="136"/>
      <c r="V5" s="136"/>
      <c r="W5" s="136"/>
      <c r="X5" s="136"/>
      <c r="Y5" s="136"/>
      <c r="Z5" s="136"/>
      <c r="AA5" s="136"/>
      <c r="AB5" s="136"/>
    </row>
    <row r="6" spans="1:31">
      <c r="A6" s="136">
        <v>3</v>
      </c>
      <c r="B6" s="136">
        <f>รีพอตประจำวัน!K56</f>
        <v>0</v>
      </c>
      <c r="C6" s="136">
        <f>รีพอตประจำวัน!K57</f>
        <v>15</v>
      </c>
      <c r="D6" s="136">
        <f>รีพอตประจำวัน!K58</f>
        <v>0</v>
      </c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</row>
    <row r="7" spans="1:31">
      <c r="A7" s="136">
        <v>4</v>
      </c>
      <c r="B7" s="136">
        <f>รีพอตประจำวัน!L56</f>
        <v>0</v>
      </c>
      <c r="C7" s="136">
        <f>รีพอตประจำวัน!L57</f>
        <v>0</v>
      </c>
      <c r="D7" s="136">
        <f>รีพอตประจำวัน!L58</f>
        <v>0</v>
      </c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</row>
    <row r="8" spans="1:31">
      <c r="A8" s="136">
        <v>5</v>
      </c>
      <c r="B8" s="136">
        <f>รีพอตประจำวัน!M56</f>
        <v>0</v>
      </c>
      <c r="C8" s="136">
        <f>รีพอตประจำวัน!M57</f>
        <v>0</v>
      </c>
      <c r="D8" s="136">
        <f>รีพอตประจำวัน!M58</f>
        <v>0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</row>
    <row r="9" spans="1:31">
      <c r="A9" s="136">
        <v>6</v>
      </c>
      <c r="B9" s="136">
        <f>รีพอตประจำวัน!N56</f>
        <v>0</v>
      </c>
      <c r="C9" s="136">
        <f>รีพอตประจำวัน!N57</f>
        <v>0</v>
      </c>
      <c r="D9" s="136">
        <f>รีพอตประจำวัน!N58</f>
        <v>0</v>
      </c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1:31">
      <c r="A10" s="136">
        <v>7</v>
      </c>
      <c r="B10" s="136">
        <f>รีพอตประจำวัน!O56</f>
        <v>0</v>
      </c>
      <c r="C10" s="136">
        <f>รีพอตประจำวัน!O57</f>
        <v>0</v>
      </c>
      <c r="D10" s="136">
        <f>รีพอตประจำวัน!O58</f>
        <v>48</v>
      </c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31">
      <c r="A11" s="136">
        <v>8</v>
      </c>
      <c r="B11" s="136">
        <f>รีพอตประจำวัน!P56</f>
        <v>0</v>
      </c>
      <c r="C11" s="136">
        <f>รีพอตประจำวัน!P57</f>
        <v>0</v>
      </c>
      <c r="D11" s="136">
        <f>รีพอตประจำวัน!P58</f>
        <v>0</v>
      </c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</row>
    <row r="12" spans="1:31">
      <c r="A12" s="136">
        <v>9</v>
      </c>
      <c r="B12" s="136">
        <f>รีพอตประจำวัน!Q56</f>
        <v>0</v>
      </c>
      <c r="C12" s="136">
        <f>รีพอตประจำวัน!Q57</f>
        <v>0</v>
      </c>
      <c r="D12" s="136">
        <f>รีพอตประจำวัน!Q58</f>
        <v>0</v>
      </c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</row>
    <row r="13" spans="1:31">
      <c r="A13" s="136">
        <v>10</v>
      </c>
      <c r="B13" s="136">
        <f>รีพอตประจำวัน!R56</f>
        <v>0</v>
      </c>
      <c r="C13" s="136">
        <f>รีพอตประจำวัน!R57</f>
        <v>0</v>
      </c>
      <c r="D13" s="136">
        <f>รีพอตประจำวัน!R58</f>
        <v>0</v>
      </c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</row>
    <row r="14" spans="1:31">
      <c r="A14" s="136">
        <v>11</v>
      </c>
      <c r="B14" s="136">
        <f>รีพอตประจำวัน!S56</f>
        <v>0</v>
      </c>
      <c r="C14" s="136">
        <f>รีพอตประจำวัน!S57</f>
        <v>30</v>
      </c>
      <c r="D14" s="136">
        <f>รีพอตประจำวัน!S58</f>
        <v>0</v>
      </c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</row>
    <row r="15" spans="1:31">
      <c r="A15" s="136">
        <v>12</v>
      </c>
      <c r="B15" s="136">
        <f>รีพอตประจำวัน!T56</f>
        <v>0</v>
      </c>
      <c r="C15" s="136">
        <f>รีพอตประจำวัน!T57</f>
        <v>0</v>
      </c>
      <c r="D15" s="136">
        <f>รีพอตประจำวัน!T58</f>
        <v>0</v>
      </c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</row>
    <row r="16" spans="1:31">
      <c r="A16" s="136">
        <v>13</v>
      </c>
      <c r="B16" s="136">
        <f>รีพอตประจำวัน!U56</f>
        <v>0</v>
      </c>
      <c r="C16" s="136">
        <f>รีพอตประจำวัน!U57</f>
        <v>0</v>
      </c>
      <c r="D16" s="136">
        <f>รีพอตประจำวัน!U58</f>
        <v>0</v>
      </c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</row>
    <row r="17" spans="1:32">
      <c r="A17" s="136">
        <v>14</v>
      </c>
      <c r="B17" s="136">
        <f>รีพอตประจำวัน!V56</f>
        <v>0</v>
      </c>
      <c r="C17" s="136">
        <f>รีพอตประจำวัน!V57</f>
        <v>0</v>
      </c>
      <c r="D17" s="136">
        <f>รีพอตประจำวัน!V58</f>
        <v>0</v>
      </c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</row>
    <row r="18" spans="1:32">
      <c r="A18" s="136">
        <v>15</v>
      </c>
      <c r="B18" s="136">
        <f>รีพอตประจำวัน!X56</f>
        <v>0</v>
      </c>
      <c r="C18" s="136">
        <f>รีพอตประจำวัน!W57</f>
        <v>90</v>
      </c>
      <c r="D18" s="136">
        <f>รีพอตประจำวัน!W58</f>
        <v>0</v>
      </c>
      <c r="E18" s="136"/>
      <c r="F18" s="136"/>
      <c r="G18" s="136"/>
      <c r="H18" s="136"/>
      <c r="I18" s="136"/>
      <c r="J18" s="136"/>
      <c r="K18" s="136"/>
      <c r="L18" s="136"/>
      <c r="M18" s="136"/>
      <c r="N18" s="136"/>
    </row>
    <row r="19" spans="1:32">
      <c r="A19" s="136">
        <v>16</v>
      </c>
      <c r="B19" s="136">
        <f>รีพอตประจำวัน!X56</f>
        <v>0</v>
      </c>
      <c r="C19" s="136">
        <f>รีพอตประจำวัน!X57</f>
        <v>75</v>
      </c>
      <c r="D19" s="136">
        <f>รีพอตประจำวัน!X58</f>
        <v>44</v>
      </c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</row>
    <row r="20" spans="1:32">
      <c r="A20" s="136">
        <v>17</v>
      </c>
      <c r="B20" s="136">
        <f>รีพอตประจำวัน!Y56</f>
        <v>0</v>
      </c>
      <c r="C20" s="136">
        <f>รีพอตประจำวัน!Y57</f>
        <v>0</v>
      </c>
      <c r="D20" s="136">
        <f>รีพอตประจำวัน!Y58</f>
        <v>0</v>
      </c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</row>
    <row r="21" spans="1:32">
      <c r="A21" s="136">
        <v>18</v>
      </c>
      <c r="B21" s="136">
        <f>รีพอตประจำวัน!Z56</f>
        <v>0</v>
      </c>
      <c r="C21" s="136">
        <f>รีพอตประจำวัน!Z57</f>
        <v>265</v>
      </c>
      <c r="D21" s="136">
        <f>รีพอตประจำวัน!Z58</f>
        <v>57</v>
      </c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</row>
    <row r="22" spans="1:32">
      <c r="A22" s="136">
        <v>19</v>
      </c>
      <c r="B22" s="136">
        <f>รีพอตประจำวัน!AA56</f>
        <v>0</v>
      </c>
      <c r="C22" s="136">
        <f>รีพอตประจำวัน!AA57</f>
        <v>0</v>
      </c>
      <c r="D22" s="136">
        <f>รีพอตประจำวัน!AA58</f>
        <v>0</v>
      </c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AF22" t="s">
        <v>55</v>
      </c>
    </row>
    <row r="23" spans="1:32">
      <c r="A23" s="136">
        <v>20</v>
      </c>
      <c r="B23" s="136">
        <f>รีพอตประจำวัน!AB56</f>
        <v>0</v>
      </c>
      <c r="C23" s="136">
        <f>รีพอตประจำวัน!AB57</f>
        <v>330</v>
      </c>
      <c r="D23" s="136">
        <f>รีพอตประจำวัน!AB58</f>
        <v>67</v>
      </c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</row>
    <row r="24" spans="1:32">
      <c r="A24" s="136">
        <v>21</v>
      </c>
      <c r="B24" s="136">
        <f>รีพอตประจำวัน!AC56</f>
        <v>0</v>
      </c>
      <c r="C24" s="136">
        <f>รีพอตประจำวัน!AC57</f>
        <v>80</v>
      </c>
      <c r="D24" s="136">
        <f>รีพอตประจำวัน!AC58</f>
        <v>76</v>
      </c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</row>
    <row r="25" spans="1:32">
      <c r="A25" s="136">
        <v>22</v>
      </c>
      <c r="B25" s="136">
        <f>รีพอตประจำวัน!AD56</f>
        <v>0</v>
      </c>
      <c r="C25" s="136">
        <f>รีพอตประจำวัน!AD57</f>
        <v>0</v>
      </c>
      <c r="D25" s="136">
        <f>รีพอตประจำวัน!AD58</f>
        <v>0</v>
      </c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</row>
    <row r="26" spans="1:32">
      <c r="A26" s="136">
        <v>23</v>
      </c>
      <c r="B26" s="136">
        <f>รีพอตประจำวัน!AE56</f>
        <v>0</v>
      </c>
      <c r="C26" s="136">
        <f>รีพอตประจำวัน!AE57</f>
        <v>0</v>
      </c>
      <c r="D26" s="136">
        <f>รีพอตประจำวัน!AE58</f>
        <v>0</v>
      </c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</row>
    <row r="27" spans="1:32">
      <c r="A27" s="136">
        <v>24</v>
      </c>
      <c r="B27" s="136">
        <f>รีพอตประจำวัน!AF56</f>
        <v>0</v>
      </c>
      <c r="C27" s="136">
        <f>รีพอตประจำวัน!AF57</f>
        <v>0</v>
      </c>
      <c r="D27" s="136">
        <f>รีพอตประจำวัน!AF58</f>
        <v>0</v>
      </c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</row>
    <row r="28" spans="1:32">
      <c r="A28" s="136">
        <v>25</v>
      </c>
      <c r="B28" s="136">
        <f>รีพอตประจำวัน!AG56</f>
        <v>1</v>
      </c>
      <c r="C28" s="136">
        <f>รีพอตประจำวัน!AG57</f>
        <v>0</v>
      </c>
      <c r="D28" s="136">
        <f>รีพอตประจำวัน!AG58</f>
        <v>0</v>
      </c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</row>
    <row r="29" spans="1:32">
      <c r="A29" s="136">
        <v>26</v>
      </c>
      <c r="B29" s="136">
        <f>รีพอตประจำวัน!AH56</f>
        <v>0</v>
      </c>
      <c r="C29" s="136">
        <f>รีพอตประจำวัน!AH57</f>
        <v>0</v>
      </c>
      <c r="D29" s="136">
        <f>รีพอตประจำวัน!AH58</f>
        <v>0</v>
      </c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</row>
    <row r="30" spans="1:32">
      <c r="A30" s="136">
        <v>27</v>
      </c>
      <c r="B30" s="136">
        <f>รีพอตประจำวัน!AI56</f>
        <v>0</v>
      </c>
      <c r="C30" s="136">
        <f>รีพอตประจำวัน!AI57</f>
        <v>108</v>
      </c>
      <c r="D30" s="136">
        <f>รีพอตประจำวัน!AI58</f>
        <v>27</v>
      </c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</row>
    <row r="31" spans="1:32">
      <c r="A31" s="136">
        <v>28</v>
      </c>
      <c r="B31" s="136">
        <f>รีพอตประจำวัน!AJ56</f>
        <v>0</v>
      </c>
      <c r="C31" s="136">
        <f>รีพอตประจำวัน!AJ57</f>
        <v>0</v>
      </c>
      <c r="D31" s="136">
        <f>รีพอตประจำวัน!AJ58</f>
        <v>0</v>
      </c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</row>
    <row r="32" spans="1:32">
      <c r="A32" s="136">
        <v>29</v>
      </c>
      <c r="B32" s="136">
        <f>รีพอตประจำวัน!AK56</f>
        <v>0</v>
      </c>
      <c r="C32" s="136">
        <f>รีพอตประจำวัน!AK57</f>
        <v>0</v>
      </c>
      <c r="D32" s="136">
        <f>รีพอตประจำวัน!AK58</f>
        <v>0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</row>
    <row r="33" spans="1:15">
      <c r="A33" s="136">
        <v>30</v>
      </c>
      <c r="B33" s="136">
        <f>รีพอตประจำวัน!AL56</f>
        <v>0</v>
      </c>
      <c r="C33" s="136">
        <f>รีพอตประจำวัน!AL57</f>
        <v>0</v>
      </c>
      <c r="D33" s="136">
        <f>รีพอตประจำวัน!AL58</f>
        <v>0</v>
      </c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</row>
    <row r="34" spans="1:15">
      <c r="A34" s="136">
        <v>31</v>
      </c>
      <c r="B34" s="136">
        <f>รีพอตประจำวัน!AM56</f>
        <v>0</v>
      </c>
      <c r="C34" s="136">
        <f>รีพอตประจำวัน!AM57</f>
        <v>0</v>
      </c>
      <c r="D34" s="136">
        <f>รีพอตประจำวัน!AM58</f>
        <v>0</v>
      </c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</row>
    <row r="35" spans="1:15">
      <c r="B35" s="136">
        <f>SUM(B4:B34)</f>
        <v>1</v>
      </c>
      <c r="C35" s="158">
        <f t="shared" ref="C35:D35" si="0">SUM(C4:C34)</f>
        <v>1263</v>
      </c>
      <c r="D35" s="158">
        <f t="shared" si="0"/>
        <v>319</v>
      </c>
      <c r="E35" s="136"/>
      <c r="F35" s="136"/>
      <c r="G35" s="136"/>
      <c r="H35" s="136"/>
      <c r="I35" s="136">
        <f t="shared" ref="I35:O35" si="1">SUM(I4:I34)</f>
        <v>0</v>
      </c>
      <c r="J35" s="136">
        <f t="shared" si="1"/>
        <v>0</v>
      </c>
      <c r="K35" s="136">
        <f t="shared" si="1"/>
        <v>0</v>
      </c>
      <c r="L35" s="136">
        <f t="shared" si="1"/>
        <v>0</v>
      </c>
      <c r="M35" s="136">
        <f t="shared" si="1"/>
        <v>0</v>
      </c>
      <c r="N35" s="136">
        <f t="shared" si="1"/>
        <v>0</v>
      </c>
      <c r="O35" s="136">
        <f t="shared" si="1"/>
        <v>0</v>
      </c>
    </row>
    <row r="40" spans="1:15">
      <c r="C40" s="136"/>
      <c r="D40" s="136"/>
    </row>
    <row r="50" spans="3:32" s="136" customFormat="1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</row>
    <row r="51" spans="3:32" s="136" customFormat="1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3:32" s="136" customFormat="1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3:32" s="136" customFormat="1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3:32" s="136" customFormat="1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3:32" s="136" customFormat="1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  <row r="56" spans="3:32" s="136" customFormat="1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</row>
    <row r="57" spans="3:32" s="136" customFormat="1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3:32" s="136" customFormat="1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3:32" s="136" customFormat="1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  <row r="60" spans="3:32" s="136" customFormat="1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</row>
    <row r="61" spans="3:32" s="136" customFormat="1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</row>
    <row r="62" spans="3:32" s="136" customFormat="1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</row>
    <row r="63" spans="3:32" s="136" customFormat="1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</row>
    <row r="64" spans="3:32" s="136" customFormat="1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</row>
    <row r="65" spans="3:32" s="136" customFormat="1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</row>
    <row r="66" spans="3:32" s="136" customFormat="1"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</row>
    <row r="67" spans="3:32" s="136" customFormat="1"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</row>
    <row r="68" spans="3:32" s="136" customFormat="1"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</row>
    <row r="69" spans="3:32" s="136" customFormat="1"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</row>
    <row r="70" spans="3:32" s="136" customFormat="1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</row>
    <row r="71" spans="3:32" s="136" customFormat="1"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3:32" s="136" customFormat="1"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</row>
    <row r="73" spans="3:32" s="136" customFormat="1"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</row>
    <row r="74" spans="3:32" s="136" customFormat="1"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</row>
    <row r="75" spans="3:32" s="136" customFormat="1"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</row>
    <row r="76" spans="3:32" s="136" customFormat="1"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</row>
    <row r="77" spans="3:32" s="136" customFormat="1"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</row>
    <row r="78" spans="3:32" s="136" customFormat="1"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</row>
    <row r="79" spans="3:32" s="136" customFormat="1"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</row>
    <row r="80" spans="3:32" s="136" customFormat="1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</row>
    <row r="81" spans="3:32" s="136" customFormat="1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</row>
    <row r="82" spans="3:32" s="136" customFormat="1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</row>
    <row r="83" spans="3:32" s="136" customFormat="1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</row>
    <row r="84" spans="3:32" s="136" customFormat="1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</row>
    <row r="85" spans="3:32" s="136" customFormat="1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</row>
    <row r="86" spans="3:32" s="136" customFormat="1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</row>
    <row r="87" spans="3:32" s="136" customFormat="1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</row>
    <row r="88" spans="3:32" s="136" customFormat="1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</row>
    <row r="89" spans="3:32" s="136" customFormat="1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</row>
    <row r="90" spans="3:32" s="136" customFormat="1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</row>
    <row r="91" spans="3:32" s="136" customFormat="1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</row>
    <row r="92" spans="3:32" s="136" customFormat="1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</row>
    <row r="93" spans="3:32" s="136" customFormat="1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</row>
    <row r="94" spans="3:32" s="136" customFormat="1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</row>
    <row r="95" spans="3:32" s="136" customFormat="1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</row>
    <row r="96" spans="3:32" s="136" customFormat="1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</row>
    <row r="97" spans="3:32" s="136" customFormat="1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</row>
    <row r="98" spans="3:32" s="136" customFormat="1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</row>
    <row r="99" spans="3:32" s="136" customFormat="1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</row>
    <row r="100" spans="3:32" s="136" customFormat="1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</row>
  </sheetData>
  <mergeCells count="3">
    <mergeCell ref="A1:D1"/>
    <mergeCell ref="Q1:AB1"/>
    <mergeCell ref="B2:D2"/>
  </mergeCells>
  <conditionalFormatting sqref="C19:O34 C18:N18 B4:D7 E4:O17 C8:D17 B8:B34">
    <cfRule type="cellIs" dxfId="6" priority="1" operator="greater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"/>
  <sheetViews>
    <sheetView workbookViewId="0">
      <selection activeCell="T15" sqref="T15"/>
    </sheetView>
  </sheetViews>
  <sheetFormatPr defaultRowHeight="14.25"/>
  <cols>
    <col min="1" max="1" width="13" bestFit="1" customWidth="1"/>
    <col min="2" max="13" width="6.625" style="136" customWidth="1"/>
  </cols>
  <sheetData>
    <row r="2" spans="1:13">
      <c r="B2" s="160" t="s">
        <v>161</v>
      </c>
      <c r="C2" s="160" t="s">
        <v>162</v>
      </c>
      <c r="D2" s="160" t="s">
        <v>163</v>
      </c>
      <c r="E2" s="160" t="s">
        <v>164</v>
      </c>
      <c r="F2" s="160" t="s">
        <v>165</v>
      </c>
      <c r="G2" s="160" t="s">
        <v>190</v>
      </c>
      <c r="H2" s="160" t="s">
        <v>167</v>
      </c>
      <c r="I2" s="160" t="s">
        <v>168</v>
      </c>
      <c r="J2" s="160" t="s">
        <v>169</v>
      </c>
      <c r="K2" s="160" t="s">
        <v>170</v>
      </c>
      <c r="L2" s="160" t="s">
        <v>171</v>
      </c>
      <c r="M2" s="160" t="s">
        <v>172</v>
      </c>
    </row>
    <row r="3" spans="1:13">
      <c r="A3" s="136" t="s">
        <v>191</v>
      </c>
      <c r="B3" s="136">
        <v>56</v>
      </c>
      <c r="C3" s="136">
        <v>48</v>
      </c>
      <c r="D3" s="136">
        <v>40</v>
      </c>
      <c r="E3" s="136">
        <v>32</v>
      </c>
      <c r="F3" s="136">
        <v>64</v>
      </c>
      <c r="G3" s="136">
        <v>40</v>
      </c>
      <c r="H3" s="136">
        <v>40</v>
      </c>
      <c r="I3" s="136">
        <f>'STB R P L'!Q5</f>
        <v>319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AL22"/>
  <sheetViews>
    <sheetView topLeftCell="A34" zoomScale="70" zoomScaleNormal="70" workbookViewId="0">
      <selection activeCell="T15" sqref="T15"/>
    </sheetView>
  </sheetViews>
  <sheetFormatPr defaultRowHeight="14.25"/>
  <cols>
    <col min="2" max="2" width="11.25" style="161" bestFit="1" customWidth="1"/>
    <col min="3" max="3" width="3.875" style="136" bestFit="1" customWidth="1"/>
    <col min="4" max="6" width="4.25" style="136" bestFit="1" customWidth="1"/>
    <col min="7" max="7" width="4.625" style="136" bestFit="1" customWidth="1"/>
    <col min="8" max="8" width="4" style="136" bestFit="1" customWidth="1"/>
    <col min="9" max="9" width="3.375" style="136" bestFit="1" customWidth="1"/>
    <col min="10" max="10" width="4.625" style="136" bestFit="1" customWidth="1"/>
    <col min="11" max="11" width="4.25" style="136" bestFit="1" customWidth="1"/>
    <col min="12" max="12" width="4" style="136" bestFit="1" customWidth="1"/>
    <col min="13" max="13" width="4.625" style="136" bestFit="1" customWidth="1"/>
    <col min="14" max="14" width="4.25" style="136" bestFit="1" customWidth="1"/>
    <col min="15" max="33" width="3.125" style="136" customWidth="1"/>
    <col min="34" max="38" width="11.125" style="136" customWidth="1"/>
  </cols>
  <sheetData>
    <row r="3" spans="2:38">
      <c r="AH3" s="135" t="s">
        <v>45</v>
      </c>
      <c r="AI3" s="135" t="s">
        <v>192</v>
      </c>
      <c r="AJ3" s="135" t="s">
        <v>47</v>
      </c>
      <c r="AK3" s="135" t="s">
        <v>48</v>
      </c>
      <c r="AL3" s="135" t="s">
        <v>193</v>
      </c>
    </row>
    <row r="4" spans="2:38">
      <c r="AH4" s="136" t="e">
        <f>รีพอตประจำวัน!#REF!</f>
        <v>#REF!</v>
      </c>
      <c r="AI4" s="136" t="e">
        <f>รีพอตประจำวัน!#REF!</f>
        <v>#REF!</v>
      </c>
      <c r="AJ4" s="136" t="e">
        <f>รีพอตประจำวัน!#REF!</f>
        <v>#REF!</v>
      </c>
      <c r="AK4" s="136" t="e">
        <f>รีพอตประจำวัน!#REF!</f>
        <v>#REF!</v>
      </c>
      <c r="AL4" s="136" t="e">
        <f>รีพอตประจำวัน!#REF!</f>
        <v>#REF!</v>
      </c>
    </row>
    <row r="6" spans="2:38">
      <c r="B6" s="162"/>
    </row>
    <row r="7" spans="2:38">
      <c r="B7" s="162"/>
    </row>
    <row r="8" spans="2:38">
      <c r="B8" s="162"/>
    </row>
    <row r="9" spans="2:38">
      <c r="B9" s="162"/>
    </row>
    <row r="10" spans="2:38">
      <c r="B10" s="162"/>
    </row>
    <row r="11" spans="2:38">
      <c r="C11" s="136" t="s">
        <v>161</v>
      </c>
      <c r="D11" s="136" t="s">
        <v>162</v>
      </c>
      <c r="E11" s="136" t="s">
        <v>163</v>
      </c>
      <c r="F11" s="136" t="s">
        <v>164</v>
      </c>
      <c r="G11" s="136" t="s">
        <v>165</v>
      </c>
      <c r="H11" s="136" t="s">
        <v>166</v>
      </c>
      <c r="I11" s="136" t="s">
        <v>167</v>
      </c>
      <c r="J11" s="136" t="s">
        <v>168</v>
      </c>
      <c r="K11" s="136" t="s">
        <v>169</v>
      </c>
      <c r="L11" s="136" t="s">
        <v>170</v>
      </c>
      <c r="M11" s="136" t="s">
        <v>171</v>
      </c>
      <c r="N11" s="136" t="s">
        <v>172</v>
      </c>
    </row>
    <row r="12" spans="2:38">
      <c r="B12" s="136" t="s">
        <v>194</v>
      </c>
      <c r="C12" s="136">
        <f>SUM(C18:C22)</f>
        <v>33</v>
      </c>
      <c r="D12" s="136">
        <f>SUM(D18:D22)</f>
        <v>46</v>
      </c>
      <c r="E12" s="136">
        <f>SUM(E18:E22)</f>
        <v>83</v>
      </c>
      <c r="F12" s="136">
        <v>110</v>
      </c>
      <c r="G12" s="136">
        <f t="shared" ref="G12:N12" si="0">SUM(G18:G22)</f>
        <v>110</v>
      </c>
      <c r="H12" s="136">
        <f t="shared" si="0"/>
        <v>8</v>
      </c>
      <c r="I12" s="136">
        <f t="shared" si="0"/>
        <v>47</v>
      </c>
      <c r="J12" s="136" t="e">
        <f t="shared" si="0"/>
        <v>#REF!</v>
      </c>
      <c r="K12" s="136">
        <f t="shared" si="0"/>
        <v>0</v>
      </c>
      <c r="L12" s="136">
        <f t="shared" si="0"/>
        <v>0</v>
      </c>
      <c r="M12" s="136">
        <f t="shared" si="0"/>
        <v>0</v>
      </c>
      <c r="N12" s="136">
        <f t="shared" si="0"/>
        <v>0</v>
      </c>
    </row>
    <row r="17" spans="2:14">
      <c r="C17" s="136" t="s">
        <v>161</v>
      </c>
      <c r="D17" s="136" t="s">
        <v>162</v>
      </c>
      <c r="E17" s="136" t="s">
        <v>163</v>
      </c>
      <c r="F17" s="136" t="s">
        <v>164</v>
      </c>
      <c r="G17" s="136" t="s">
        <v>165</v>
      </c>
      <c r="H17" s="136" t="s">
        <v>166</v>
      </c>
      <c r="I17" s="136" t="s">
        <v>167</v>
      </c>
      <c r="J17" s="136" t="s">
        <v>168</v>
      </c>
      <c r="K17" s="136" t="s">
        <v>169</v>
      </c>
      <c r="L17" s="136" t="s">
        <v>170</v>
      </c>
      <c r="M17" s="136" t="s">
        <v>171</v>
      </c>
      <c r="N17" s="136" t="s">
        <v>172</v>
      </c>
    </row>
    <row r="18" spans="2:14">
      <c r="B18" s="161" t="s">
        <v>45</v>
      </c>
      <c r="C18" s="136">
        <v>1</v>
      </c>
      <c r="D18" s="136">
        <v>3</v>
      </c>
      <c r="E18" s="136">
        <v>4</v>
      </c>
      <c r="F18" s="136">
        <v>0</v>
      </c>
      <c r="G18" s="136">
        <v>24</v>
      </c>
      <c r="H18" s="136">
        <v>0</v>
      </c>
      <c r="I18" s="136">
        <v>0</v>
      </c>
      <c r="J18" s="136" t="e">
        <f>AH4</f>
        <v>#REF!</v>
      </c>
    </row>
    <row r="19" spans="2:14">
      <c r="B19" s="161" t="s">
        <v>46</v>
      </c>
      <c r="C19" s="136">
        <v>24</v>
      </c>
      <c r="D19" s="136">
        <v>28</v>
      </c>
      <c r="E19" s="136">
        <v>74</v>
      </c>
      <c r="F19" s="136">
        <v>0</v>
      </c>
      <c r="G19" s="136">
        <v>84</v>
      </c>
      <c r="H19" s="136">
        <v>8</v>
      </c>
      <c r="I19" s="136">
        <v>42</v>
      </c>
      <c r="J19" s="136" t="e">
        <f>AI4</f>
        <v>#REF!</v>
      </c>
    </row>
    <row r="20" spans="2:14">
      <c r="B20" s="161" t="s">
        <v>47</v>
      </c>
      <c r="C20" s="136">
        <v>0</v>
      </c>
      <c r="D20" s="136">
        <v>0</v>
      </c>
      <c r="E20" s="136">
        <v>0</v>
      </c>
      <c r="F20" s="136">
        <v>0</v>
      </c>
      <c r="G20" s="136">
        <v>0</v>
      </c>
      <c r="H20" s="136">
        <v>0</v>
      </c>
      <c r="I20" s="136">
        <v>0</v>
      </c>
      <c r="J20" s="136" t="e">
        <f>AJ4</f>
        <v>#REF!</v>
      </c>
    </row>
    <row r="21" spans="2:14">
      <c r="B21" s="161" t="s">
        <v>195</v>
      </c>
      <c r="C21" s="136">
        <v>1</v>
      </c>
      <c r="D21" s="136">
        <v>5</v>
      </c>
      <c r="E21" s="136">
        <v>1</v>
      </c>
      <c r="F21" s="136">
        <v>0</v>
      </c>
      <c r="G21" s="136">
        <v>1</v>
      </c>
      <c r="H21" s="136">
        <v>0</v>
      </c>
      <c r="I21" s="136">
        <v>0</v>
      </c>
      <c r="J21" s="136" t="e">
        <f>AK4</f>
        <v>#REF!</v>
      </c>
    </row>
    <row r="22" spans="2:14">
      <c r="B22" s="161" t="s">
        <v>42</v>
      </c>
      <c r="C22" s="136">
        <v>7</v>
      </c>
      <c r="D22" s="136">
        <v>10</v>
      </c>
      <c r="E22" s="136">
        <v>4</v>
      </c>
      <c r="F22" s="136">
        <v>0</v>
      </c>
      <c r="G22" s="136">
        <v>1</v>
      </c>
      <c r="H22" s="136">
        <v>0</v>
      </c>
      <c r="I22" s="136">
        <v>5</v>
      </c>
      <c r="J22" s="136" t="e">
        <f>AL4</f>
        <v>#REF!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5"/>
  <sheetViews>
    <sheetView zoomScale="70" zoomScaleNormal="70" workbookViewId="0">
      <selection activeCell="L18" sqref="L18"/>
    </sheetView>
  </sheetViews>
  <sheetFormatPr defaultColWidth="9" defaultRowHeight="14.25"/>
  <cols>
    <col min="1" max="1" width="19.125" style="136" bestFit="1" customWidth="1"/>
    <col min="2" max="13" width="8.375" style="136" customWidth="1"/>
    <col min="14" max="25" width="4.25" style="136" customWidth="1"/>
    <col min="26" max="26" width="6.75" style="136" customWidth="1"/>
    <col min="27" max="28" width="4.25" style="136" customWidth="1"/>
    <col min="29" max="29" width="6.625" style="136" customWidth="1"/>
    <col min="30" max="30" width="4.25" style="136" customWidth="1"/>
    <col min="31" max="31" width="6.75" style="136" bestFit="1" customWidth="1"/>
    <col min="32" max="32" width="4.25" style="136" customWidth="1"/>
    <col min="33" max="16384" width="9" style="136"/>
  </cols>
  <sheetData>
    <row r="1" spans="1:32" s="135" customFormat="1" ht="21" customHeight="1">
      <c r="B1" s="464" t="s">
        <v>145</v>
      </c>
      <c r="C1" s="464"/>
      <c r="D1" s="464"/>
      <c r="E1" s="464"/>
      <c r="F1" s="464"/>
      <c r="G1" s="464"/>
      <c r="H1" s="464"/>
      <c r="I1" s="464"/>
      <c r="J1" s="464" t="s">
        <v>146</v>
      </c>
      <c r="K1" s="464"/>
      <c r="L1" s="464"/>
      <c r="M1" s="464"/>
      <c r="N1" s="464"/>
      <c r="O1" s="464"/>
      <c r="P1" s="464"/>
      <c r="Q1" s="464" t="s">
        <v>147</v>
      </c>
      <c r="R1" s="464"/>
      <c r="S1" s="464"/>
      <c r="T1" s="464"/>
      <c r="U1" s="464"/>
      <c r="V1" s="464"/>
      <c r="W1" s="464"/>
      <c r="X1" s="464" t="s">
        <v>148</v>
      </c>
      <c r="Y1" s="464"/>
      <c r="Z1" s="464"/>
      <c r="AA1" s="464"/>
      <c r="AB1" s="464"/>
      <c r="AC1" s="464"/>
      <c r="AD1" s="464"/>
      <c r="AE1" s="464" t="s">
        <v>149</v>
      </c>
      <c r="AF1" s="464"/>
    </row>
    <row r="2" spans="1:32" s="63" customFormat="1">
      <c r="A2" s="63" t="s">
        <v>150</v>
      </c>
      <c r="B2" s="63">
        <v>1</v>
      </c>
      <c r="C2" s="63">
        <v>2</v>
      </c>
      <c r="D2" s="63">
        <v>3</v>
      </c>
      <c r="E2" s="63">
        <v>4</v>
      </c>
      <c r="F2" s="63">
        <v>5</v>
      </c>
      <c r="G2" s="63">
        <v>6</v>
      </c>
      <c r="H2" s="63">
        <v>7</v>
      </c>
      <c r="I2" s="63">
        <v>8</v>
      </c>
      <c r="J2" s="63">
        <v>9</v>
      </c>
      <c r="K2" s="63">
        <v>10</v>
      </c>
      <c r="L2" s="63">
        <v>11</v>
      </c>
      <c r="M2" s="63">
        <v>12</v>
      </c>
      <c r="N2" s="63">
        <v>13</v>
      </c>
      <c r="O2" s="63">
        <v>14</v>
      </c>
      <c r="P2" s="63">
        <v>15</v>
      </c>
      <c r="Q2" s="63">
        <v>16</v>
      </c>
      <c r="R2" s="63">
        <v>17</v>
      </c>
      <c r="S2" s="63">
        <v>18</v>
      </c>
      <c r="T2" s="63">
        <v>19</v>
      </c>
      <c r="U2" s="63">
        <v>20</v>
      </c>
      <c r="V2" s="63">
        <v>21</v>
      </c>
      <c r="W2" s="63">
        <v>22</v>
      </c>
      <c r="X2" s="63">
        <v>23</v>
      </c>
      <c r="Y2" s="63">
        <v>24</v>
      </c>
      <c r="Z2" s="63">
        <v>25</v>
      </c>
      <c r="AA2" s="63">
        <v>26</v>
      </c>
      <c r="AB2" s="63">
        <v>27</v>
      </c>
      <c r="AC2" s="63">
        <v>28</v>
      </c>
      <c r="AD2" s="63">
        <v>29</v>
      </c>
      <c r="AE2" s="63">
        <v>30</v>
      </c>
      <c r="AF2" s="63">
        <v>31</v>
      </c>
    </row>
    <row r="3" spans="1:32">
      <c r="A3" s="136" t="s">
        <v>151</v>
      </c>
      <c r="B3" s="63">
        <f>รีพอตประจำวัน!I37</f>
        <v>0</v>
      </c>
      <c r="C3" s="63">
        <f>รีพอตประจำวัน!J37</f>
        <v>0</v>
      </c>
      <c r="D3" s="63">
        <f>รีพอตประจำวัน!K37</f>
        <v>0</v>
      </c>
      <c r="E3" s="63">
        <f>รีพอตประจำวัน!L37</f>
        <v>0</v>
      </c>
      <c r="F3" s="63">
        <f>รีพอตประจำวัน!M37</f>
        <v>0</v>
      </c>
      <c r="G3" s="63">
        <f>รีพอตประจำวัน!N37</f>
        <v>0</v>
      </c>
      <c r="H3" s="63">
        <f>รีพอตประจำวัน!O37</f>
        <v>0</v>
      </c>
      <c r="I3" s="63">
        <f>รีพอตประจำวัน!P37</f>
        <v>0</v>
      </c>
      <c r="J3" s="63">
        <f>รีพอตประจำวัน!Q37</f>
        <v>0</v>
      </c>
      <c r="K3" s="63">
        <f>รีพอตประจำวัน!R37</f>
        <v>0</v>
      </c>
      <c r="L3" s="63">
        <f>รีพอตประจำวัน!S37</f>
        <v>0</v>
      </c>
      <c r="M3" s="63">
        <f>รีพอตประจำวัน!T37</f>
        <v>0</v>
      </c>
      <c r="N3" s="63">
        <f>รีพอตประจำวัน!U37</f>
        <v>0</v>
      </c>
      <c r="O3" s="63">
        <f>รีพอตประจำวัน!V37</f>
        <v>0</v>
      </c>
      <c r="P3" s="63">
        <f>รีพอตประจำวัน!W37</f>
        <v>0</v>
      </c>
      <c r="Q3" s="63">
        <f>รีพอตประจำวัน!X37</f>
        <v>0</v>
      </c>
      <c r="R3" s="63">
        <f>รีพอตประจำวัน!Y37</f>
        <v>0</v>
      </c>
      <c r="S3" s="63">
        <f>รีพอตประจำวัน!Z37</f>
        <v>0</v>
      </c>
      <c r="T3" s="63">
        <f>รีพอตประจำวัน!AA37</f>
        <v>0</v>
      </c>
      <c r="U3" s="63">
        <f>รีพอตประจำวัน!AB37</f>
        <v>0</v>
      </c>
      <c r="V3" s="63">
        <f>รีพอตประจำวัน!AC37</f>
        <v>0</v>
      </c>
      <c r="W3" s="63">
        <f>รีพอตประจำวัน!AD37</f>
        <v>0</v>
      </c>
      <c r="X3" s="63">
        <f>รีพอตประจำวัน!AE37</f>
        <v>0</v>
      </c>
      <c r="Y3" s="63">
        <f>รีพอตประจำวัน!AF37</f>
        <v>0</v>
      </c>
      <c r="Z3" s="63">
        <f>รีพอตประจำวัน!AG37</f>
        <v>0</v>
      </c>
      <c r="AA3" s="63">
        <f>รีพอตประจำวัน!AH37</f>
        <v>0</v>
      </c>
      <c r="AB3" s="63">
        <f>รีพอตประจำวัน!AI37</f>
        <v>0</v>
      </c>
      <c r="AC3" s="63">
        <f>รีพอตประจำวัน!AJ37</f>
        <v>0</v>
      </c>
      <c r="AD3" s="63">
        <f>รีพอตประจำวัน!AK37</f>
        <v>0</v>
      </c>
      <c r="AE3" s="63">
        <f>รีพอตประจำวัน!AL37</f>
        <v>0</v>
      </c>
      <c r="AF3" s="63">
        <f>รีพอตประจำวัน!AM37</f>
        <v>0</v>
      </c>
    </row>
    <row r="4" spans="1:32">
      <c r="A4" s="136" t="s">
        <v>152</v>
      </c>
      <c r="B4" s="63">
        <f>รีพอตประจำวัน!I38</f>
        <v>0</v>
      </c>
      <c r="C4" s="63">
        <f>รีพอตประจำวัน!J38</f>
        <v>0</v>
      </c>
      <c r="D4" s="63">
        <f>รีพอตประจำวัน!K38</f>
        <v>0</v>
      </c>
      <c r="E4" s="63">
        <f>รีพอตประจำวัน!L38</f>
        <v>0</v>
      </c>
      <c r="F4" s="63">
        <f>รีพอตประจำวัน!M38</f>
        <v>0</v>
      </c>
      <c r="G4" s="63">
        <f>รีพอตประจำวัน!N38</f>
        <v>0</v>
      </c>
      <c r="H4" s="63">
        <f>รีพอตประจำวัน!O38</f>
        <v>0</v>
      </c>
      <c r="I4" s="63">
        <f>รีพอตประจำวัน!P38</f>
        <v>0</v>
      </c>
      <c r="J4" s="63">
        <f>รีพอตประจำวัน!Q38</f>
        <v>0</v>
      </c>
      <c r="K4" s="63">
        <f>รีพอตประจำวัน!R38</f>
        <v>0</v>
      </c>
      <c r="L4" s="63">
        <f>รีพอตประจำวัน!S38</f>
        <v>0</v>
      </c>
      <c r="M4" s="63">
        <f>รีพอตประจำวัน!T38</f>
        <v>0</v>
      </c>
      <c r="N4" s="63">
        <f>รีพอตประจำวัน!U38</f>
        <v>0</v>
      </c>
      <c r="O4" s="63">
        <f>รีพอตประจำวัน!V38</f>
        <v>0</v>
      </c>
      <c r="P4" s="63">
        <f>รีพอตประจำวัน!W38</f>
        <v>0</v>
      </c>
      <c r="Q4" s="63">
        <f>รีพอตประจำวัน!X38</f>
        <v>0</v>
      </c>
      <c r="R4" s="63">
        <f>รีพอตประจำวัน!Y38</f>
        <v>0</v>
      </c>
      <c r="S4" s="63">
        <f>รีพอตประจำวัน!Z38</f>
        <v>0</v>
      </c>
      <c r="T4" s="63">
        <f>รีพอตประจำวัน!AA38</f>
        <v>0</v>
      </c>
      <c r="U4" s="63">
        <f>รีพอตประจำวัน!AB38</f>
        <v>0</v>
      </c>
      <c r="V4" s="63">
        <f>รีพอตประจำวัน!AC38</f>
        <v>0</v>
      </c>
      <c r="W4" s="63">
        <f>รีพอตประจำวัน!AD38</f>
        <v>0</v>
      </c>
      <c r="X4" s="63">
        <f>รีพอตประจำวัน!AE38</f>
        <v>0</v>
      </c>
      <c r="Y4" s="63">
        <f>รีพอตประจำวัน!AF38</f>
        <v>0</v>
      </c>
      <c r="Z4" s="63">
        <f>รีพอตประจำวัน!AG38</f>
        <v>0</v>
      </c>
      <c r="AA4" s="63">
        <f>รีพอตประจำวัน!AH38</f>
        <v>0</v>
      </c>
      <c r="AB4" s="63">
        <f>รีพอตประจำวัน!AI38</f>
        <v>0</v>
      </c>
      <c r="AC4" s="63">
        <f>รีพอตประจำวัน!AJ38</f>
        <v>0</v>
      </c>
      <c r="AD4" s="63">
        <f>รีพอตประจำวัน!AK38</f>
        <v>0</v>
      </c>
      <c r="AE4" s="63">
        <f>รีพอตประจำวัน!AL38</f>
        <v>0</v>
      </c>
      <c r="AF4" s="63">
        <f>รีพอตประจำวัน!AM38</f>
        <v>0</v>
      </c>
    </row>
    <row r="5" spans="1:32">
      <c r="A5" s="136" t="s">
        <v>153</v>
      </c>
      <c r="B5" s="63">
        <f>รีพอตประจำวัน!I39</f>
        <v>0</v>
      </c>
      <c r="C5" s="63">
        <f>รีพอตประจำวัน!J39</f>
        <v>0</v>
      </c>
      <c r="D5" s="63">
        <f>รีพอตประจำวัน!K39</f>
        <v>0</v>
      </c>
      <c r="E5" s="63">
        <f>รีพอตประจำวัน!L39</f>
        <v>0</v>
      </c>
      <c r="F5" s="63">
        <f>รีพอตประจำวัน!M39</f>
        <v>0</v>
      </c>
      <c r="G5" s="63">
        <f>รีพอตประจำวัน!N39</f>
        <v>0</v>
      </c>
      <c r="H5" s="63">
        <f>รีพอตประจำวัน!O39</f>
        <v>0</v>
      </c>
      <c r="I5" s="63">
        <f>รีพอตประจำวัน!P39</f>
        <v>0</v>
      </c>
      <c r="J5" s="63">
        <f>รีพอตประจำวัน!Q39</f>
        <v>0</v>
      </c>
      <c r="K5" s="63">
        <f>รีพอตประจำวัน!R39</f>
        <v>0</v>
      </c>
      <c r="L5" s="63">
        <f>รีพอตประจำวัน!S39</f>
        <v>0</v>
      </c>
      <c r="M5" s="63">
        <f>รีพอตประจำวัน!T39</f>
        <v>0</v>
      </c>
      <c r="N5" s="63">
        <f>รีพอตประจำวัน!U39</f>
        <v>0</v>
      </c>
      <c r="O5" s="63">
        <f>รีพอตประจำวัน!V39</f>
        <v>0</v>
      </c>
      <c r="P5" s="63">
        <f>รีพอตประจำวัน!W39</f>
        <v>0</v>
      </c>
      <c r="Q5" s="63">
        <f>รีพอตประจำวัน!X39</f>
        <v>0</v>
      </c>
      <c r="R5" s="63">
        <f>รีพอตประจำวัน!Y39</f>
        <v>0</v>
      </c>
      <c r="S5" s="63">
        <f>รีพอตประจำวัน!Z39</f>
        <v>0</v>
      </c>
      <c r="T5" s="63">
        <f>รีพอตประจำวัน!AA39</f>
        <v>0</v>
      </c>
      <c r="U5" s="63">
        <f>รีพอตประจำวัน!AB39</f>
        <v>0</v>
      </c>
      <c r="V5" s="63">
        <f>รีพอตประจำวัน!AC39</f>
        <v>0</v>
      </c>
      <c r="W5" s="63">
        <f>รีพอตประจำวัน!AD39</f>
        <v>0</v>
      </c>
      <c r="X5" s="63">
        <f>รีพอตประจำวัน!AE39</f>
        <v>0</v>
      </c>
      <c r="Y5" s="63">
        <f>รีพอตประจำวัน!AF39</f>
        <v>0</v>
      </c>
      <c r="Z5" s="63">
        <f>รีพอตประจำวัน!AG39</f>
        <v>0</v>
      </c>
      <c r="AA5" s="63">
        <f>รีพอตประจำวัน!AH39</f>
        <v>0</v>
      </c>
      <c r="AB5" s="63">
        <f>รีพอตประจำวัน!AI39</f>
        <v>0</v>
      </c>
      <c r="AC5" s="63">
        <f>รีพอตประจำวัน!AJ39</f>
        <v>0</v>
      </c>
      <c r="AD5" s="63">
        <f>รีพอตประจำวัน!AK39</f>
        <v>0</v>
      </c>
      <c r="AE5" s="63">
        <f>รีพอตประจำวัน!AL39</f>
        <v>0</v>
      </c>
      <c r="AF5" s="63">
        <f>รีพอตประจำวัน!AM39</f>
        <v>0</v>
      </c>
    </row>
    <row r="6" spans="1:32">
      <c r="A6" s="136" t="s">
        <v>154</v>
      </c>
      <c r="L6" s="63"/>
      <c r="M6" s="63"/>
      <c r="N6" s="63"/>
      <c r="O6" s="63"/>
    </row>
    <row r="8" spans="1:32">
      <c r="A8" s="63" t="s">
        <v>155</v>
      </c>
      <c r="B8" s="98" t="s">
        <v>145</v>
      </c>
      <c r="C8" s="98" t="s">
        <v>146</v>
      </c>
      <c r="D8" s="98" t="s">
        <v>147</v>
      </c>
      <c r="E8" s="98" t="s">
        <v>148</v>
      </c>
      <c r="F8" s="98" t="s">
        <v>149</v>
      </c>
    </row>
    <row r="9" spans="1:32">
      <c r="A9" s="84" t="s">
        <v>156</v>
      </c>
      <c r="B9" s="137">
        <v>170</v>
      </c>
      <c r="C9" s="137">
        <v>170</v>
      </c>
      <c r="D9" s="137">
        <v>170</v>
      </c>
      <c r="E9" s="137">
        <v>170</v>
      </c>
      <c r="F9" s="137">
        <v>170</v>
      </c>
      <c r="G9" s="84"/>
    </row>
    <row r="10" spans="1:32">
      <c r="A10" s="98" t="s">
        <v>157</v>
      </c>
      <c r="B10" s="98">
        <f>SUM(C5:G5)</f>
        <v>0</v>
      </c>
      <c r="C10" s="98">
        <f>SUM(J5:N5)</f>
        <v>0</v>
      </c>
      <c r="D10" s="98">
        <f>SUM(Q5:U5)</f>
        <v>0</v>
      </c>
      <c r="E10" s="98">
        <f>SUM(X5:AA5)</f>
        <v>0</v>
      </c>
      <c r="F10" s="98">
        <f>SUM(AE5:AF5)</f>
        <v>0</v>
      </c>
      <c r="G10" s="136">
        <f>SUM(B10:F10)</f>
        <v>0</v>
      </c>
    </row>
    <row r="11" spans="1:32">
      <c r="A11" s="138" t="s">
        <v>158</v>
      </c>
      <c r="B11" s="138">
        <v>160</v>
      </c>
      <c r="C11" s="138">
        <v>160</v>
      </c>
      <c r="D11" s="138">
        <v>160</v>
      </c>
      <c r="E11" s="138">
        <v>160</v>
      </c>
      <c r="F11" s="138">
        <v>160</v>
      </c>
      <c r="G11" s="139"/>
    </row>
    <row r="12" spans="1:32">
      <c r="A12" s="92" t="s">
        <v>159</v>
      </c>
      <c r="B12" s="140">
        <f>SUM(B5,H5)</f>
        <v>0</v>
      </c>
      <c r="C12" s="98">
        <f>SUM(O5,P5)</f>
        <v>0</v>
      </c>
      <c r="D12" s="98">
        <f>SUM(V5:W5)</f>
        <v>0</v>
      </c>
      <c r="E12" s="98">
        <f>SUM(AB5:AD5)</f>
        <v>0</v>
      </c>
      <c r="F12" s="98">
        <v>0</v>
      </c>
      <c r="G12" s="136">
        <f>SUM(B12:F12)</f>
        <v>0</v>
      </c>
    </row>
    <row r="13" spans="1:32">
      <c r="A13" s="98"/>
      <c r="B13" s="91"/>
      <c r="C13" s="91"/>
      <c r="D13" s="91"/>
      <c r="E13" s="91"/>
      <c r="F13" s="91"/>
      <c r="G13" s="92"/>
      <c r="H13" s="63"/>
      <c r="I13" s="63"/>
    </row>
    <row r="14" spans="1:32">
      <c r="A14" s="92"/>
      <c r="B14" s="91"/>
      <c r="C14" s="141"/>
      <c r="D14" s="141"/>
      <c r="E14" s="141"/>
      <c r="F14" s="142"/>
      <c r="G14" s="92"/>
      <c r="H14" s="63"/>
      <c r="I14" s="63"/>
    </row>
    <row r="15" spans="1:32">
      <c r="A15" s="98"/>
      <c r="B15" s="141"/>
      <c r="C15" s="141"/>
      <c r="D15" s="141"/>
      <c r="E15" s="141"/>
      <c r="F15" s="141"/>
      <c r="G15" s="92"/>
      <c r="H15" s="63"/>
      <c r="I15" s="63"/>
    </row>
    <row r="16" spans="1:32">
      <c r="A16" s="63" t="s">
        <v>160</v>
      </c>
      <c r="B16" s="63" t="s">
        <v>161</v>
      </c>
      <c r="C16" s="63" t="s">
        <v>162</v>
      </c>
      <c r="D16" s="63" t="s">
        <v>163</v>
      </c>
      <c r="E16" s="63" t="s">
        <v>164</v>
      </c>
      <c r="F16" s="63" t="s">
        <v>165</v>
      </c>
      <c r="G16" s="63" t="s">
        <v>166</v>
      </c>
      <c r="H16" s="63" t="s">
        <v>167</v>
      </c>
      <c r="I16" s="63" t="s">
        <v>168</v>
      </c>
      <c r="J16" s="136" t="s">
        <v>169</v>
      </c>
      <c r="K16" s="136" t="s">
        <v>170</v>
      </c>
      <c r="L16" s="136" t="s">
        <v>171</v>
      </c>
      <c r="M16" s="136" t="s">
        <v>172</v>
      </c>
    </row>
    <row r="17" spans="1:13">
      <c r="A17" s="63" t="s">
        <v>173</v>
      </c>
      <c r="B17" s="63">
        <v>16</v>
      </c>
      <c r="C17" s="63">
        <v>16</v>
      </c>
      <c r="D17" s="63">
        <v>16</v>
      </c>
      <c r="E17" s="63">
        <v>15</v>
      </c>
      <c r="F17" s="63">
        <v>15</v>
      </c>
      <c r="G17" s="63">
        <v>14</v>
      </c>
      <c r="H17" s="63">
        <v>14</v>
      </c>
      <c r="I17" s="63"/>
    </row>
    <row r="18" spans="1:13">
      <c r="A18" s="63" t="s">
        <v>174</v>
      </c>
      <c r="B18" s="63">
        <v>23</v>
      </c>
      <c r="C18" s="63">
        <v>17</v>
      </c>
      <c r="D18" s="63">
        <v>20</v>
      </c>
      <c r="E18" s="63">
        <v>20</v>
      </c>
      <c r="F18" s="63">
        <v>21</v>
      </c>
      <c r="G18" s="63">
        <v>19</v>
      </c>
      <c r="H18" s="63">
        <v>21</v>
      </c>
      <c r="I18" s="63"/>
    </row>
    <row r="19" spans="1:13">
      <c r="A19" s="136" t="s">
        <v>175</v>
      </c>
      <c r="B19" s="136">
        <v>31</v>
      </c>
      <c r="C19" s="136">
        <v>28</v>
      </c>
      <c r="D19" s="136">
        <v>31</v>
      </c>
      <c r="E19" s="136">
        <v>30</v>
      </c>
      <c r="F19" s="136">
        <v>31</v>
      </c>
      <c r="G19" s="136">
        <v>30</v>
      </c>
      <c r="H19" s="136">
        <v>31</v>
      </c>
    </row>
    <row r="20" spans="1:13">
      <c r="A20" s="136" t="s">
        <v>176</v>
      </c>
      <c r="B20" s="136">
        <v>84</v>
      </c>
      <c r="C20" s="136">
        <v>85.5</v>
      </c>
      <c r="D20" s="136">
        <v>131</v>
      </c>
      <c r="E20" s="136">
        <v>190.5</v>
      </c>
      <c r="F20" s="136">
        <v>108</v>
      </c>
      <c r="G20" s="136">
        <v>168</v>
      </c>
      <c r="H20" s="136">
        <f>SUM(G10)</f>
        <v>0</v>
      </c>
    </row>
    <row r="21" spans="1:13">
      <c r="A21" s="136" t="s">
        <v>177</v>
      </c>
      <c r="B21" s="136">
        <v>328</v>
      </c>
      <c r="C21" s="136">
        <v>310</v>
      </c>
      <c r="D21" s="136">
        <v>548</v>
      </c>
      <c r="E21" s="136">
        <v>320</v>
      </c>
      <c r="F21" s="136">
        <v>389</v>
      </c>
      <c r="G21" s="136">
        <v>376.5</v>
      </c>
      <c r="H21" s="136">
        <f>SUM(G12)</f>
        <v>0</v>
      </c>
    </row>
    <row r="22" spans="1:13">
      <c r="A22" s="136" t="s">
        <v>178</v>
      </c>
      <c r="B22" s="136">
        <f>B21+B20</f>
        <v>412</v>
      </c>
      <c r="C22" s="136">
        <f>C21+C20</f>
        <v>395.5</v>
      </c>
      <c r="D22" s="136">
        <v>679</v>
      </c>
      <c r="E22" s="136">
        <f>SUM(E20:E21)</f>
        <v>510.5</v>
      </c>
      <c r="F22" s="136">
        <v>497</v>
      </c>
      <c r="G22" s="136">
        <v>544.5</v>
      </c>
      <c r="H22" s="136">
        <f>SUM(H20:H21)</f>
        <v>0</v>
      </c>
    </row>
    <row r="23" spans="1:13">
      <c r="A23" s="136" t="s">
        <v>179</v>
      </c>
      <c r="B23" s="143">
        <f>B22/((B18*8)*B17)</f>
        <v>0.13994565217391305</v>
      </c>
      <c r="C23" s="143">
        <f>C22/((C18*8)*C17)</f>
        <v>0.18175551470588236</v>
      </c>
      <c r="D23" s="143">
        <f t="shared" ref="D23:M23" si="0">D22/((D18*8)*D17)</f>
        <v>0.26523437500000002</v>
      </c>
      <c r="E23" s="143">
        <f t="shared" si="0"/>
        <v>0.21270833333333333</v>
      </c>
      <c r="F23" s="143">
        <v>0.19722222222222222</v>
      </c>
      <c r="G23" s="143">
        <f t="shared" si="0"/>
        <v>0.25587406015037595</v>
      </c>
      <c r="H23" s="143">
        <f t="shared" si="0"/>
        <v>0</v>
      </c>
      <c r="I23" s="143" t="e">
        <f t="shared" si="0"/>
        <v>#DIV/0!</v>
      </c>
      <c r="J23" s="143" t="e">
        <f t="shared" si="0"/>
        <v>#DIV/0!</v>
      </c>
      <c r="K23" s="143" t="e">
        <f t="shared" si="0"/>
        <v>#DIV/0!</v>
      </c>
      <c r="L23" s="143" t="e">
        <f t="shared" si="0"/>
        <v>#DIV/0!</v>
      </c>
      <c r="M23" s="143" t="e">
        <f t="shared" si="0"/>
        <v>#DIV/0!</v>
      </c>
    </row>
    <row r="25" spans="1:13">
      <c r="A25" s="144" t="s">
        <v>180</v>
      </c>
      <c r="B25" s="145" t="s">
        <v>181</v>
      </c>
      <c r="C25" s="146"/>
      <c r="D25" s="147"/>
      <c r="E25" s="147"/>
      <c r="F25" s="147"/>
      <c r="G25" s="147"/>
    </row>
  </sheetData>
  <mergeCells count="5">
    <mergeCell ref="B1:I1"/>
    <mergeCell ref="J1:P1"/>
    <mergeCell ref="Q1:W1"/>
    <mergeCell ref="X1:AD1"/>
    <mergeCell ref="AE1:A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BH31"/>
  <sheetViews>
    <sheetView zoomScale="85" zoomScaleNormal="85" workbookViewId="0">
      <selection activeCell="S28" sqref="S28"/>
    </sheetView>
  </sheetViews>
  <sheetFormatPr defaultColWidth="9.125" defaultRowHeight="12.75"/>
  <cols>
    <col min="1" max="1" width="6.75" style="92" bestFit="1" customWidth="1"/>
    <col min="2" max="2" width="10.125" style="92" bestFit="1" customWidth="1"/>
    <col min="3" max="3" width="15.875" style="92" bestFit="1" customWidth="1"/>
    <col min="4" max="4" width="12" style="102" bestFit="1" customWidth="1"/>
    <col min="5" max="5" width="9.75" style="92" bestFit="1" customWidth="1"/>
    <col min="6" max="6" width="14.25" style="92" bestFit="1" customWidth="1"/>
    <col min="7" max="8" width="3.25" style="92" bestFit="1" customWidth="1"/>
    <col min="9" max="10" width="2.875" style="92" customWidth="1"/>
    <col min="11" max="13" width="2.875" style="104" customWidth="1"/>
    <col min="14" max="27" width="2.875" style="92" customWidth="1"/>
    <col min="28" max="28" width="9.125" style="92" bestFit="1" customWidth="1"/>
    <col min="29" max="59" width="3.25" style="92" customWidth="1"/>
    <col min="60" max="156" width="2.875" style="92" customWidth="1"/>
    <col min="157" max="157" width="3.625" style="92" bestFit="1" customWidth="1"/>
    <col min="158" max="194" width="2.875" style="92" customWidth="1"/>
    <col min="195" max="195" width="6.125" style="92" bestFit="1" customWidth="1"/>
    <col min="196" max="16384" width="9.125" style="92"/>
  </cols>
  <sheetData>
    <row r="1" spans="1:60" ht="19.5" customHeight="1" thickBot="1">
      <c r="A1" s="482"/>
      <c r="B1" s="483"/>
      <c r="C1" s="483"/>
      <c r="D1" s="483"/>
      <c r="E1" s="483"/>
      <c r="F1" s="484"/>
      <c r="G1" s="485" t="s">
        <v>118</v>
      </c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7"/>
      <c r="Y1" s="488" t="s">
        <v>80</v>
      </c>
      <c r="AJ1" s="105"/>
      <c r="AK1" s="105"/>
      <c r="AL1" s="105"/>
    </row>
    <row r="2" spans="1:60" ht="19.5" customHeight="1" thickBot="1">
      <c r="A2" s="87" t="s">
        <v>81</v>
      </c>
      <c r="B2" s="88" t="s">
        <v>82</v>
      </c>
      <c r="C2" s="89" t="s">
        <v>83</v>
      </c>
      <c r="D2" s="88" t="s">
        <v>84</v>
      </c>
      <c r="E2" s="90" t="s">
        <v>85</v>
      </c>
      <c r="F2" s="106" t="s">
        <v>83</v>
      </c>
      <c r="G2" s="490" t="s">
        <v>75</v>
      </c>
      <c r="H2" s="491"/>
      <c r="I2" s="491"/>
      <c r="J2" s="491" t="s">
        <v>119</v>
      </c>
      <c r="K2" s="491"/>
      <c r="L2" s="491"/>
      <c r="M2" s="492" t="s">
        <v>76</v>
      </c>
      <c r="N2" s="492"/>
      <c r="O2" s="492"/>
      <c r="P2" s="493" t="s">
        <v>77</v>
      </c>
      <c r="Q2" s="493"/>
      <c r="R2" s="493"/>
      <c r="S2" s="493" t="s">
        <v>78</v>
      </c>
      <c r="T2" s="493"/>
      <c r="U2" s="493"/>
      <c r="V2" s="492" t="s">
        <v>79</v>
      </c>
      <c r="W2" s="492"/>
      <c r="X2" s="501"/>
      <c r="Y2" s="489"/>
      <c r="AC2" s="502"/>
      <c r="AD2" s="502"/>
      <c r="AE2" s="502"/>
      <c r="AF2" s="502"/>
      <c r="AG2" s="502"/>
      <c r="AH2" s="502"/>
      <c r="AI2" s="502"/>
      <c r="AJ2" s="502"/>
      <c r="AK2" s="502"/>
      <c r="AL2" s="502"/>
      <c r="AM2" s="502"/>
      <c r="AN2" s="502"/>
      <c r="AO2" s="502"/>
      <c r="AP2" s="502"/>
      <c r="AQ2" s="502"/>
      <c r="AR2" s="502"/>
      <c r="AS2" s="502"/>
      <c r="AT2" s="502"/>
      <c r="AU2" s="502"/>
      <c r="AV2" s="502"/>
      <c r="AW2" s="502"/>
      <c r="AX2" s="502"/>
      <c r="AY2" s="502"/>
      <c r="AZ2" s="502"/>
      <c r="BA2" s="502"/>
      <c r="BB2" s="494"/>
      <c r="BC2" s="495"/>
      <c r="BD2" s="496"/>
    </row>
    <row r="3" spans="1:60">
      <c r="A3" s="107">
        <v>56031</v>
      </c>
      <c r="B3" s="108">
        <v>41278</v>
      </c>
      <c r="C3" s="109" t="s">
        <v>86</v>
      </c>
      <c r="D3" s="110" t="s">
        <v>87</v>
      </c>
      <c r="E3" s="111" t="s">
        <v>88</v>
      </c>
      <c r="F3" s="112" t="s">
        <v>120</v>
      </c>
      <c r="G3" s="497"/>
      <c r="H3" s="498"/>
      <c r="I3" s="498"/>
      <c r="J3" s="498"/>
      <c r="K3" s="498"/>
      <c r="L3" s="498"/>
      <c r="M3" s="498"/>
      <c r="N3" s="498"/>
      <c r="O3" s="498"/>
      <c r="P3" s="498"/>
      <c r="Q3" s="498"/>
      <c r="R3" s="498"/>
      <c r="S3" s="499"/>
      <c r="T3" s="499"/>
      <c r="U3" s="499"/>
      <c r="V3" s="499"/>
      <c r="W3" s="499"/>
      <c r="X3" s="500"/>
      <c r="Y3" s="113">
        <f t="shared" ref="Y3:Y16" si="0">SUM(G3:X3)</f>
        <v>0</v>
      </c>
      <c r="AC3" s="114" t="e">
        <f t="shared" ref="AC3:BG3" si="1">SUM(AC4:AC9)</f>
        <v>#REF!</v>
      </c>
      <c r="AD3" s="114" t="e">
        <f t="shared" si="1"/>
        <v>#REF!</v>
      </c>
      <c r="AE3" s="114" t="e">
        <f t="shared" si="1"/>
        <v>#REF!</v>
      </c>
      <c r="AF3" s="114" t="e">
        <f t="shared" si="1"/>
        <v>#REF!</v>
      </c>
      <c r="AG3" s="114" t="e">
        <f t="shared" si="1"/>
        <v>#REF!</v>
      </c>
      <c r="AH3" s="114" t="e">
        <f t="shared" si="1"/>
        <v>#REF!</v>
      </c>
      <c r="AI3" s="114" t="e">
        <f t="shared" si="1"/>
        <v>#REF!</v>
      </c>
      <c r="AJ3" s="114" t="e">
        <f t="shared" si="1"/>
        <v>#REF!</v>
      </c>
      <c r="AK3" s="114" t="e">
        <f t="shared" si="1"/>
        <v>#REF!</v>
      </c>
      <c r="AL3" s="114" t="e">
        <f t="shared" si="1"/>
        <v>#REF!</v>
      </c>
      <c r="AM3" s="114" t="e">
        <f t="shared" si="1"/>
        <v>#REF!</v>
      </c>
      <c r="AN3" s="114" t="e">
        <f t="shared" si="1"/>
        <v>#REF!</v>
      </c>
      <c r="AO3" s="114" t="e">
        <f t="shared" si="1"/>
        <v>#REF!</v>
      </c>
      <c r="AP3" s="114" t="e">
        <f t="shared" si="1"/>
        <v>#REF!</v>
      </c>
      <c r="AQ3" s="114" t="e">
        <f t="shared" si="1"/>
        <v>#REF!</v>
      </c>
      <c r="AR3" s="114" t="e">
        <f t="shared" si="1"/>
        <v>#REF!</v>
      </c>
      <c r="AS3" s="114" t="e">
        <f t="shared" si="1"/>
        <v>#REF!</v>
      </c>
      <c r="AT3" s="114" t="e">
        <f t="shared" si="1"/>
        <v>#REF!</v>
      </c>
      <c r="AU3" s="114" t="e">
        <f t="shared" si="1"/>
        <v>#REF!</v>
      </c>
      <c r="AV3" s="114" t="e">
        <f t="shared" si="1"/>
        <v>#REF!</v>
      </c>
      <c r="AW3" s="114" t="e">
        <f t="shared" si="1"/>
        <v>#REF!</v>
      </c>
      <c r="AX3" s="114" t="e">
        <f t="shared" si="1"/>
        <v>#REF!</v>
      </c>
      <c r="AY3" s="114" t="e">
        <f t="shared" si="1"/>
        <v>#REF!</v>
      </c>
      <c r="AZ3" s="114" t="e">
        <f t="shared" si="1"/>
        <v>#REF!</v>
      </c>
      <c r="BA3" s="114" t="e">
        <f t="shared" si="1"/>
        <v>#REF!</v>
      </c>
      <c r="BB3" s="114" t="e">
        <f t="shared" si="1"/>
        <v>#REF!</v>
      </c>
      <c r="BC3" s="114" t="e">
        <f t="shared" si="1"/>
        <v>#REF!</v>
      </c>
      <c r="BD3" s="114" t="e">
        <f t="shared" si="1"/>
        <v>#REF!</v>
      </c>
      <c r="BE3" s="114" t="e">
        <f t="shared" si="1"/>
        <v>#REF!</v>
      </c>
      <c r="BF3" s="114" t="e">
        <f t="shared" si="1"/>
        <v>#REF!</v>
      </c>
      <c r="BG3" s="114" t="e">
        <f t="shared" si="1"/>
        <v>#REF!</v>
      </c>
    </row>
    <row r="4" spans="1:60">
      <c r="A4" s="93">
        <v>56008</v>
      </c>
      <c r="B4" s="94">
        <v>41298</v>
      </c>
      <c r="C4" s="95" t="s">
        <v>89</v>
      </c>
      <c r="D4" s="96" t="s">
        <v>90</v>
      </c>
      <c r="E4" s="97" t="s">
        <v>91</v>
      </c>
      <c r="F4" s="115" t="s">
        <v>121</v>
      </c>
      <c r="G4" s="474"/>
      <c r="H4" s="475"/>
      <c r="I4" s="475"/>
      <c r="J4" s="475"/>
      <c r="K4" s="475"/>
      <c r="L4" s="475"/>
      <c r="M4" s="475"/>
      <c r="N4" s="475"/>
      <c r="O4" s="475"/>
      <c r="P4" s="475"/>
      <c r="Q4" s="475"/>
      <c r="R4" s="475"/>
      <c r="S4" s="476"/>
      <c r="T4" s="476"/>
      <c r="U4" s="476"/>
      <c r="V4" s="476"/>
      <c r="W4" s="476"/>
      <c r="X4" s="477"/>
      <c r="Y4" s="113">
        <f t="shared" si="0"/>
        <v>0</v>
      </c>
      <c r="AB4" s="99" t="s">
        <v>75</v>
      </c>
      <c r="AC4" s="99" t="e">
        <f>รีพอตประจำวัน!#REF!</f>
        <v>#REF!</v>
      </c>
      <c r="AD4" s="99" t="e">
        <f>รีพอตประจำวัน!#REF!</f>
        <v>#REF!</v>
      </c>
      <c r="AE4" s="99" t="e">
        <f>รีพอตประจำวัน!#REF!</f>
        <v>#REF!</v>
      </c>
      <c r="AF4" s="99" t="e">
        <f>รีพอตประจำวัน!#REF!</f>
        <v>#REF!</v>
      </c>
      <c r="AG4" s="99" t="e">
        <f>รีพอตประจำวัน!#REF!</f>
        <v>#REF!</v>
      </c>
      <c r="AH4" s="99" t="e">
        <f>รีพอตประจำวัน!#REF!</f>
        <v>#REF!</v>
      </c>
      <c r="AI4" s="99" t="e">
        <f>รีพอตประจำวัน!#REF!</f>
        <v>#REF!</v>
      </c>
      <c r="AJ4" s="99" t="e">
        <f>รีพอตประจำวัน!#REF!</f>
        <v>#REF!</v>
      </c>
      <c r="AK4" s="99" t="e">
        <f>รีพอตประจำวัน!#REF!</f>
        <v>#REF!</v>
      </c>
      <c r="AL4" s="99" t="e">
        <f>รีพอตประจำวัน!#REF!</f>
        <v>#REF!</v>
      </c>
      <c r="AM4" s="99" t="e">
        <f>รีพอตประจำวัน!#REF!</f>
        <v>#REF!</v>
      </c>
      <c r="AN4" s="99" t="e">
        <f>รีพอตประจำวัน!#REF!</f>
        <v>#REF!</v>
      </c>
      <c r="AO4" s="99" t="e">
        <f>รีพอตประจำวัน!#REF!</f>
        <v>#REF!</v>
      </c>
      <c r="AP4" s="99" t="e">
        <f>รีพอตประจำวัน!#REF!</f>
        <v>#REF!</v>
      </c>
      <c r="AQ4" s="99" t="e">
        <f>รีพอตประจำวัน!#REF!</f>
        <v>#REF!</v>
      </c>
      <c r="AR4" s="99" t="e">
        <f>รีพอตประจำวัน!#REF!</f>
        <v>#REF!</v>
      </c>
      <c r="AS4" s="99" t="e">
        <f>รีพอตประจำวัน!#REF!</f>
        <v>#REF!</v>
      </c>
      <c r="AT4" s="99" t="e">
        <f>รีพอตประจำวัน!#REF!</f>
        <v>#REF!</v>
      </c>
      <c r="AU4" s="99" t="e">
        <f>รีพอตประจำวัน!#REF!</f>
        <v>#REF!</v>
      </c>
      <c r="AV4" s="99" t="e">
        <f>รีพอตประจำวัน!#REF!</f>
        <v>#REF!</v>
      </c>
      <c r="AW4" s="99" t="e">
        <f>รีพอตประจำวัน!#REF!</f>
        <v>#REF!</v>
      </c>
      <c r="AX4" s="99" t="e">
        <f>รีพอตประจำวัน!#REF!</f>
        <v>#REF!</v>
      </c>
      <c r="AY4" s="99" t="e">
        <f>รีพอตประจำวัน!#REF!</f>
        <v>#REF!</v>
      </c>
      <c r="AZ4" s="99" t="e">
        <f>รีพอตประจำวัน!#REF!</f>
        <v>#REF!</v>
      </c>
      <c r="BA4" s="99" t="e">
        <f>รีพอตประจำวัน!#REF!</f>
        <v>#REF!</v>
      </c>
      <c r="BB4" s="99" t="e">
        <f>รีพอตประจำวัน!#REF!</f>
        <v>#REF!</v>
      </c>
      <c r="BC4" s="99" t="e">
        <f>รีพอตประจำวัน!#REF!</f>
        <v>#REF!</v>
      </c>
      <c r="BD4" s="99" t="e">
        <f>รีพอตประจำวัน!#REF!</f>
        <v>#REF!</v>
      </c>
      <c r="BE4" s="99" t="e">
        <f>รีพอตประจำวัน!#REF!</f>
        <v>#REF!</v>
      </c>
      <c r="BF4" s="99" t="e">
        <f>รีพอตประจำวัน!#REF!</f>
        <v>#REF!</v>
      </c>
      <c r="BG4" s="99" t="e">
        <f>รีพอตประจำวัน!#REF!</f>
        <v>#REF!</v>
      </c>
    </row>
    <row r="5" spans="1:60">
      <c r="A5" s="93">
        <v>56007</v>
      </c>
      <c r="B5" s="94">
        <v>41312</v>
      </c>
      <c r="C5" s="95" t="s">
        <v>92</v>
      </c>
      <c r="D5" s="96" t="s">
        <v>93</v>
      </c>
      <c r="E5" s="97" t="s">
        <v>94</v>
      </c>
      <c r="F5" s="115" t="s">
        <v>122</v>
      </c>
      <c r="G5" s="474"/>
      <c r="H5" s="475"/>
      <c r="I5" s="475"/>
      <c r="J5" s="475"/>
      <c r="K5" s="475"/>
      <c r="L5" s="475"/>
      <c r="M5" s="475"/>
      <c r="N5" s="475"/>
      <c r="O5" s="475"/>
      <c r="P5" s="475"/>
      <c r="Q5" s="475"/>
      <c r="R5" s="475"/>
      <c r="S5" s="476"/>
      <c r="T5" s="476"/>
      <c r="U5" s="476"/>
      <c r="V5" s="476"/>
      <c r="W5" s="476"/>
      <c r="X5" s="477"/>
      <c r="Y5" s="113">
        <f t="shared" si="0"/>
        <v>0</v>
      </c>
      <c r="AB5" s="99" t="s">
        <v>119</v>
      </c>
      <c r="AC5" s="99" t="e">
        <f>รีพอตประจำวัน!#REF!</f>
        <v>#REF!</v>
      </c>
      <c r="AD5" s="99" t="e">
        <f>รีพอตประจำวัน!#REF!</f>
        <v>#REF!</v>
      </c>
      <c r="AE5" s="99" t="e">
        <f>รีพอตประจำวัน!#REF!</f>
        <v>#REF!</v>
      </c>
      <c r="AF5" s="99" t="e">
        <f>รีพอตประจำวัน!#REF!</f>
        <v>#REF!</v>
      </c>
      <c r="AG5" s="99" t="e">
        <f>รีพอตประจำวัน!#REF!</f>
        <v>#REF!</v>
      </c>
      <c r="AH5" s="99" t="e">
        <f>รีพอตประจำวัน!#REF!</f>
        <v>#REF!</v>
      </c>
      <c r="AI5" s="99" t="e">
        <f>รีพอตประจำวัน!#REF!</f>
        <v>#REF!</v>
      </c>
      <c r="AJ5" s="99" t="e">
        <f>รีพอตประจำวัน!#REF!</f>
        <v>#REF!</v>
      </c>
      <c r="AK5" s="99" t="e">
        <f>รีพอตประจำวัน!#REF!</f>
        <v>#REF!</v>
      </c>
      <c r="AL5" s="99" t="e">
        <f>รีพอตประจำวัน!#REF!</f>
        <v>#REF!</v>
      </c>
      <c r="AM5" s="99" t="e">
        <f>รีพอตประจำวัน!#REF!</f>
        <v>#REF!</v>
      </c>
      <c r="AN5" s="99" t="e">
        <f>รีพอตประจำวัน!#REF!</f>
        <v>#REF!</v>
      </c>
      <c r="AO5" s="99" t="e">
        <f>รีพอตประจำวัน!#REF!</f>
        <v>#REF!</v>
      </c>
      <c r="AP5" s="99" t="e">
        <f>รีพอตประจำวัน!#REF!</f>
        <v>#REF!</v>
      </c>
      <c r="AQ5" s="99" t="e">
        <f>รีพอตประจำวัน!#REF!</f>
        <v>#REF!</v>
      </c>
      <c r="AR5" s="99" t="e">
        <f>รีพอตประจำวัน!#REF!</f>
        <v>#REF!</v>
      </c>
      <c r="AS5" s="99" t="e">
        <f>รีพอตประจำวัน!#REF!</f>
        <v>#REF!</v>
      </c>
      <c r="AT5" s="99" t="e">
        <f>รีพอตประจำวัน!#REF!</f>
        <v>#REF!</v>
      </c>
      <c r="AU5" s="99" t="e">
        <f>รีพอตประจำวัน!#REF!</f>
        <v>#REF!</v>
      </c>
      <c r="AV5" s="99" t="e">
        <f>รีพอตประจำวัน!#REF!</f>
        <v>#REF!</v>
      </c>
      <c r="AW5" s="99" t="e">
        <f>รีพอตประจำวัน!#REF!</f>
        <v>#REF!</v>
      </c>
      <c r="AX5" s="99" t="e">
        <f>รีพอตประจำวัน!#REF!</f>
        <v>#REF!</v>
      </c>
      <c r="AY5" s="99" t="e">
        <f>รีพอตประจำวัน!#REF!</f>
        <v>#REF!</v>
      </c>
      <c r="AZ5" s="99" t="e">
        <f>รีพอตประจำวัน!#REF!</f>
        <v>#REF!</v>
      </c>
      <c r="BA5" s="99" t="e">
        <f>รีพอตประจำวัน!#REF!</f>
        <v>#REF!</v>
      </c>
      <c r="BB5" s="99" t="e">
        <f>รีพอตประจำวัน!#REF!</f>
        <v>#REF!</v>
      </c>
      <c r="BC5" s="99" t="e">
        <f>รีพอตประจำวัน!#REF!</f>
        <v>#REF!</v>
      </c>
      <c r="BD5" s="99" t="e">
        <f>รีพอตประจำวัน!#REF!</f>
        <v>#REF!</v>
      </c>
      <c r="BE5" s="99" t="e">
        <f>รีพอตประจำวัน!#REF!</f>
        <v>#REF!</v>
      </c>
      <c r="BF5" s="99" t="e">
        <f>รีพอตประจำวัน!#REF!</f>
        <v>#REF!</v>
      </c>
      <c r="BG5" s="99" t="e">
        <f>รีพอตประจำวัน!#REF!</f>
        <v>#REF!</v>
      </c>
    </row>
    <row r="6" spans="1:60">
      <c r="A6" s="101">
        <v>56009</v>
      </c>
      <c r="B6" s="94">
        <v>41315</v>
      </c>
      <c r="C6" s="99" t="s">
        <v>95</v>
      </c>
      <c r="D6" s="99" t="s">
        <v>96</v>
      </c>
      <c r="E6" s="100" t="s">
        <v>97</v>
      </c>
      <c r="F6" s="116" t="s">
        <v>123</v>
      </c>
      <c r="G6" s="478"/>
      <c r="H6" s="479"/>
      <c r="I6" s="479"/>
      <c r="J6" s="479"/>
      <c r="K6" s="479"/>
      <c r="L6" s="479"/>
      <c r="M6" s="479"/>
      <c r="N6" s="479"/>
      <c r="O6" s="479"/>
      <c r="P6" s="479"/>
      <c r="Q6" s="479"/>
      <c r="R6" s="479"/>
      <c r="S6" s="480"/>
      <c r="T6" s="480"/>
      <c r="U6" s="480"/>
      <c r="V6" s="480"/>
      <c r="W6" s="480"/>
      <c r="X6" s="481"/>
      <c r="Y6" s="113">
        <f t="shared" si="0"/>
        <v>0</v>
      </c>
      <c r="AB6" s="99" t="s">
        <v>76</v>
      </c>
      <c r="AC6" s="99" t="e">
        <f>รีพอตประจำวัน!#REF!</f>
        <v>#REF!</v>
      </c>
      <c r="AD6" s="99" t="e">
        <f>รีพอตประจำวัน!#REF!</f>
        <v>#REF!</v>
      </c>
      <c r="AE6" s="99" t="e">
        <f>รีพอตประจำวัน!#REF!</f>
        <v>#REF!</v>
      </c>
      <c r="AF6" s="99" t="e">
        <f>รีพอตประจำวัน!#REF!</f>
        <v>#REF!</v>
      </c>
      <c r="AG6" s="99" t="e">
        <f>รีพอตประจำวัน!#REF!</f>
        <v>#REF!</v>
      </c>
      <c r="AH6" s="99" t="e">
        <f>รีพอตประจำวัน!#REF!</f>
        <v>#REF!</v>
      </c>
      <c r="AI6" s="99" t="e">
        <f>รีพอตประจำวัน!#REF!</f>
        <v>#REF!</v>
      </c>
      <c r="AJ6" s="99" t="e">
        <f>รีพอตประจำวัน!#REF!</f>
        <v>#REF!</v>
      </c>
      <c r="AK6" s="99" t="e">
        <f>รีพอตประจำวัน!#REF!</f>
        <v>#REF!</v>
      </c>
      <c r="AL6" s="99" t="e">
        <f>รีพอตประจำวัน!#REF!</f>
        <v>#REF!</v>
      </c>
      <c r="AM6" s="99" t="e">
        <f>รีพอตประจำวัน!#REF!</f>
        <v>#REF!</v>
      </c>
      <c r="AN6" s="99" t="e">
        <f>รีพอตประจำวัน!#REF!</f>
        <v>#REF!</v>
      </c>
      <c r="AO6" s="99" t="e">
        <f>รีพอตประจำวัน!#REF!</f>
        <v>#REF!</v>
      </c>
      <c r="AP6" s="99" t="e">
        <f>รีพอตประจำวัน!#REF!</f>
        <v>#REF!</v>
      </c>
      <c r="AQ6" s="99" t="e">
        <f>รีพอตประจำวัน!#REF!</f>
        <v>#REF!</v>
      </c>
      <c r="AR6" s="99" t="e">
        <f>รีพอตประจำวัน!#REF!</f>
        <v>#REF!</v>
      </c>
      <c r="AS6" s="99" t="e">
        <f>รีพอตประจำวัน!#REF!</f>
        <v>#REF!</v>
      </c>
      <c r="AT6" s="99" t="e">
        <f>รีพอตประจำวัน!#REF!</f>
        <v>#REF!</v>
      </c>
      <c r="AU6" s="99" t="e">
        <f>รีพอตประจำวัน!#REF!</f>
        <v>#REF!</v>
      </c>
      <c r="AV6" s="99" t="e">
        <f>รีพอตประจำวัน!#REF!</f>
        <v>#REF!</v>
      </c>
      <c r="AW6" s="99" t="e">
        <f>รีพอตประจำวัน!#REF!</f>
        <v>#REF!</v>
      </c>
      <c r="AX6" s="99" t="e">
        <f>รีพอตประจำวัน!#REF!</f>
        <v>#REF!</v>
      </c>
      <c r="AY6" s="99" t="e">
        <f>รีพอตประจำวัน!#REF!</f>
        <v>#REF!</v>
      </c>
      <c r="AZ6" s="99" t="e">
        <f>รีพอตประจำวัน!#REF!</f>
        <v>#REF!</v>
      </c>
      <c r="BA6" s="99" t="e">
        <f>รีพอตประจำวัน!#REF!</f>
        <v>#REF!</v>
      </c>
      <c r="BB6" s="99" t="e">
        <f>รีพอตประจำวัน!#REF!</f>
        <v>#REF!</v>
      </c>
      <c r="BC6" s="99" t="e">
        <f>รีพอตประจำวัน!#REF!</f>
        <v>#REF!</v>
      </c>
      <c r="BD6" s="99" t="e">
        <f>รีพอตประจำวัน!#REF!</f>
        <v>#REF!</v>
      </c>
      <c r="BE6" s="99" t="e">
        <f>รีพอตประจำวัน!#REF!</f>
        <v>#REF!</v>
      </c>
      <c r="BF6" s="99" t="e">
        <f>รีพอตประจำวัน!#REF!</f>
        <v>#REF!</v>
      </c>
      <c r="BG6" s="99" t="e">
        <f>รีพอตประจำวัน!#REF!</f>
        <v>#REF!</v>
      </c>
    </row>
    <row r="7" spans="1:60">
      <c r="A7" s="101">
        <v>56016</v>
      </c>
      <c r="B7" s="94">
        <v>41312</v>
      </c>
      <c r="C7" s="99" t="s">
        <v>98</v>
      </c>
      <c r="D7" s="99" t="s">
        <v>99</v>
      </c>
      <c r="E7" s="100" t="s">
        <v>97</v>
      </c>
      <c r="F7" s="116" t="s">
        <v>124</v>
      </c>
      <c r="G7" s="474"/>
      <c r="H7" s="475"/>
      <c r="I7" s="475"/>
      <c r="J7" s="475"/>
      <c r="K7" s="475"/>
      <c r="L7" s="475"/>
      <c r="M7" s="475"/>
      <c r="N7" s="475"/>
      <c r="O7" s="475"/>
      <c r="P7" s="475"/>
      <c r="Q7" s="475"/>
      <c r="R7" s="475"/>
      <c r="S7" s="476"/>
      <c r="T7" s="476"/>
      <c r="U7" s="476"/>
      <c r="V7" s="476"/>
      <c r="W7" s="476"/>
      <c r="X7" s="477"/>
      <c r="Y7" s="113">
        <f t="shared" si="0"/>
        <v>0</v>
      </c>
      <c r="AB7" s="99" t="s">
        <v>77</v>
      </c>
      <c r="AC7" s="99" t="e">
        <f>รีพอตประจำวัน!#REF!</f>
        <v>#REF!</v>
      </c>
      <c r="AD7" s="99" t="e">
        <f>รีพอตประจำวัน!#REF!</f>
        <v>#REF!</v>
      </c>
      <c r="AE7" s="99" t="e">
        <f>รีพอตประจำวัน!#REF!</f>
        <v>#REF!</v>
      </c>
      <c r="AF7" s="99" t="e">
        <f>รีพอตประจำวัน!#REF!</f>
        <v>#REF!</v>
      </c>
      <c r="AG7" s="99" t="e">
        <f>รีพอตประจำวัน!#REF!</f>
        <v>#REF!</v>
      </c>
      <c r="AH7" s="99" t="e">
        <f>รีพอตประจำวัน!#REF!</f>
        <v>#REF!</v>
      </c>
      <c r="AI7" s="99" t="e">
        <f>รีพอตประจำวัน!#REF!</f>
        <v>#REF!</v>
      </c>
      <c r="AJ7" s="99" t="e">
        <f>รีพอตประจำวัน!#REF!</f>
        <v>#REF!</v>
      </c>
      <c r="AK7" s="99" t="e">
        <f>รีพอตประจำวัน!#REF!</f>
        <v>#REF!</v>
      </c>
      <c r="AL7" s="99" t="e">
        <f>รีพอตประจำวัน!#REF!</f>
        <v>#REF!</v>
      </c>
      <c r="AM7" s="99" t="e">
        <f>รีพอตประจำวัน!#REF!</f>
        <v>#REF!</v>
      </c>
      <c r="AN7" s="99" t="e">
        <f>รีพอตประจำวัน!#REF!</f>
        <v>#REF!</v>
      </c>
      <c r="AO7" s="99" t="e">
        <f>รีพอตประจำวัน!#REF!</f>
        <v>#REF!</v>
      </c>
      <c r="AP7" s="99" t="e">
        <f>รีพอตประจำวัน!#REF!</f>
        <v>#REF!</v>
      </c>
      <c r="AQ7" s="99" t="e">
        <f>รีพอตประจำวัน!#REF!</f>
        <v>#REF!</v>
      </c>
      <c r="AR7" s="99" t="e">
        <f>รีพอตประจำวัน!#REF!</f>
        <v>#REF!</v>
      </c>
      <c r="AS7" s="99" t="e">
        <f>รีพอตประจำวัน!#REF!</f>
        <v>#REF!</v>
      </c>
      <c r="AT7" s="99" t="e">
        <f>รีพอตประจำวัน!#REF!</f>
        <v>#REF!</v>
      </c>
      <c r="AU7" s="99" t="e">
        <f>รีพอตประจำวัน!#REF!</f>
        <v>#REF!</v>
      </c>
      <c r="AV7" s="99" t="e">
        <f>รีพอตประจำวัน!#REF!</f>
        <v>#REF!</v>
      </c>
      <c r="AW7" s="99" t="e">
        <f>รีพอตประจำวัน!#REF!</f>
        <v>#REF!</v>
      </c>
      <c r="AX7" s="99" t="e">
        <f>รีพอตประจำวัน!#REF!</f>
        <v>#REF!</v>
      </c>
      <c r="AY7" s="99" t="e">
        <f>รีพอตประจำวัน!#REF!</f>
        <v>#REF!</v>
      </c>
      <c r="AZ7" s="99" t="e">
        <f>รีพอตประจำวัน!#REF!</f>
        <v>#REF!</v>
      </c>
      <c r="BA7" s="99" t="e">
        <f>รีพอตประจำวัน!#REF!</f>
        <v>#REF!</v>
      </c>
      <c r="BB7" s="99" t="e">
        <f>รีพอตประจำวัน!#REF!</f>
        <v>#REF!</v>
      </c>
      <c r="BC7" s="99" t="e">
        <f>รีพอตประจำวัน!#REF!</f>
        <v>#REF!</v>
      </c>
      <c r="BD7" s="99" t="e">
        <f>รีพอตประจำวัน!#REF!</f>
        <v>#REF!</v>
      </c>
      <c r="BE7" s="99" t="e">
        <f>รีพอตประจำวัน!#REF!</f>
        <v>#REF!</v>
      </c>
      <c r="BF7" s="99" t="e">
        <f>รีพอตประจำวัน!#REF!</f>
        <v>#REF!</v>
      </c>
      <c r="BG7" s="99" t="e">
        <f>รีพอตประจำวัน!#REF!</f>
        <v>#REF!</v>
      </c>
      <c r="BH7" s="92" t="e">
        <f>SUM(AC7:BG7)</f>
        <v>#REF!</v>
      </c>
    </row>
    <row r="8" spans="1:60">
      <c r="A8" s="101">
        <v>56022</v>
      </c>
      <c r="B8" s="94">
        <v>41360</v>
      </c>
      <c r="C8" s="99" t="s">
        <v>100</v>
      </c>
      <c r="D8" s="99" t="s">
        <v>101</v>
      </c>
      <c r="E8" s="100" t="s">
        <v>97</v>
      </c>
      <c r="F8" s="116" t="s">
        <v>125</v>
      </c>
      <c r="G8" s="474"/>
      <c r="H8" s="475"/>
      <c r="I8" s="475"/>
      <c r="J8" s="475"/>
      <c r="K8" s="475"/>
      <c r="L8" s="475"/>
      <c r="M8" s="475"/>
      <c r="N8" s="475"/>
      <c r="O8" s="475"/>
      <c r="P8" s="475"/>
      <c r="Q8" s="475"/>
      <c r="R8" s="475"/>
      <c r="S8" s="476"/>
      <c r="T8" s="476"/>
      <c r="U8" s="476"/>
      <c r="V8" s="476"/>
      <c r="W8" s="476"/>
      <c r="X8" s="477"/>
      <c r="Y8" s="113">
        <f t="shared" si="0"/>
        <v>0</v>
      </c>
      <c r="AB8" s="99" t="s">
        <v>78</v>
      </c>
      <c r="AC8" s="99" t="e">
        <f>รีพอตประจำวัน!#REF!</f>
        <v>#REF!</v>
      </c>
      <c r="AD8" s="99" t="e">
        <f>รีพอตประจำวัน!#REF!</f>
        <v>#REF!</v>
      </c>
      <c r="AE8" s="99" t="e">
        <f>รีพอตประจำวัน!#REF!</f>
        <v>#REF!</v>
      </c>
      <c r="AF8" s="99" t="e">
        <f>รีพอตประจำวัน!#REF!</f>
        <v>#REF!</v>
      </c>
      <c r="AG8" s="99" t="e">
        <f>รีพอตประจำวัน!#REF!</f>
        <v>#REF!</v>
      </c>
      <c r="AH8" s="99" t="e">
        <f>รีพอตประจำวัน!#REF!</f>
        <v>#REF!</v>
      </c>
      <c r="AI8" s="99" t="e">
        <f>รีพอตประจำวัน!#REF!</f>
        <v>#REF!</v>
      </c>
      <c r="AJ8" s="99" t="e">
        <f>รีพอตประจำวัน!#REF!</f>
        <v>#REF!</v>
      </c>
      <c r="AK8" s="99" t="e">
        <f>รีพอตประจำวัน!#REF!</f>
        <v>#REF!</v>
      </c>
      <c r="AL8" s="99" t="e">
        <f>รีพอตประจำวัน!#REF!</f>
        <v>#REF!</v>
      </c>
      <c r="AM8" s="99" t="e">
        <f>รีพอตประจำวัน!#REF!</f>
        <v>#REF!</v>
      </c>
      <c r="AN8" s="99" t="e">
        <f>รีพอตประจำวัน!#REF!</f>
        <v>#REF!</v>
      </c>
      <c r="AO8" s="99" t="e">
        <f>รีพอตประจำวัน!#REF!</f>
        <v>#REF!</v>
      </c>
      <c r="AP8" s="99" t="e">
        <f>รีพอตประจำวัน!#REF!</f>
        <v>#REF!</v>
      </c>
      <c r="AQ8" s="99" t="e">
        <f>รีพอตประจำวัน!#REF!</f>
        <v>#REF!</v>
      </c>
      <c r="AR8" s="99" t="e">
        <f>รีพอตประจำวัน!#REF!</f>
        <v>#REF!</v>
      </c>
      <c r="AS8" s="99" t="e">
        <f>รีพอตประจำวัน!#REF!</f>
        <v>#REF!</v>
      </c>
      <c r="AT8" s="99" t="e">
        <f>รีพอตประจำวัน!#REF!</f>
        <v>#REF!</v>
      </c>
      <c r="AU8" s="99" t="e">
        <f>รีพอตประจำวัน!#REF!</f>
        <v>#REF!</v>
      </c>
      <c r="AV8" s="99" t="e">
        <f>รีพอตประจำวัน!#REF!</f>
        <v>#REF!</v>
      </c>
      <c r="AW8" s="99" t="e">
        <f>รีพอตประจำวัน!#REF!</f>
        <v>#REF!</v>
      </c>
      <c r="AX8" s="99" t="e">
        <f>รีพอตประจำวัน!#REF!</f>
        <v>#REF!</v>
      </c>
      <c r="AY8" s="99" t="e">
        <f>รีพอตประจำวัน!#REF!</f>
        <v>#REF!</v>
      </c>
      <c r="AZ8" s="99" t="e">
        <f>รีพอตประจำวัน!#REF!</f>
        <v>#REF!</v>
      </c>
      <c r="BA8" s="99" t="e">
        <f>รีพอตประจำวัน!#REF!</f>
        <v>#REF!</v>
      </c>
      <c r="BB8" s="99" t="e">
        <f>รีพอตประจำวัน!#REF!</f>
        <v>#REF!</v>
      </c>
      <c r="BC8" s="99" t="e">
        <f>รีพอตประจำวัน!#REF!</f>
        <v>#REF!</v>
      </c>
      <c r="BD8" s="99" t="e">
        <f>รีพอตประจำวัน!#REF!</f>
        <v>#REF!</v>
      </c>
      <c r="BE8" s="99" t="e">
        <f>รีพอตประจำวัน!#REF!</f>
        <v>#REF!</v>
      </c>
      <c r="BF8" s="99" t="e">
        <f>รีพอตประจำวัน!#REF!</f>
        <v>#REF!</v>
      </c>
      <c r="BG8" s="99" t="e">
        <f>รีพอตประจำวัน!#REF!</f>
        <v>#REF!</v>
      </c>
      <c r="BH8" s="92" t="e">
        <f t="shared" ref="BH8:BH9" si="2">SUM(AC8:BG8)</f>
        <v>#REF!</v>
      </c>
    </row>
    <row r="9" spans="1:60">
      <c r="A9" s="101">
        <v>56027</v>
      </c>
      <c r="B9" s="94">
        <v>41382</v>
      </c>
      <c r="C9" s="99" t="s">
        <v>102</v>
      </c>
      <c r="D9" s="99" t="s">
        <v>103</v>
      </c>
      <c r="E9" s="100" t="s">
        <v>97</v>
      </c>
      <c r="F9" s="116" t="s">
        <v>126</v>
      </c>
      <c r="G9" s="474"/>
      <c r="H9" s="475"/>
      <c r="I9" s="475"/>
      <c r="J9" s="475"/>
      <c r="K9" s="475"/>
      <c r="L9" s="475"/>
      <c r="M9" s="475"/>
      <c r="N9" s="475"/>
      <c r="O9" s="475"/>
      <c r="P9" s="475"/>
      <c r="Q9" s="475"/>
      <c r="R9" s="475"/>
      <c r="S9" s="476"/>
      <c r="T9" s="476"/>
      <c r="U9" s="476"/>
      <c r="V9" s="476"/>
      <c r="W9" s="476"/>
      <c r="X9" s="477"/>
      <c r="Y9" s="113">
        <f t="shared" si="0"/>
        <v>0</v>
      </c>
      <c r="AB9" s="99" t="s">
        <v>79</v>
      </c>
      <c r="AC9" s="99" t="e">
        <f>รีพอตประจำวัน!#REF!</f>
        <v>#REF!</v>
      </c>
      <c r="AD9" s="99" t="e">
        <f>รีพอตประจำวัน!#REF!</f>
        <v>#REF!</v>
      </c>
      <c r="AE9" s="99" t="e">
        <f>รีพอตประจำวัน!#REF!</f>
        <v>#REF!</v>
      </c>
      <c r="AF9" s="99" t="e">
        <f>รีพอตประจำวัน!#REF!</f>
        <v>#REF!</v>
      </c>
      <c r="AG9" s="99" t="e">
        <f>รีพอตประจำวัน!#REF!</f>
        <v>#REF!</v>
      </c>
      <c r="AH9" s="99" t="e">
        <f>รีพอตประจำวัน!#REF!</f>
        <v>#REF!</v>
      </c>
      <c r="AI9" s="99" t="e">
        <f>รีพอตประจำวัน!#REF!</f>
        <v>#REF!</v>
      </c>
      <c r="AJ9" s="99" t="e">
        <f>รีพอตประจำวัน!#REF!</f>
        <v>#REF!</v>
      </c>
      <c r="AK9" s="99" t="e">
        <f>รีพอตประจำวัน!#REF!</f>
        <v>#REF!</v>
      </c>
      <c r="AL9" s="99" t="e">
        <f>รีพอตประจำวัน!#REF!</f>
        <v>#REF!</v>
      </c>
      <c r="AM9" s="99" t="e">
        <f>รีพอตประจำวัน!#REF!</f>
        <v>#REF!</v>
      </c>
      <c r="AN9" s="99" t="e">
        <f>รีพอตประจำวัน!#REF!</f>
        <v>#REF!</v>
      </c>
      <c r="AO9" s="99" t="e">
        <f>รีพอตประจำวัน!#REF!</f>
        <v>#REF!</v>
      </c>
      <c r="AP9" s="99" t="e">
        <f>รีพอตประจำวัน!#REF!</f>
        <v>#REF!</v>
      </c>
      <c r="AQ9" s="99" t="e">
        <f>รีพอตประจำวัน!#REF!</f>
        <v>#REF!</v>
      </c>
      <c r="AR9" s="99" t="e">
        <f>รีพอตประจำวัน!#REF!</f>
        <v>#REF!</v>
      </c>
      <c r="AS9" s="99" t="e">
        <f>รีพอตประจำวัน!#REF!</f>
        <v>#REF!</v>
      </c>
      <c r="AT9" s="99" t="e">
        <f>รีพอตประจำวัน!#REF!</f>
        <v>#REF!</v>
      </c>
      <c r="AU9" s="99" t="e">
        <f>รีพอตประจำวัน!#REF!</f>
        <v>#REF!</v>
      </c>
      <c r="AV9" s="99" t="e">
        <f>รีพอตประจำวัน!#REF!</f>
        <v>#REF!</v>
      </c>
      <c r="AW9" s="99" t="e">
        <f>รีพอตประจำวัน!#REF!</f>
        <v>#REF!</v>
      </c>
      <c r="AX9" s="99" t="e">
        <f>รีพอตประจำวัน!#REF!</f>
        <v>#REF!</v>
      </c>
      <c r="AY9" s="99" t="e">
        <f>รีพอตประจำวัน!#REF!</f>
        <v>#REF!</v>
      </c>
      <c r="AZ9" s="99" t="e">
        <f>รีพอตประจำวัน!#REF!</f>
        <v>#REF!</v>
      </c>
      <c r="BA9" s="99" t="e">
        <f>รีพอตประจำวัน!#REF!</f>
        <v>#REF!</v>
      </c>
      <c r="BB9" s="99" t="e">
        <f>รีพอตประจำวัน!#REF!</f>
        <v>#REF!</v>
      </c>
      <c r="BC9" s="99" t="e">
        <f>รีพอตประจำวัน!#REF!</f>
        <v>#REF!</v>
      </c>
      <c r="BD9" s="99" t="e">
        <f>รีพอตประจำวัน!#REF!</f>
        <v>#REF!</v>
      </c>
      <c r="BE9" s="99" t="e">
        <f>รีพอตประจำวัน!#REF!</f>
        <v>#REF!</v>
      </c>
      <c r="BF9" s="99" t="e">
        <f>รีพอตประจำวัน!#REF!</f>
        <v>#REF!</v>
      </c>
      <c r="BG9" s="99" t="e">
        <f>รีพอตประจำวัน!#REF!</f>
        <v>#REF!</v>
      </c>
      <c r="BH9" s="92" t="e">
        <f t="shared" si="2"/>
        <v>#REF!</v>
      </c>
    </row>
    <row r="10" spans="1:60">
      <c r="A10" s="101">
        <v>56027</v>
      </c>
      <c r="B10" s="94">
        <v>42095</v>
      </c>
      <c r="C10" s="99" t="s">
        <v>104</v>
      </c>
      <c r="D10" s="99" t="s">
        <v>105</v>
      </c>
      <c r="E10" s="100" t="s">
        <v>97</v>
      </c>
      <c r="F10" s="116" t="s">
        <v>127</v>
      </c>
      <c r="G10" s="474"/>
      <c r="H10" s="475"/>
      <c r="I10" s="475"/>
      <c r="J10" s="475"/>
      <c r="K10" s="475"/>
      <c r="L10" s="475"/>
      <c r="M10" s="475"/>
      <c r="N10" s="475"/>
      <c r="O10" s="475"/>
      <c r="P10" s="475"/>
      <c r="Q10" s="475"/>
      <c r="R10" s="475"/>
      <c r="S10" s="476"/>
      <c r="T10" s="476"/>
      <c r="U10" s="476"/>
      <c r="V10" s="476"/>
      <c r="W10" s="476"/>
      <c r="X10" s="477"/>
      <c r="Y10" s="117">
        <f t="shared" si="0"/>
        <v>0</v>
      </c>
      <c r="AB10" s="99"/>
      <c r="AC10" s="99">
        <v>1</v>
      </c>
      <c r="AD10" s="99">
        <v>2</v>
      </c>
      <c r="AE10" s="99">
        <v>3</v>
      </c>
      <c r="AF10" s="99">
        <v>4</v>
      </c>
      <c r="AG10" s="99">
        <v>5</v>
      </c>
      <c r="AH10" s="99">
        <v>6</v>
      </c>
      <c r="AI10" s="99">
        <v>7</v>
      </c>
      <c r="AJ10" s="99">
        <v>8</v>
      </c>
      <c r="AK10" s="99">
        <v>9</v>
      </c>
      <c r="AL10" s="99">
        <v>10</v>
      </c>
      <c r="AM10" s="99">
        <v>11</v>
      </c>
      <c r="AN10" s="99">
        <v>12</v>
      </c>
      <c r="AO10" s="99">
        <v>13</v>
      </c>
      <c r="AP10" s="99">
        <v>14</v>
      </c>
      <c r="AQ10" s="99">
        <v>15</v>
      </c>
      <c r="AR10" s="99">
        <v>16</v>
      </c>
      <c r="AS10" s="99">
        <v>17</v>
      </c>
      <c r="AT10" s="99">
        <v>18</v>
      </c>
      <c r="AU10" s="99">
        <v>19</v>
      </c>
      <c r="AV10" s="99">
        <v>20</v>
      </c>
      <c r="AW10" s="99">
        <v>21</v>
      </c>
      <c r="AX10" s="99">
        <v>22</v>
      </c>
      <c r="AY10" s="99">
        <v>23</v>
      </c>
      <c r="AZ10" s="99">
        <v>24</v>
      </c>
      <c r="BA10" s="99">
        <v>25</v>
      </c>
      <c r="BB10" s="99">
        <v>26</v>
      </c>
      <c r="BC10" s="99">
        <v>27</v>
      </c>
      <c r="BD10" s="99">
        <v>28</v>
      </c>
      <c r="BE10" s="99">
        <v>29</v>
      </c>
      <c r="BF10" s="99">
        <v>30</v>
      </c>
      <c r="BG10" s="99">
        <v>31</v>
      </c>
    </row>
    <row r="11" spans="1:60">
      <c r="A11" s="101">
        <v>56027</v>
      </c>
      <c r="B11" s="94">
        <v>42248</v>
      </c>
      <c r="C11" s="99" t="s">
        <v>106</v>
      </c>
      <c r="D11" s="99" t="s">
        <v>107</v>
      </c>
      <c r="E11" s="100" t="s">
        <v>97</v>
      </c>
      <c r="F11" s="116" t="s">
        <v>128</v>
      </c>
      <c r="G11" s="474"/>
      <c r="H11" s="475"/>
      <c r="I11" s="475"/>
      <c r="J11" s="475"/>
      <c r="K11" s="475"/>
      <c r="L11" s="475"/>
      <c r="M11" s="475"/>
      <c r="N11" s="475"/>
      <c r="O11" s="475"/>
      <c r="P11" s="475"/>
      <c r="Q11" s="475"/>
      <c r="R11" s="475"/>
      <c r="S11" s="476"/>
      <c r="T11" s="476"/>
      <c r="U11" s="476"/>
      <c r="V11" s="476"/>
      <c r="W11" s="476"/>
      <c r="X11" s="477"/>
      <c r="Y11" s="113">
        <f t="shared" si="0"/>
        <v>0</v>
      </c>
    </row>
    <row r="12" spans="1:60">
      <c r="A12" s="101">
        <v>56027</v>
      </c>
      <c r="B12" s="94">
        <v>42458</v>
      </c>
      <c r="C12" s="99" t="s">
        <v>108</v>
      </c>
      <c r="D12" s="99" t="s">
        <v>109</v>
      </c>
      <c r="E12" s="100" t="s">
        <v>97</v>
      </c>
      <c r="F12" s="116" t="s">
        <v>129</v>
      </c>
      <c r="G12" s="474"/>
      <c r="H12" s="475"/>
      <c r="I12" s="475"/>
      <c r="J12" s="475"/>
      <c r="K12" s="475"/>
      <c r="L12" s="475"/>
      <c r="M12" s="475"/>
      <c r="N12" s="475"/>
      <c r="O12" s="475"/>
      <c r="P12" s="475"/>
      <c r="Q12" s="475"/>
      <c r="R12" s="475"/>
      <c r="S12" s="476"/>
      <c r="T12" s="476"/>
      <c r="U12" s="476"/>
      <c r="V12" s="476"/>
      <c r="W12" s="476"/>
      <c r="X12" s="477"/>
      <c r="Y12" s="113">
        <f t="shared" si="0"/>
        <v>0</v>
      </c>
    </row>
    <row r="13" spans="1:60">
      <c r="A13" s="101">
        <v>56027</v>
      </c>
      <c r="B13" s="94">
        <v>42464</v>
      </c>
      <c r="C13" s="99" t="s">
        <v>110</v>
      </c>
      <c r="D13" s="99" t="s">
        <v>111</v>
      </c>
      <c r="E13" s="100" t="s">
        <v>97</v>
      </c>
      <c r="F13" s="116" t="s">
        <v>130</v>
      </c>
      <c r="G13" s="474"/>
      <c r="H13" s="475"/>
      <c r="I13" s="475"/>
      <c r="J13" s="475"/>
      <c r="K13" s="475"/>
      <c r="L13" s="475"/>
      <c r="M13" s="475"/>
      <c r="N13" s="475"/>
      <c r="O13" s="475"/>
      <c r="P13" s="475"/>
      <c r="Q13" s="475"/>
      <c r="R13" s="475"/>
      <c r="S13" s="476"/>
      <c r="T13" s="476"/>
      <c r="U13" s="476"/>
      <c r="V13" s="476"/>
      <c r="W13" s="476"/>
      <c r="X13" s="477"/>
      <c r="Y13" s="113">
        <f t="shared" si="0"/>
        <v>0</v>
      </c>
    </row>
    <row r="14" spans="1:60">
      <c r="A14" s="101">
        <v>56027</v>
      </c>
      <c r="B14" s="94">
        <v>42584</v>
      </c>
      <c r="C14" s="99" t="s">
        <v>112</v>
      </c>
      <c r="D14" s="99" t="s">
        <v>113</v>
      </c>
      <c r="E14" s="100" t="s">
        <v>97</v>
      </c>
      <c r="F14" s="116" t="s">
        <v>131</v>
      </c>
      <c r="G14" s="478"/>
      <c r="H14" s="479"/>
      <c r="I14" s="479"/>
      <c r="J14" s="479"/>
      <c r="K14" s="479"/>
      <c r="L14" s="479"/>
      <c r="M14" s="479"/>
      <c r="N14" s="479"/>
      <c r="O14" s="479"/>
      <c r="P14" s="479"/>
      <c r="Q14" s="479"/>
      <c r="R14" s="479"/>
      <c r="S14" s="480"/>
      <c r="T14" s="480"/>
      <c r="U14" s="480"/>
      <c r="V14" s="480"/>
      <c r="W14" s="480"/>
      <c r="X14" s="481"/>
      <c r="Y14" s="113">
        <f t="shared" si="0"/>
        <v>0</v>
      </c>
    </row>
    <row r="15" spans="1:60">
      <c r="A15" s="101">
        <v>56027</v>
      </c>
      <c r="B15" s="94">
        <v>42802</v>
      </c>
      <c r="C15" s="99" t="s">
        <v>114</v>
      </c>
      <c r="D15" s="99" t="s">
        <v>115</v>
      </c>
      <c r="E15" s="100" t="s">
        <v>97</v>
      </c>
      <c r="F15" s="116" t="s">
        <v>132</v>
      </c>
      <c r="G15" s="474"/>
      <c r="H15" s="475"/>
      <c r="I15" s="475"/>
      <c r="J15" s="475"/>
      <c r="K15" s="475"/>
      <c r="L15" s="475"/>
      <c r="M15" s="475"/>
      <c r="N15" s="475"/>
      <c r="O15" s="475"/>
      <c r="P15" s="475"/>
      <c r="Q15" s="475"/>
      <c r="R15" s="475"/>
      <c r="S15" s="476"/>
      <c r="T15" s="476"/>
      <c r="U15" s="476"/>
      <c r="V15" s="476"/>
      <c r="W15" s="476"/>
      <c r="X15" s="477"/>
      <c r="Y15" s="117">
        <f t="shared" si="0"/>
        <v>0</v>
      </c>
    </row>
    <row r="16" spans="1:60" ht="15" thickBot="1">
      <c r="A16" s="118">
        <v>60010</v>
      </c>
      <c r="B16" s="94">
        <v>42846</v>
      </c>
      <c r="C16" s="99" t="s">
        <v>116</v>
      </c>
      <c r="D16" s="99" t="s">
        <v>117</v>
      </c>
      <c r="E16" s="100" t="s">
        <v>97</v>
      </c>
      <c r="F16" s="116" t="s">
        <v>133</v>
      </c>
      <c r="G16" s="474"/>
      <c r="H16" s="475"/>
      <c r="I16" s="475"/>
      <c r="J16" s="475"/>
      <c r="K16" s="475"/>
      <c r="L16" s="475"/>
      <c r="M16" s="475"/>
      <c r="N16" s="475"/>
      <c r="O16" s="475"/>
      <c r="P16" s="475"/>
      <c r="Q16" s="475"/>
      <c r="R16" s="475"/>
      <c r="S16" s="476"/>
      <c r="T16" s="476"/>
      <c r="U16" s="476"/>
      <c r="V16" s="476"/>
      <c r="W16" s="476"/>
      <c r="X16" s="477"/>
      <c r="Y16" s="113">
        <f t="shared" si="0"/>
        <v>0</v>
      </c>
    </row>
    <row r="17" spans="2:25" ht="13.5" thickBot="1">
      <c r="F17" s="92" t="s">
        <v>80</v>
      </c>
      <c r="G17" s="472">
        <f>SUM(G3:I16)</f>
        <v>0</v>
      </c>
      <c r="H17" s="472"/>
      <c r="I17" s="473"/>
      <c r="J17" s="472">
        <f>SUM(J3:L16)</f>
        <v>0</v>
      </c>
      <c r="K17" s="472"/>
      <c r="L17" s="473"/>
      <c r="M17" s="472">
        <f>SUM(M3:O16)</f>
        <v>0</v>
      </c>
      <c r="N17" s="472"/>
      <c r="O17" s="473"/>
      <c r="P17" s="472">
        <f>SUM(P3:R16)</f>
        <v>0</v>
      </c>
      <c r="Q17" s="472"/>
      <c r="R17" s="473"/>
      <c r="S17" s="472">
        <f>SUM(S3:U16)</f>
        <v>0</v>
      </c>
      <c r="T17" s="472"/>
      <c r="U17" s="473"/>
      <c r="V17" s="472">
        <f>SUM(V3:X16)</f>
        <v>0</v>
      </c>
      <c r="W17" s="472"/>
      <c r="X17" s="473"/>
      <c r="Y17" s="103"/>
    </row>
    <row r="20" spans="2:25">
      <c r="G20" s="466" t="s">
        <v>134</v>
      </c>
      <c r="H20" s="467"/>
      <c r="I20" s="467"/>
      <c r="J20" s="467"/>
      <c r="K20" s="467"/>
      <c r="L20" s="467"/>
      <c r="M20" s="467"/>
      <c r="N20" s="467"/>
      <c r="O20" s="467"/>
      <c r="P20" s="467"/>
      <c r="Q20" s="467"/>
      <c r="R20" s="467"/>
      <c r="S20" s="467"/>
      <c r="T20" s="467"/>
      <c r="U20" s="467"/>
      <c r="V20" s="467"/>
      <c r="W20" s="467"/>
      <c r="X20" s="468"/>
    </row>
    <row r="21" spans="2:25">
      <c r="F21" s="119"/>
      <c r="G21" s="469" t="s">
        <v>75</v>
      </c>
      <c r="H21" s="469"/>
      <c r="I21" s="469"/>
      <c r="J21" s="469" t="s">
        <v>119</v>
      </c>
      <c r="K21" s="469"/>
      <c r="L21" s="469"/>
      <c r="M21" s="469" t="s">
        <v>76</v>
      </c>
      <c r="N21" s="469"/>
      <c r="O21" s="469"/>
      <c r="P21" s="470" t="s">
        <v>77</v>
      </c>
      <c r="Q21" s="470"/>
      <c r="R21" s="470"/>
      <c r="S21" s="470" t="s">
        <v>78</v>
      </c>
      <c r="T21" s="470"/>
      <c r="U21" s="470"/>
      <c r="V21" s="471" t="s">
        <v>79</v>
      </c>
      <c r="W21" s="471"/>
      <c r="X21" s="471"/>
    </row>
    <row r="22" spans="2:25" ht="13.5" customHeight="1">
      <c r="B22" s="119"/>
      <c r="C22" s="119"/>
      <c r="D22" s="119"/>
      <c r="E22" s="119"/>
      <c r="F22" s="119"/>
      <c r="G22" s="465" t="e">
        <f>SUM(รีพอตประจำวัน!#REF!)</f>
        <v>#REF!</v>
      </c>
      <c r="H22" s="465"/>
      <c r="I22" s="465"/>
      <c r="J22" s="465" t="e">
        <f>SUM(รีพอตประจำวัน!#REF!)</f>
        <v>#REF!</v>
      </c>
      <c r="K22" s="465"/>
      <c r="L22" s="465"/>
      <c r="M22" s="465" t="e">
        <f>SUM(รีพอตประจำวัน!#REF!)</f>
        <v>#REF!</v>
      </c>
      <c r="N22" s="465"/>
      <c r="O22" s="465"/>
      <c r="P22" s="465" t="e">
        <f>SUM(รีพอตประจำวัน!#REF!)</f>
        <v>#REF!</v>
      </c>
      <c r="Q22" s="465"/>
      <c r="R22" s="465"/>
      <c r="S22" s="465" t="e">
        <f>SUM(รีพอตประจำวัน!#REF!)</f>
        <v>#REF!</v>
      </c>
      <c r="T22" s="465"/>
      <c r="U22" s="465"/>
      <c r="V22" s="465" t="e">
        <f>SUM(รีพอตประจำวัน!#REF!)</f>
        <v>#REF!</v>
      </c>
      <c r="W22" s="465"/>
      <c r="X22" s="465"/>
    </row>
    <row r="23" spans="2:25" ht="15" customHeight="1"/>
    <row r="25" spans="2:25"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</row>
    <row r="26" spans="2:25">
      <c r="G26" s="121"/>
      <c r="H26" s="121"/>
      <c r="I26" s="121"/>
      <c r="J26" s="121"/>
      <c r="K26" s="121"/>
      <c r="L26" s="121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</row>
    <row r="27" spans="2:25"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</row>
    <row r="28" spans="2:25"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</row>
    <row r="29" spans="2:25"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</row>
    <row r="30" spans="2:25"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</row>
    <row r="31" spans="2:25"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</row>
  </sheetData>
  <dataConsolidate/>
  <mergeCells count="117">
    <mergeCell ref="A1:F1"/>
    <mergeCell ref="G1:X1"/>
    <mergeCell ref="Y1:Y2"/>
    <mergeCell ref="G2:I2"/>
    <mergeCell ref="J2:L2"/>
    <mergeCell ref="M2:O2"/>
    <mergeCell ref="P2:R2"/>
    <mergeCell ref="BB2:BD2"/>
    <mergeCell ref="G3:I3"/>
    <mergeCell ref="J3:L3"/>
    <mergeCell ref="M3:O3"/>
    <mergeCell ref="P3:R3"/>
    <mergeCell ref="S3:U3"/>
    <mergeCell ref="V3:X3"/>
    <mergeCell ref="S2:U2"/>
    <mergeCell ref="V2:X2"/>
    <mergeCell ref="AC2:AF2"/>
    <mergeCell ref="AG2:AM2"/>
    <mergeCell ref="AN2:AT2"/>
    <mergeCell ref="AU2:BA2"/>
    <mergeCell ref="G5:I5"/>
    <mergeCell ref="J5:L5"/>
    <mergeCell ref="M5:O5"/>
    <mergeCell ref="P5:R5"/>
    <mergeCell ref="S5:U5"/>
    <mergeCell ref="V5:X5"/>
    <mergeCell ref="G4:I4"/>
    <mergeCell ref="J4:L4"/>
    <mergeCell ref="M4:O4"/>
    <mergeCell ref="P4:R4"/>
    <mergeCell ref="S4:U4"/>
    <mergeCell ref="V4:X4"/>
    <mergeCell ref="G7:I7"/>
    <mergeCell ref="J7:L7"/>
    <mergeCell ref="M7:O7"/>
    <mergeCell ref="P7:R7"/>
    <mergeCell ref="S7:U7"/>
    <mergeCell ref="V7:X7"/>
    <mergeCell ref="G6:I6"/>
    <mergeCell ref="J6:L6"/>
    <mergeCell ref="M6:O6"/>
    <mergeCell ref="P6:R6"/>
    <mergeCell ref="S6:U6"/>
    <mergeCell ref="V6:X6"/>
    <mergeCell ref="G9:I9"/>
    <mergeCell ref="J9:L9"/>
    <mergeCell ref="M9:O9"/>
    <mergeCell ref="P9:R9"/>
    <mergeCell ref="S9:U9"/>
    <mergeCell ref="V9:X9"/>
    <mergeCell ref="G8:I8"/>
    <mergeCell ref="J8:L8"/>
    <mergeCell ref="M8:O8"/>
    <mergeCell ref="P8:R8"/>
    <mergeCell ref="S8:U8"/>
    <mergeCell ref="V8:X8"/>
    <mergeCell ref="G11:I11"/>
    <mergeCell ref="J11:L11"/>
    <mergeCell ref="M11:O11"/>
    <mergeCell ref="P11:R11"/>
    <mergeCell ref="S11:U11"/>
    <mergeCell ref="V11:X11"/>
    <mergeCell ref="G10:I10"/>
    <mergeCell ref="J10:L10"/>
    <mergeCell ref="M10:O10"/>
    <mergeCell ref="P10:R10"/>
    <mergeCell ref="S10:U10"/>
    <mergeCell ref="V10:X10"/>
    <mergeCell ref="G13:I13"/>
    <mergeCell ref="J13:L13"/>
    <mergeCell ref="M13:O13"/>
    <mergeCell ref="P13:R13"/>
    <mergeCell ref="S13:U13"/>
    <mergeCell ref="V13:X13"/>
    <mergeCell ref="G12:I12"/>
    <mergeCell ref="J12:L12"/>
    <mergeCell ref="M12:O12"/>
    <mergeCell ref="P12:R12"/>
    <mergeCell ref="S12:U12"/>
    <mergeCell ref="V12:X12"/>
    <mergeCell ref="G15:I15"/>
    <mergeCell ref="J15:L15"/>
    <mergeCell ref="M15:O15"/>
    <mergeCell ref="P15:R15"/>
    <mergeCell ref="S15:U15"/>
    <mergeCell ref="V15:X15"/>
    <mergeCell ref="G14:I14"/>
    <mergeCell ref="J14:L14"/>
    <mergeCell ref="M14:O14"/>
    <mergeCell ref="P14:R14"/>
    <mergeCell ref="S14:U14"/>
    <mergeCell ref="V14:X14"/>
    <mergeCell ref="G17:I17"/>
    <mergeCell ref="J17:L17"/>
    <mergeCell ref="M17:O17"/>
    <mergeCell ref="P17:R17"/>
    <mergeCell ref="S17:U17"/>
    <mergeCell ref="V17:X17"/>
    <mergeCell ref="G16:I16"/>
    <mergeCell ref="J16:L16"/>
    <mergeCell ref="M16:O16"/>
    <mergeCell ref="P16:R16"/>
    <mergeCell ref="S16:U16"/>
    <mergeCell ref="V16:X16"/>
    <mergeCell ref="G22:I22"/>
    <mergeCell ref="J22:L22"/>
    <mergeCell ref="M22:O22"/>
    <mergeCell ref="P22:R22"/>
    <mergeCell ref="S22:U22"/>
    <mergeCell ref="V22:X22"/>
    <mergeCell ref="G20:X20"/>
    <mergeCell ref="G21:I21"/>
    <mergeCell ref="J21:L21"/>
    <mergeCell ref="M21:O21"/>
    <mergeCell ref="P21:R21"/>
    <mergeCell ref="S21:U21"/>
    <mergeCell ref="V21:X21"/>
  </mergeCells>
  <conditionalFormatting sqref="G3:X16">
    <cfRule type="cellIs" dxfId="5" priority="152" operator="equal">
      <formula>0</formula>
    </cfRule>
    <cfRule type="dataBar" priority="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{7B43B1C5-338D-4236-B39D-F884EE290B4F}</x14:id>
        </ext>
      </extLst>
    </cfRule>
    <cfRule type="cellIs" dxfId="4" priority="154" operator="greaterThan">
      <formula>0</formula>
    </cfRule>
    <cfRule type="cellIs" dxfId="3" priority="155" operator="greaterThan">
      <formula>1</formula>
    </cfRule>
    <cfRule type="colorScale" priority="15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43B1C5-338D-4236-B39D-F884EE290B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G3:X16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10</vt:i4>
      </vt:variant>
    </vt:vector>
  </HeadingPairs>
  <TitlesOfParts>
    <vt:vector size="10" baseType="lpstr">
      <vt:lpstr>รีพอตประจำวัน</vt:lpstr>
      <vt:lpstr>Sheet1</vt:lpstr>
      <vt:lpstr>แพ็ค อื่นๆ</vt:lpstr>
      <vt:lpstr>NG SAB</vt:lpstr>
      <vt:lpstr>STB R P L</vt:lpstr>
      <vt:lpstr>STB l all</vt:lpstr>
      <vt:lpstr>NG STB</vt:lpstr>
      <vt:lpstr>OT</vt:lpstr>
      <vt:lpstr>Attendance</vt:lpstr>
      <vt:lpstr>SAB Operation performance</vt:lpstr>
    </vt:vector>
  </TitlesOfParts>
  <Company>SAIC Motor - CP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Natapon Jongsuwan</dc:creator>
  <cp:lastModifiedBy>arnon_ipack</cp:lastModifiedBy>
  <cp:lastPrinted>2019-06-18T10:04:21Z</cp:lastPrinted>
  <dcterms:created xsi:type="dcterms:W3CDTF">2014-10-03T09:36:54Z</dcterms:created>
  <dcterms:modified xsi:type="dcterms:W3CDTF">2019-06-19T09:48:42Z</dcterms:modified>
</cp:coreProperties>
</file>