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SAB\2019\Forecast\"/>
    </mc:Choice>
  </mc:AlternateContent>
  <xr:revisionPtr revIDLastSave="0" documentId="13_ncr:1_{F85E753A-EFC9-4325-A4F3-F3CA3A4B407E}" xr6:coauthVersionLast="43" xr6:coauthVersionMax="43" xr10:uidLastSave="{00000000-0000-0000-0000-000000000000}"/>
  <bookViews>
    <workbookView xWindow="-120" yWindow="-120" windowWidth="20730" windowHeight="11760" firstSheet="1" activeTab="4" xr2:uid="{00000000-000D-0000-FFFF-FFFF00000000}"/>
  </bookViews>
  <sheets>
    <sheet name="Forecast MAXICO" sheetId="4" r:id="rId1"/>
    <sheet name="Forecast SPAIN" sheetId="5" r:id="rId2"/>
    <sheet name="Forecast CHINA" sheetId="6" r:id="rId3"/>
    <sheet name="Forecast ARGENTINA" sheetId="7" r:id="rId4"/>
    <sheet name="ForecastFile_Upload" sheetId="2" r:id="rId5"/>
    <sheet name="Sheet1" sheetId="3" r:id="rId6"/>
  </sheets>
  <externalReferences>
    <externalReference r:id="rId7"/>
  </externalReferences>
  <definedNames>
    <definedName name="_xlnm._FilterDatabase" localSheetId="3" hidden="1">'Forecast ARGENTINA'!$E$3:$V$7</definedName>
    <definedName name="_xlnm._FilterDatabase" localSheetId="2" hidden="1">'Forecast CHINA'!$A$2:$V$12</definedName>
    <definedName name="_xlnm._FilterDatabase" localSheetId="0" hidden="1">'Forecast MAXICO'!$A$2:$V$13</definedName>
    <definedName name="_xlnm._FilterDatabase" localSheetId="1" hidden="1">'Forecast SPAIN'!$A$2:$V$45</definedName>
    <definedName name="_xlnm._FilterDatabase" localSheetId="4" hidden="1">ForecastFile_Upload!$A$2:$V$62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4" l="1"/>
  <c r="M9" i="2" l="1"/>
  <c r="M45" i="2"/>
  <c r="M60" i="2"/>
  <c r="M25" i="2"/>
  <c r="M14" i="2"/>
  <c r="M56" i="2"/>
  <c r="M58" i="2"/>
  <c r="M61" i="2"/>
  <c r="M33" i="2"/>
  <c r="M31" i="2"/>
  <c r="M18" i="2"/>
  <c r="M32" i="2"/>
  <c r="M19" i="2"/>
  <c r="M21" i="2"/>
  <c r="M37" i="2"/>
  <c r="M48" i="2"/>
  <c r="M12" i="2"/>
  <c r="M30" i="2"/>
  <c r="M44" i="2"/>
  <c r="M39" i="2"/>
  <c r="M10" i="2"/>
  <c r="M22" i="2"/>
  <c r="M50" i="2"/>
  <c r="M43" i="2"/>
  <c r="M46" i="2"/>
  <c r="M53" i="2"/>
  <c r="M35" i="2"/>
  <c r="M57" i="2"/>
  <c r="M11" i="2"/>
  <c r="M47" i="2"/>
  <c r="M41" i="2"/>
  <c r="M17" i="2"/>
  <c r="M52" i="2"/>
  <c r="M54" i="2"/>
  <c r="M29" i="2"/>
  <c r="M55" i="2"/>
  <c r="M27" i="2"/>
  <c r="M20" i="2"/>
  <c r="M59" i="2"/>
  <c r="M13" i="2"/>
  <c r="M49" i="2"/>
  <c r="M42" i="2"/>
  <c r="M51" i="2"/>
  <c r="M34" i="2"/>
  <c r="M23" i="2"/>
  <c r="M28" i="2"/>
  <c r="M38" i="2"/>
  <c r="M6" i="2"/>
  <c r="M26" i="2"/>
  <c r="M36" i="2"/>
  <c r="M24" i="2"/>
  <c r="M16" i="2"/>
  <c r="M15" i="2"/>
  <c r="M40" i="2"/>
  <c r="M3" i="2"/>
  <c r="M8" i="2"/>
  <c r="M4" i="2"/>
  <c r="M7" i="2"/>
  <c r="M5" i="2"/>
  <c r="M62" i="2"/>
  <c r="J28" i="4" l="1"/>
  <c r="K28" i="4"/>
  <c r="L28" i="4"/>
  <c r="M28" i="4"/>
  <c r="N28" i="4"/>
  <c r="O28" i="4"/>
  <c r="P28" i="4"/>
  <c r="Q28" i="4"/>
  <c r="R28" i="4"/>
  <c r="S28" i="4"/>
  <c r="T28" i="4"/>
  <c r="U28" i="4"/>
  <c r="V28" i="4"/>
  <c r="F9" i="2"/>
  <c r="F45" i="2"/>
  <c r="F60" i="2"/>
  <c r="F25" i="2"/>
  <c r="F14" i="2"/>
  <c r="F56" i="2"/>
  <c r="F58" i="2"/>
  <c r="F61" i="2"/>
  <c r="F33" i="2"/>
  <c r="F31" i="2"/>
  <c r="F18" i="2"/>
  <c r="F32" i="2"/>
  <c r="F19" i="2"/>
  <c r="F21" i="2"/>
  <c r="F37" i="2"/>
  <c r="F48" i="2"/>
  <c r="F12" i="2"/>
  <c r="F30" i="2"/>
  <c r="F44" i="2"/>
  <c r="F39" i="2"/>
  <c r="F10" i="2"/>
  <c r="F22" i="2"/>
  <c r="F50" i="2"/>
  <c r="F43" i="2"/>
  <c r="F46" i="2"/>
  <c r="F53" i="2"/>
  <c r="F35" i="2"/>
  <c r="F57" i="2"/>
  <c r="F11" i="2"/>
  <c r="F47" i="2"/>
  <c r="F41" i="2"/>
  <c r="F17" i="2"/>
  <c r="F52" i="2"/>
  <c r="F54" i="2"/>
  <c r="F29" i="2"/>
  <c r="F55" i="2"/>
  <c r="F27" i="2"/>
  <c r="F20" i="2"/>
  <c r="F59" i="2"/>
  <c r="F13" i="2"/>
  <c r="F49" i="2"/>
  <c r="F42" i="2"/>
  <c r="F51" i="2"/>
  <c r="F34" i="2"/>
  <c r="F23" i="2"/>
  <c r="F28" i="2"/>
  <c r="F38" i="2"/>
  <c r="F6" i="2"/>
  <c r="F26" i="2"/>
  <c r="F36" i="2"/>
  <c r="F24" i="2"/>
  <c r="F16" i="2"/>
  <c r="F15" i="2"/>
  <c r="F40" i="2"/>
  <c r="F3" i="2"/>
  <c r="F8" i="2"/>
  <c r="F4" i="2"/>
  <c r="F7" i="2"/>
  <c r="F5" i="2"/>
  <c r="F62" i="2"/>
  <c r="G14" i="2" l="1"/>
  <c r="G45" i="2"/>
  <c r="G60" i="2"/>
  <c r="G12" i="2"/>
  <c r="G3" i="2"/>
  <c r="G39" i="2"/>
  <c r="G4" i="2"/>
  <c r="G10" i="2"/>
  <c r="G7" i="2"/>
  <c r="G22" i="2"/>
  <c r="G62" i="2"/>
  <c r="G44" i="2"/>
  <c r="G8" i="2"/>
  <c r="H8" i="2"/>
  <c r="G50" i="2"/>
  <c r="G11" i="2"/>
  <c r="G20" i="2"/>
  <c r="G17" i="2"/>
  <c r="G43" i="2"/>
  <c r="G58" i="2"/>
  <c r="G51" i="2"/>
  <c r="G29" i="2"/>
  <c r="G57" i="2"/>
  <c r="G24" i="2"/>
  <c r="G48" i="2"/>
  <c r="G40" i="2"/>
  <c r="G59" i="2"/>
  <c r="G47" i="2"/>
  <c r="G13" i="2"/>
  <c r="G49" i="2"/>
  <c r="G53" i="2"/>
  <c r="G25" i="2"/>
  <c r="G42" i="2"/>
  <c r="G23" i="2"/>
  <c r="G31" i="2"/>
  <c r="G28" i="2"/>
  <c r="G21" i="2"/>
  <c r="G36" i="2"/>
  <c r="G61" i="2"/>
  <c r="G34" i="2"/>
  <c r="G18" i="2"/>
  <c r="H18" i="2"/>
  <c r="G6" i="2"/>
  <c r="G55" i="2"/>
  <c r="G27" i="2"/>
  <c r="G56" i="2"/>
  <c r="G52" i="2"/>
  <c r="G54" i="2"/>
  <c r="G38" i="2"/>
  <c r="H38" i="2"/>
  <c r="G37" i="2"/>
  <c r="G16" i="2"/>
  <c r="G19" i="2"/>
  <c r="H19" i="2"/>
  <c r="G30" i="2"/>
  <c r="G26" i="2"/>
  <c r="G15" i="2"/>
  <c r="G32" i="2"/>
  <c r="G33" i="2"/>
  <c r="G5" i="2"/>
  <c r="G46" i="2"/>
  <c r="H46" i="2"/>
  <c r="G35" i="2"/>
  <c r="G41" i="2"/>
  <c r="T24" i="2" l="1"/>
  <c r="Q6" i="2"/>
  <c r="T58" i="2"/>
  <c r="T27" i="2"/>
  <c r="T41" i="2"/>
  <c r="Q11" i="2"/>
  <c r="T19" i="2"/>
  <c r="T18" i="2"/>
  <c r="Q34" i="2"/>
  <c r="T29" i="2"/>
  <c r="Q46" i="2"/>
  <c r="T23" i="2"/>
  <c r="Q61" i="2"/>
  <c r="Q55" i="2"/>
  <c r="T51" i="2"/>
  <c r="Q5" i="2"/>
  <c r="T21" i="2"/>
  <c r="T33" i="2"/>
  <c r="Q28" i="2"/>
  <c r="T59" i="2"/>
  <c r="Q10" i="2"/>
  <c r="T54" i="2"/>
  <c r="T13" i="2"/>
  <c r="T45" i="2"/>
  <c r="Q14" i="2"/>
  <c r="G9" i="2"/>
  <c r="Q9" i="2" s="1"/>
  <c r="N38" i="2" l="1"/>
  <c r="Q24" i="2"/>
  <c r="N24" i="2"/>
  <c r="N16" i="2"/>
  <c r="N53" i="2"/>
  <c r="N52" i="2"/>
  <c r="N11" i="2"/>
  <c r="N51" i="2"/>
  <c r="N41" i="2"/>
  <c r="Q27" i="2"/>
  <c r="N33" i="2"/>
  <c r="N5" i="2"/>
  <c r="N58" i="2"/>
  <c r="N50" i="2"/>
  <c r="N9" i="2"/>
  <c r="N34" i="2"/>
  <c r="N35" i="2"/>
  <c r="N30" i="2"/>
  <c r="N28" i="2"/>
  <c r="N23" i="2"/>
  <c r="N44" i="2"/>
  <c r="N32" i="2"/>
  <c r="N3" i="2"/>
  <c r="Q47" i="2"/>
  <c r="T47" i="2"/>
  <c r="Q8" i="2"/>
  <c r="T8" i="2"/>
  <c r="N45" i="2"/>
  <c r="N10" i="2"/>
  <c r="N15" i="2"/>
  <c r="N48" i="2"/>
  <c r="N22" i="2"/>
  <c r="Q45" i="2"/>
  <c r="Q13" i="2"/>
  <c r="Q59" i="2"/>
  <c r="Q21" i="2"/>
  <c r="Q29" i="2"/>
  <c r="T14" i="2"/>
  <c r="T10" i="2"/>
  <c r="T55" i="2"/>
  <c r="T6" i="2"/>
  <c r="T42" i="2"/>
  <c r="Q42" i="2"/>
  <c r="T38" i="2"/>
  <c r="Q38" i="2"/>
  <c r="T52" i="2"/>
  <c r="Q52" i="2"/>
  <c r="T56" i="2"/>
  <c r="Q56" i="2"/>
  <c r="T39" i="2"/>
  <c r="Q39" i="2"/>
  <c r="T26" i="2"/>
  <c r="Q26" i="2"/>
  <c r="T31" i="2"/>
  <c r="N31" i="2"/>
  <c r="Q31" i="2"/>
  <c r="T48" i="2"/>
  <c r="Q48" i="2"/>
  <c r="T50" i="2"/>
  <c r="Q50" i="2"/>
  <c r="N13" i="2"/>
  <c r="N29" i="2"/>
  <c r="N49" i="2"/>
  <c r="N56" i="2"/>
  <c r="N26" i="2"/>
  <c r="N47" i="2"/>
  <c r="Q51" i="2"/>
  <c r="Q18" i="2"/>
  <c r="Q58" i="2"/>
  <c r="T28" i="2"/>
  <c r="T61" i="2"/>
  <c r="T11" i="2"/>
  <c r="Q49" i="2"/>
  <c r="T49" i="2"/>
  <c r="Q62" i="2"/>
  <c r="T62" i="2"/>
  <c r="Q4" i="2"/>
  <c r="T4" i="2"/>
  <c r="Q60" i="2"/>
  <c r="T60" i="2"/>
  <c r="Q36" i="2"/>
  <c r="T36" i="2"/>
  <c r="Q12" i="2"/>
  <c r="T12" i="2"/>
  <c r="Q25" i="2"/>
  <c r="T25" i="2"/>
  <c r="Q44" i="2"/>
  <c r="T44" i="2"/>
  <c r="Q57" i="2"/>
  <c r="T57" i="2"/>
  <c r="Q17" i="2"/>
  <c r="T17" i="2"/>
  <c r="Q3" i="2"/>
  <c r="T3" i="2"/>
  <c r="Q15" i="2"/>
  <c r="T15" i="2"/>
  <c r="Q20" i="2"/>
  <c r="T20" i="2"/>
  <c r="Q37" i="2"/>
  <c r="T37" i="2"/>
  <c r="Q43" i="2"/>
  <c r="N43" i="2"/>
  <c r="T43" i="2"/>
  <c r="N14" i="2"/>
  <c r="N54" i="2"/>
  <c r="N59" i="2"/>
  <c r="N55" i="2"/>
  <c r="N61" i="2"/>
  <c r="N18" i="2"/>
  <c r="N19" i="2"/>
  <c r="N6" i="2"/>
  <c r="N57" i="2"/>
  <c r="N62" i="2"/>
  <c r="N17" i="2"/>
  <c r="N4" i="2"/>
  <c r="N60" i="2"/>
  <c r="N25" i="2"/>
  <c r="N37" i="2"/>
  <c r="N40" i="2"/>
  <c r="Q54" i="2"/>
  <c r="Q33" i="2"/>
  <c r="Q19" i="2"/>
  <c r="T46" i="2"/>
  <c r="T16" i="2"/>
  <c r="Q16" i="2"/>
  <c r="T35" i="2"/>
  <c r="Q35" i="2"/>
  <c r="T32" i="2"/>
  <c r="Q32" i="2"/>
  <c r="T30" i="2"/>
  <c r="Q30" i="2"/>
  <c r="T53" i="2"/>
  <c r="Q53" i="2"/>
  <c r="T40" i="2"/>
  <c r="Q40" i="2"/>
  <c r="T22" i="2"/>
  <c r="Q22" i="2"/>
  <c r="N21" i="2"/>
  <c r="N46" i="2"/>
  <c r="N27" i="2"/>
  <c r="N42" i="2"/>
  <c r="N39" i="2"/>
  <c r="N20" i="2"/>
  <c r="Q23" i="2"/>
  <c r="Q41" i="2"/>
  <c r="T9" i="2"/>
  <c r="T5" i="2"/>
  <c r="T34" i="2"/>
  <c r="N36" i="2"/>
  <c r="N8" i="2"/>
  <c r="N12" i="2"/>
  <c r="V12" i="7" l="1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I51" i="5" l="1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I3" i="3" l="1"/>
  <c r="I4" i="3"/>
  <c r="I5" i="3"/>
  <c r="I6" i="3"/>
  <c r="I7" i="3"/>
  <c r="I8" i="3"/>
  <c r="I9" i="3"/>
  <c r="I10" i="3"/>
  <c r="I11" i="3"/>
  <c r="I13" i="3"/>
  <c r="H45" i="2" s="1"/>
  <c r="I15" i="3"/>
  <c r="I16" i="3"/>
  <c r="I17" i="3"/>
  <c r="I18" i="3"/>
  <c r="I19" i="3"/>
  <c r="I21" i="3"/>
  <c r="I22" i="3"/>
  <c r="H15" i="2" s="1"/>
  <c r="I23" i="3"/>
  <c r="I24" i="3"/>
  <c r="I25" i="3"/>
  <c r="I26" i="3"/>
  <c r="I27" i="3"/>
  <c r="I28" i="3"/>
  <c r="H10" i="2" s="1"/>
  <c r="I29" i="3"/>
  <c r="I30" i="3"/>
  <c r="I31" i="3"/>
  <c r="I32" i="3"/>
  <c r="I33" i="3"/>
  <c r="H4" i="2" s="1"/>
  <c r="I34" i="3"/>
  <c r="I35" i="3"/>
  <c r="I36" i="3"/>
  <c r="I37" i="3"/>
  <c r="I38" i="3"/>
  <c r="I39" i="3"/>
  <c r="I40" i="3"/>
  <c r="I41" i="3"/>
  <c r="I42" i="3"/>
  <c r="I43" i="3"/>
  <c r="I45" i="3"/>
  <c r="H53" i="2" s="1"/>
  <c r="I46" i="3"/>
  <c r="I47" i="3"/>
  <c r="I48" i="3"/>
  <c r="I51" i="3"/>
  <c r="I52" i="3"/>
  <c r="H43" i="2" s="1"/>
  <c r="I53" i="3"/>
  <c r="I54" i="3"/>
  <c r="H58" i="2" s="1"/>
  <c r="I55" i="3"/>
  <c r="I56" i="3"/>
  <c r="I57" i="3"/>
  <c r="I58" i="3"/>
  <c r="I60" i="3"/>
  <c r="I61" i="3"/>
  <c r="I64" i="3"/>
  <c r="I65" i="3"/>
  <c r="I66" i="3"/>
  <c r="I67" i="3"/>
  <c r="I68" i="3"/>
  <c r="I69" i="3"/>
  <c r="I71" i="3"/>
  <c r="I72" i="3"/>
  <c r="I73" i="3"/>
  <c r="I74" i="3"/>
  <c r="I76" i="3"/>
  <c r="H25" i="2" s="1"/>
  <c r="I77" i="3"/>
  <c r="I78" i="3"/>
  <c r="I79" i="3"/>
  <c r="I80" i="3"/>
  <c r="I81" i="3"/>
  <c r="I82" i="3"/>
  <c r="I83" i="3"/>
  <c r="I84" i="3"/>
  <c r="I85" i="3"/>
  <c r="I86" i="3"/>
  <c r="I87" i="3"/>
  <c r="I88" i="3"/>
  <c r="H29" i="2" s="1"/>
  <c r="I89" i="3"/>
  <c r="I90" i="3"/>
  <c r="I91" i="3"/>
  <c r="H21" i="2" s="1"/>
  <c r="I92" i="3"/>
  <c r="I93" i="3"/>
  <c r="I94" i="3"/>
  <c r="I95" i="3"/>
  <c r="I96" i="3"/>
  <c r="I97" i="3"/>
  <c r="I99" i="3"/>
  <c r="I100" i="3"/>
  <c r="I101" i="3"/>
  <c r="I102" i="3"/>
  <c r="I103" i="3"/>
  <c r="I105" i="3"/>
  <c r="I106" i="3"/>
  <c r="I107" i="3"/>
  <c r="I108" i="3"/>
  <c r="I109" i="3"/>
  <c r="H55" i="2" s="1"/>
  <c r="I110" i="3"/>
  <c r="I111" i="3"/>
  <c r="H48" i="2" s="1"/>
  <c r="I112" i="3"/>
  <c r="I113" i="3"/>
  <c r="I114" i="3"/>
  <c r="I115" i="3"/>
  <c r="I116" i="3"/>
  <c r="I117" i="3"/>
  <c r="H56" i="2" s="1"/>
  <c r="I118" i="3"/>
  <c r="I119" i="3"/>
  <c r="I120" i="3"/>
  <c r="I121" i="3"/>
  <c r="I122" i="3"/>
  <c r="I123" i="3"/>
  <c r="I124" i="3"/>
  <c r="H32" i="2" s="1"/>
  <c r="I125" i="3"/>
  <c r="I126" i="3"/>
  <c r="I127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H33" i="2" s="1"/>
  <c r="I150" i="3"/>
  <c r="I151" i="3"/>
  <c r="I152" i="3"/>
  <c r="I154" i="3"/>
  <c r="I155" i="3"/>
  <c r="H62" i="2" s="1"/>
  <c r="I156" i="3"/>
  <c r="I157" i="3"/>
  <c r="I158" i="3"/>
  <c r="I159" i="3"/>
  <c r="I160" i="3"/>
  <c r="I161" i="3"/>
  <c r="I162" i="3"/>
  <c r="H39" i="2" l="1"/>
  <c r="O39" i="2" s="1"/>
  <c r="H14" i="2"/>
  <c r="H13" i="2"/>
  <c r="O13" i="2" s="1"/>
  <c r="H61" i="2"/>
  <c r="R61" i="2" s="1"/>
  <c r="H3" i="2"/>
  <c r="O3" i="2" s="1"/>
  <c r="H42" i="2"/>
  <c r="R42" i="2" s="1"/>
  <c r="H17" i="2"/>
  <c r="H22" i="2"/>
  <c r="R22" i="2" s="1"/>
  <c r="H30" i="2"/>
  <c r="H60" i="2"/>
  <c r="R60" i="2" s="1"/>
  <c r="H35" i="2"/>
  <c r="U35" i="2" s="1"/>
  <c r="H5" i="2"/>
  <c r="H54" i="2"/>
  <c r="H34" i="2"/>
  <c r="H11" i="2"/>
  <c r="H49" i="2"/>
  <c r="R49" i="2" s="1"/>
  <c r="H6" i="2"/>
  <c r="R6" i="2" s="1"/>
  <c r="H27" i="2"/>
  <c r="H59" i="2"/>
  <c r="R59" i="2" s="1"/>
  <c r="H23" i="2"/>
  <c r="O23" i="2" s="1"/>
  <c r="H26" i="2"/>
  <c r="H16" i="2"/>
  <c r="U16" i="2" s="1"/>
  <c r="H52" i="2"/>
  <c r="U52" i="2" s="1"/>
  <c r="H31" i="2"/>
  <c r="H47" i="2"/>
  <c r="R47" i="2" s="1"/>
  <c r="H57" i="2"/>
  <c r="U57" i="2" s="1"/>
  <c r="H24" i="2"/>
  <c r="H50" i="2"/>
  <c r="H20" i="2"/>
  <c r="R20" i="2" s="1"/>
  <c r="H37" i="2"/>
  <c r="H7" i="2"/>
  <c r="H28" i="2"/>
  <c r="U28" i="2" s="1"/>
  <c r="H41" i="2"/>
  <c r="H51" i="2"/>
  <c r="R51" i="2" s="1"/>
  <c r="H44" i="2"/>
  <c r="O48" i="2" s="1"/>
  <c r="H36" i="2"/>
  <c r="U36" i="2" s="1"/>
  <c r="H40" i="2"/>
  <c r="H12" i="2"/>
  <c r="R12" i="2" s="1"/>
  <c r="U38" i="2"/>
  <c r="R33" i="2"/>
  <c r="U43" i="2"/>
  <c r="U55" i="2"/>
  <c r="U45" i="2"/>
  <c r="R19" i="2"/>
  <c r="U25" i="2"/>
  <c r="O14" i="2"/>
  <c r="R15" i="2"/>
  <c r="O29" i="2"/>
  <c r="R29" i="2"/>
  <c r="U29" i="2"/>
  <c r="O18" i="2"/>
  <c r="U4" i="2"/>
  <c r="R55" i="2"/>
  <c r="O21" i="2"/>
  <c r="R8" i="2"/>
  <c r="U8" i="2"/>
  <c r="O8" i="2"/>
  <c r="O10" i="2"/>
  <c r="R46" i="2"/>
  <c r="O46" i="2"/>
  <c r="R43" i="2"/>
  <c r="U56" i="2"/>
  <c r="O56" i="2"/>
  <c r="R56" i="2"/>
  <c r="U53" i="2"/>
  <c r="O53" i="2"/>
  <c r="R53" i="2"/>
  <c r="R45" i="2"/>
  <c r="O45" i="2"/>
  <c r="R58" i="2"/>
  <c r="U58" i="2"/>
  <c r="O58" i="2"/>
  <c r="H9" i="2"/>
  <c r="U32" i="2" s="1"/>
  <c r="I84" i="2"/>
  <c r="J84" i="2"/>
  <c r="K84" i="2"/>
  <c r="L84" i="2"/>
  <c r="P84" i="2"/>
  <c r="S84" i="2"/>
  <c r="V84" i="2"/>
  <c r="O35" i="2" l="1"/>
  <c r="U42" i="2"/>
  <c r="U3" i="2"/>
  <c r="R3" i="2"/>
  <c r="R35" i="2"/>
  <c r="U22" i="2"/>
  <c r="R39" i="2"/>
  <c r="O42" i="2"/>
  <c r="R32" i="2"/>
  <c r="R4" i="2"/>
  <c r="U26" i="2"/>
  <c r="R27" i="2"/>
  <c r="U30" i="2"/>
  <c r="O33" i="2"/>
  <c r="O32" i="2"/>
  <c r="U46" i="2"/>
  <c r="O55" i="2"/>
  <c r="O15" i="2"/>
  <c r="R41" i="2"/>
  <c r="U24" i="2"/>
  <c r="R31" i="2"/>
  <c r="U5" i="2"/>
  <c r="U33" i="2"/>
  <c r="O4" i="2"/>
  <c r="U15" i="2"/>
  <c r="U17" i="2"/>
  <c r="U59" i="2"/>
  <c r="O59" i="2"/>
  <c r="O16" i="2"/>
  <c r="R16" i="2"/>
  <c r="O31" i="2"/>
  <c r="O57" i="2"/>
  <c r="R17" i="2"/>
  <c r="O28" i="2"/>
  <c r="R28" i="2"/>
  <c r="R57" i="2"/>
  <c r="U31" i="2"/>
  <c r="O47" i="2"/>
  <c r="O27" i="2"/>
  <c r="O51" i="2"/>
  <c r="U47" i="2"/>
  <c r="O26" i="2"/>
  <c r="U51" i="2"/>
  <c r="U27" i="2"/>
  <c r="R26" i="2"/>
  <c r="O12" i="2"/>
  <c r="U12" i="2"/>
  <c r="O41" i="2"/>
  <c r="U41" i="2"/>
  <c r="U19" i="2"/>
  <c r="O30" i="2"/>
  <c r="O20" i="2"/>
  <c r="O61" i="2"/>
  <c r="O19" i="2"/>
  <c r="R30" i="2"/>
  <c r="O43" i="2"/>
  <c r="U61" i="2"/>
  <c r="U39" i="2"/>
  <c r="U49" i="2"/>
  <c r="R5" i="2"/>
  <c r="R14" i="2"/>
  <c r="O25" i="2"/>
  <c r="U14" i="2"/>
  <c r="R25" i="2"/>
  <c r="O5" i="2"/>
  <c r="O24" i="2"/>
  <c r="U6" i="2"/>
  <c r="U60" i="2"/>
  <c r="R24" i="2"/>
  <c r="R38" i="2"/>
  <c r="O60" i="2"/>
  <c r="O38" i="2"/>
  <c r="O22" i="2"/>
  <c r="U20" i="2"/>
  <c r="R52" i="2"/>
  <c r="R23" i="2"/>
  <c r="O52" i="2"/>
  <c r="U23" i="2"/>
  <c r="O49" i="2"/>
  <c r="U13" i="2"/>
  <c r="R13" i="2"/>
  <c r="O6" i="2"/>
  <c r="U48" i="2"/>
  <c r="R10" i="2"/>
  <c r="R18" i="2"/>
  <c r="R48" i="2"/>
  <c r="O36" i="2"/>
  <c r="U21" i="2"/>
  <c r="U10" i="2"/>
  <c r="R36" i="2"/>
  <c r="O17" i="2"/>
  <c r="R21" i="2"/>
  <c r="U18" i="2"/>
  <c r="R34" i="2"/>
  <c r="O34" i="2"/>
  <c r="U34" i="2"/>
  <c r="U50" i="2"/>
  <c r="R50" i="2"/>
  <c r="O50" i="2"/>
  <c r="U40" i="2"/>
  <c r="O40" i="2"/>
  <c r="R40" i="2"/>
  <c r="R37" i="2"/>
  <c r="O37" i="2"/>
  <c r="U37" i="2"/>
  <c r="R54" i="2"/>
  <c r="O54" i="2"/>
  <c r="U54" i="2"/>
  <c r="R44" i="2"/>
  <c r="U44" i="2"/>
  <c r="O44" i="2"/>
  <c r="O11" i="2"/>
  <c r="R11" i="2"/>
  <c r="U11" i="2"/>
  <c r="R62" i="2"/>
  <c r="O62" i="2"/>
  <c r="U62" i="2"/>
  <c r="U9" i="2"/>
  <c r="O9" i="2"/>
  <c r="R9" i="2"/>
  <c r="M84" i="2"/>
  <c r="I12" i="6" l="1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O7" i="2" l="1"/>
  <c r="N7" i="2"/>
  <c r="N84" i="2" s="1"/>
  <c r="T7" i="2" l="1"/>
  <c r="Q7" i="2"/>
  <c r="R7" i="2"/>
  <c r="U7" i="2"/>
  <c r="O84" i="2" l="1"/>
  <c r="T84" i="2"/>
  <c r="U84" i="2"/>
  <c r="R84" i="2"/>
  <c r="Q84" i="2"/>
</calcChain>
</file>

<file path=xl/sharedStrings.xml><?xml version="1.0" encoding="utf-8"?>
<sst xmlns="http://schemas.openxmlformats.org/spreadsheetml/2006/main" count="1276" uniqueCount="373">
  <si>
    <t>No</t>
  </si>
  <si>
    <t>Vendor</t>
  </si>
  <si>
    <t>Pur. Org</t>
  </si>
  <si>
    <t>Plant</t>
  </si>
  <si>
    <t>Mat'l No</t>
  </si>
  <si>
    <t>MONTH / WEEK</t>
  </si>
  <si>
    <t>TOTAL</t>
  </si>
  <si>
    <t>WEEK1</t>
  </si>
  <si>
    <t>WEEK2</t>
  </si>
  <si>
    <t>WEEK3</t>
  </si>
  <si>
    <t>WEEK4</t>
  </si>
  <si>
    <t>681B1 4KH5AVT</t>
  </si>
  <si>
    <t>681B1 4KH5AW1</t>
  </si>
  <si>
    <t>73182 4JG1AVT</t>
  </si>
  <si>
    <t>73183 4JG1AVT</t>
  </si>
  <si>
    <t>731G6 4JG1AVU</t>
  </si>
  <si>
    <t>731G6 4JG1AW2</t>
  </si>
  <si>
    <t>731G7 4JG1AVT</t>
  </si>
  <si>
    <t>731G7 4JG1AW2</t>
  </si>
  <si>
    <t>73231 4JG0ASG</t>
  </si>
  <si>
    <t>73231 4JG0AVT</t>
  </si>
  <si>
    <t>73240 4JG0AVT</t>
  </si>
  <si>
    <t>73240 4JG0AW3</t>
  </si>
  <si>
    <t>73252 4JD0AVS</t>
  </si>
  <si>
    <t>73252 4JG0AVS</t>
  </si>
  <si>
    <t>73252 4JG1AVU</t>
  </si>
  <si>
    <t>73252 4JG1AW1</t>
  </si>
  <si>
    <t>73260 4JG0AVT</t>
  </si>
  <si>
    <t>78876 4JD0BW0</t>
  </si>
  <si>
    <t>78877 4JD0BW0</t>
  </si>
  <si>
    <t>79110 4JD0AVS</t>
  </si>
  <si>
    <t>79110 4JG1AVS</t>
  </si>
  <si>
    <t>79110 4JG1AW2</t>
  </si>
  <si>
    <t>79110 4KE0BVT</t>
  </si>
  <si>
    <t>79110 4KE1AVS</t>
  </si>
  <si>
    <t>79137 4JG0AVS</t>
  </si>
  <si>
    <t>79137 4JG0AW1</t>
  </si>
  <si>
    <t>791D6 4JD0AVS</t>
  </si>
  <si>
    <t>79449 4JG0AVT</t>
  </si>
  <si>
    <t>79449 4JG0AW1</t>
  </si>
  <si>
    <t>93042 4JA0AVS</t>
  </si>
  <si>
    <t>93042 4JD0AVS</t>
  </si>
  <si>
    <t>93042 4JD0BVS</t>
  </si>
  <si>
    <t>93043 4JA0AVS</t>
  </si>
  <si>
    <t>93043 4JD0AVS</t>
  </si>
  <si>
    <t>93043 4JD0BVS</t>
  </si>
  <si>
    <t>93100 4JA0AW1</t>
  </si>
  <si>
    <t>93100 4JD0AVS</t>
  </si>
  <si>
    <t>93100 4JD0AW1</t>
  </si>
  <si>
    <t>93100 4JP0CVS</t>
  </si>
  <si>
    <t>93100 4KD0CVS</t>
  </si>
  <si>
    <t>93106 4JA1AW1</t>
  </si>
  <si>
    <t>93106 4JD0ASG</t>
  </si>
  <si>
    <t>93106 4JD0AW2</t>
  </si>
  <si>
    <t>93106 4JM0BVS</t>
  </si>
  <si>
    <t>93106 4JN0BVS</t>
  </si>
  <si>
    <t>93106 4JN1AVS</t>
  </si>
  <si>
    <t>93106 4JP0CVS</t>
  </si>
  <si>
    <t>93107 4JE0AW1</t>
  </si>
  <si>
    <t>93320 4JA0AW0</t>
  </si>
  <si>
    <t>93320 4JP1CVS</t>
  </si>
  <si>
    <t>93321 4JA0AW0</t>
  </si>
  <si>
    <t>93321 4JP1CVS</t>
  </si>
  <si>
    <t>93410 4JA0AVS</t>
  </si>
  <si>
    <t>93410 4JA0AW0</t>
  </si>
  <si>
    <t>93534 4JA0BVS</t>
  </si>
  <si>
    <t>93610 4JJ0BW0</t>
  </si>
  <si>
    <t>93610 4JN0AVS</t>
  </si>
  <si>
    <t>93610 4KJ0AVS</t>
  </si>
  <si>
    <t>93620 4JA0AW1</t>
  </si>
  <si>
    <t>93620 4KJ0AVS</t>
  </si>
  <si>
    <t>93630 4JA0AVT</t>
  </si>
  <si>
    <t>93630 4JA0AW1</t>
  </si>
  <si>
    <t>93630 4JJ0AW1</t>
  </si>
  <si>
    <t>93630 4JN0AVS</t>
  </si>
  <si>
    <t>93630 5JG0ASG</t>
  </si>
  <si>
    <t>93640 4JA0BSG</t>
  </si>
  <si>
    <t>93640 4JA0BVS</t>
  </si>
  <si>
    <t>93640 4JN0AVS</t>
  </si>
  <si>
    <t>93690 4JM0AVS</t>
  </si>
  <si>
    <t>Part number</t>
  </si>
  <si>
    <t>Suffix</t>
  </si>
  <si>
    <t>part</t>
  </si>
  <si>
    <t>Parts Name</t>
  </si>
  <si>
    <t>Package</t>
  </si>
  <si>
    <t>SNP</t>
  </si>
  <si>
    <t>Weight / Package</t>
  </si>
  <si>
    <t>PRICE</t>
  </si>
  <si>
    <t>681B14KH5A</t>
  </si>
  <si>
    <t>VS</t>
  </si>
  <si>
    <t>681B1 4KH5AVS</t>
  </si>
  <si>
    <t>BRKT-TRANS CONT</t>
  </si>
  <si>
    <t>RC4</t>
  </si>
  <si>
    <t>VT</t>
  </si>
  <si>
    <t>731824JG1A</t>
  </si>
  <si>
    <t>73182 4JG1AVS</t>
  </si>
  <si>
    <t>BRKT-ROOF RACK,FR RH</t>
  </si>
  <si>
    <t>RC3</t>
  </si>
  <si>
    <t>731834JG1A</t>
  </si>
  <si>
    <t>73183 4JG1AVS</t>
  </si>
  <si>
    <t>BRKT-ROOF RACK,FR LH</t>
  </si>
  <si>
    <t>731G64JG1A</t>
  </si>
  <si>
    <t>731G6 4JG1AVS</t>
  </si>
  <si>
    <t>BRKT-ROOF RACK,RR RH</t>
  </si>
  <si>
    <t>731G6 4JG1AVT</t>
  </si>
  <si>
    <t>731G74JG1A</t>
  </si>
  <si>
    <t>731G7 4JG1AVS</t>
  </si>
  <si>
    <t>BRKT-ROOF RACK,RR LH</t>
  </si>
  <si>
    <t>732314JG0A</t>
  </si>
  <si>
    <t>73231 4JG0AVS</t>
  </si>
  <si>
    <t>RAIL-ROOF,RR</t>
  </si>
  <si>
    <t>RV8</t>
  </si>
  <si>
    <t>732404JG0A</t>
  </si>
  <si>
    <t>73240 4JG0AVS</t>
  </si>
  <si>
    <t>BOW ASSY-ROOF,1ST</t>
  </si>
  <si>
    <t>RWB</t>
  </si>
  <si>
    <t>732524JD0A</t>
  </si>
  <si>
    <t>BOW-ROOF,2ND</t>
  </si>
  <si>
    <t>732524JG0A</t>
  </si>
  <si>
    <t>732524JG1A</t>
  </si>
  <si>
    <t>73252 4JG1AVS</t>
  </si>
  <si>
    <t>BOW-ROOF,CTR</t>
  </si>
  <si>
    <t>73252 4JG1AVT</t>
  </si>
  <si>
    <t>732604JG0A</t>
  </si>
  <si>
    <t>73260 4JG0AVS</t>
  </si>
  <si>
    <t>BOW ASSY-ROOF,3RD</t>
  </si>
  <si>
    <t>767464KJ0A</t>
  </si>
  <si>
    <t>76746 4KJ0AVS</t>
  </si>
  <si>
    <t>PROTR ASSY-RR WH,RH</t>
  </si>
  <si>
    <t>791104JD0A</t>
  </si>
  <si>
    <t>BACK PANEL ASSY-INR</t>
  </si>
  <si>
    <t>791104JG1A</t>
  </si>
  <si>
    <t>RB</t>
  </si>
  <si>
    <t>79110 4JG1AVT</t>
  </si>
  <si>
    <t>791104KE0B</t>
  </si>
  <si>
    <t>79110 4KE0BVS</t>
  </si>
  <si>
    <t>791104KE1A</t>
  </si>
  <si>
    <t>791374JG0A</t>
  </si>
  <si>
    <t>BRKT-TRIM MTG</t>
  </si>
  <si>
    <t>791D64JD0A</t>
  </si>
  <si>
    <t>BRKT ASSY-TRIM MTG</t>
  </si>
  <si>
    <t>791H04JD0B</t>
  </si>
  <si>
    <t>791H0 4JD0BVS</t>
  </si>
  <si>
    <t>BRKT ASSY-BACK WDW MOTER</t>
  </si>
  <si>
    <t>791H04JD1A</t>
  </si>
  <si>
    <t>791H0 4JD1AVS</t>
  </si>
  <si>
    <t>794494JG0A</t>
  </si>
  <si>
    <t>79449 4JG0AVS</t>
  </si>
  <si>
    <t>HANGER-SEAT BACK</t>
  </si>
  <si>
    <t>930424JA0A</t>
  </si>
  <si>
    <t>PROTR-SIDE PANEL,UPR RH</t>
  </si>
  <si>
    <t>930424JD0A</t>
  </si>
  <si>
    <t>930424JD0B</t>
  </si>
  <si>
    <t>930434JA0A</t>
  </si>
  <si>
    <t>PROTR-SIDE PANEL,UPR LH</t>
  </si>
  <si>
    <t>930434JD0A</t>
  </si>
  <si>
    <t>930434JD0B</t>
  </si>
  <si>
    <t>931004JD0A</t>
  </si>
  <si>
    <t>FRAME ASSY-GUARD</t>
  </si>
  <si>
    <t>RWM</t>
  </si>
  <si>
    <t>931004JN0A</t>
  </si>
  <si>
    <t>93100 4JN0AVS</t>
  </si>
  <si>
    <t>RNE</t>
  </si>
  <si>
    <t>931004JP0C</t>
  </si>
  <si>
    <t>931064JM0A</t>
  </si>
  <si>
    <t>93106 4JM0AVS</t>
  </si>
  <si>
    <t>FRAME ASSY-HEADER PANEL</t>
  </si>
  <si>
    <t>RWN</t>
  </si>
  <si>
    <t>931064JM0B</t>
  </si>
  <si>
    <t>931064JM1A</t>
  </si>
  <si>
    <t>93106 4JM1AVS</t>
  </si>
  <si>
    <t>931064JN0A</t>
  </si>
  <si>
    <t>93106 4JN0AVS</t>
  </si>
  <si>
    <t>93106 4JN0AVT</t>
  </si>
  <si>
    <t>931064JN0B</t>
  </si>
  <si>
    <t>931064JN1A</t>
  </si>
  <si>
    <t>931064JN9E</t>
  </si>
  <si>
    <t>93106 4JN9EVS</t>
  </si>
  <si>
    <t>931064JP0C</t>
  </si>
  <si>
    <t>933204JP0C</t>
  </si>
  <si>
    <t>93320 4JP0CVS</t>
  </si>
  <si>
    <t>FRAME ASSY-SIDE UPR,RH</t>
  </si>
  <si>
    <t>933214JP0C</t>
  </si>
  <si>
    <t>93321 4JP0CVS</t>
  </si>
  <si>
    <t>FRAME ASSY-SIDE UPR,LH</t>
  </si>
  <si>
    <t>934104JA0A</t>
  </si>
  <si>
    <t>FRAME ASSY-RR GATE</t>
  </si>
  <si>
    <t>935344JA0A</t>
  </si>
  <si>
    <t>93534 4JA0AVS</t>
  </si>
  <si>
    <t>REINF ASSY-SIDE PANEL RR,RH</t>
  </si>
  <si>
    <t>935344JA0B</t>
  </si>
  <si>
    <t>936104JJ0B</t>
  </si>
  <si>
    <t>93610 4JJ0BVS</t>
  </si>
  <si>
    <t>BOLS ASSY-FLOOR,FR</t>
  </si>
  <si>
    <t>936104JN0A</t>
  </si>
  <si>
    <t>936104KJ0A</t>
  </si>
  <si>
    <t>936204JA0A</t>
  </si>
  <si>
    <t>93620 4JA0AVS</t>
  </si>
  <si>
    <t>BOLS ASSY-FLOOR,2ND</t>
  </si>
  <si>
    <t>936204JM0A</t>
  </si>
  <si>
    <t>93620 4JM0AVS</t>
  </si>
  <si>
    <t xml:space="preserve">BOLS ASSY-FLOOR,2ND </t>
  </si>
  <si>
    <t>936204KJ0A</t>
  </si>
  <si>
    <t>936304JA0A</t>
  </si>
  <si>
    <t>93630 4JA0AVS</t>
  </si>
  <si>
    <t>BOLS ASSY-FLOOR,3RD</t>
  </si>
  <si>
    <t>936304JM0A</t>
  </si>
  <si>
    <t>93630 4JM0AVS</t>
  </si>
  <si>
    <t>936304JN0A</t>
  </si>
  <si>
    <t>936404JA0A</t>
  </si>
  <si>
    <t>93640 4JA0AVS</t>
  </si>
  <si>
    <t>BOLS ASSY-FLOOR,4TH</t>
  </si>
  <si>
    <t>936404JA0B</t>
  </si>
  <si>
    <t>936404JN0A</t>
  </si>
  <si>
    <t>936904JA0B</t>
  </si>
  <si>
    <t>93690 4JA0BVS</t>
  </si>
  <si>
    <t>BOLS ASSY-FLOOR,TAIL</t>
  </si>
  <si>
    <t>936904JM0A</t>
  </si>
  <si>
    <t>936904JD0A</t>
  </si>
  <si>
    <t>93690 4JD0AVS</t>
  </si>
  <si>
    <t>936904KM0A</t>
  </si>
  <si>
    <t>93690 4KM0AVS</t>
  </si>
  <si>
    <t>W0</t>
  </si>
  <si>
    <t>681B1 4KH5AW0</t>
  </si>
  <si>
    <t xml:space="preserve">BRKT-TRANS CONT     </t>
  </si>
  <si>
    <t>W1</t>
  </si>
  <si>
    <t>731G6 4JG1AW0</t>
  </si>
  <si>
    <t>-</t>
  </si>
  <si>
    <t>731G6 4JG1AW1</t>
  </si>
  <si>
    <t>W2</t>
  </si>
  <si>
    <t>731G7 4JG1AW0</t>
  </si>
  <si>
    <t>731G7 4JG1AW1</t>
  </si>
  <si>
    <t>73240 4JG0AW0</t>
  </si>
  <si>
    <t xml:space="preserve">BOW ASSY-ROOF,1ST   </t>
  </si>
  <si>
    <t>73240 4JG0AW1</t>
  </si>
  <si>
    <t>73240 4JG0AW2</t>
  </si>
  <si>
    <t>73252 4JG1AW0</t>
  </si>
  <si>
    <t xml:space="preserve">BOW-ROOF,CTR        </t>
  </si>
  <si>
    <t>788764JD0B</t>
  </si>
  <si>
    <t xml:space="preserve">PROTR-RR SIDE,RH    </t>
  </si>
  <si>
    <t>788774JD0B</t>
  </si>
  <si>
    <t xml:space="preserve">PROTR-RR SIDE,LH    </t>
  </si>
  <si>
    <t>79110 4JG1AW0</t>
  </si>
  <si>
    <t xml:space="preserve">BACK PANEL ASSY-INR </t>
  </si>
  <si>
    <t>79110 4JG1AW1</t>
  </si>
  <si>
    <t>79137 4JG0AW0</t>
  </si>
  <si>
    <t xml:space="preserve">BRKT-TRIM MTG       </t>
  </si>
  <si>
    <t>79449 4JG0AW0</t>
  </si>
  <si>
    <t xml:space="preserve">HANGER-SEAT BACK    </t>
  </si>
  <si>
    <t>931004JA0A</t>
  </si>
  <si>
    <t>93100 4JA0AW0</t>
  </si>
  <si>
    <t xml:space="preserve">FRAME ASSY-GUARD    </t>
  </si>
  <si>
    <t>93100 4JD0AW0</t>
  </si>
  <si>
    <t>931064JA1A</t>
  </si>
  <si>
    <t>93106 4JA1AW0</t>
  </si>
  <si>
    <t>FRAME ASSY-HEADER PA</t>
  </si>
  <si>
    <t>931064JD0A</t>
  </si>
  <si>
    <t>93106 4JD0AW0</t>
  </si>
  <si>
    <t>93106 4JD0AW1</t>
  </si>
  <si>
    <t>931074JE0A</t>
  </si>
  <si>
    <t>93107 4JE0AW0</t>
  </si>
  <si>
    <t xml:space="preserve">FRAME-HEADER PANEL  </t>
  </si>
  <si>
    <t>933204JA0A</t>
  </si>
  <si>
    <t>FRAME ASSY-SIDE UPR,</t>
  </si>
  <si>
    <t>SCI</t>
  </si>
  <si>
    <t>933214JA0A</t>
  </si>
  <si>
    <t xml:space="preserve">FRAME ASSY-RR GATE  </t>
  </si>
  <si>
    <t xml:space="preserve">BOLS ASSY-FLOOR,FR  </t>
  </si>
  <si>
    <t>93620 4JA0AW0</t>
  </si>
  <si>
    <t>93630 4JA0AW0</t>
  </si>
  <si>
    <t xml:space="preserve">BOLS ASSY-FLOOR,3RD </t>
  </si>
  <si>
    <t>936304JJ0A</t>
  </si>
  <si>
    <t>93630 4JJ0AW0</t>
  </si>
  <si>
    <t>93320 4JP0CVT</t>
  </si>
  <si>
    <t>FRAME ASS'Y SIDE UPR RH</t>
  </si>
  <si>
    <t>93320 4JP9E4A</t>
  </si>
  <si>
    <t>93321 4JP9E4A</t>
  </si>
  <si>
    <t>FRAME ASS'Y SIDE UPR LH</t>
  </si>
  <si>
    <t>BRK'T ROOF RACK RR RH</t>
  </si>
  <si>
    <t>BRK'T ROOF RACK RR LH</t>
  </si>
  <si>
    <t>ISSUE</t>
  </si>
  <si>
    <t>Rack</t>
  </si>
  <si>
    <t>Packsize</t>
  </si>
  <si>
    <t>FRAME ASS'Y GUARD</t>
  </si>
  <si>
    <t>BOLS ASSY FLOOR 3RD</t>
  </si>
  <si>
    <t>BOLS ASS'Y FLOOR 4TH</t>
  </si>
  <si>
    <t>FRAME ASS'Y HEADER PANEL</t>
  </si>
  <si>
    <t>RAIL-ROOF RR</t>
  </si>
  <si>
    <t>93690 4JM0AVT</t>
  </si>
  <si>
    <t>73252 4JG0AVT</t>
  </si>
  <si>
    <t>73252 4JG1AW2</t>
  </si>
  <si>
    <t>79449 4JG0AW2</t>
  </si>
  <si>
    <t>93106 4JN1AVT</t>
  </si>
  <si>
    <t>93106 4JP0CVT</t>
  </si>
  <si>
    <t>93107 4JE0AW2</t>
  </si>
  <si>
    <t>93320 4JA0AW1</t>
  </si>
  <si>
    <t>93321 4JA0AW1</t>
  </si>
  <si>
    <t>93610 4JN0AVT</t>
  </si>
  <si>
    <t>93640 4JN0AVT</t>
  </si>
  <si>
    <t>93042 4JA0AVT</t>
  </si>
  <si>
    <t>79110 4KE1AVT</t>
  </si>
  <si>
    <t>73240 4JG0AVU</t>
  </si>
  <si>
    <t>93630 4JN0AVT</t>
  </si>
  <si>
    <t>93534 4JA0BVT</t>
  </si>
  <si>
    <t>93100 4JD0AW2</t>
  </si>
  <si>
    <t>93410 4JA0AW1</t>
  </si>
  <si>
    <t>93042 4JD0BVT</t>
  </si>
  <si>
    <t>731G6 4JG1AW3</t>
  </si>
  <si>
    <t>93630 4JA0AVU</t>
  </si>
  <si>
    <t>93043 4JA0AVT</t>
  </si>
  <si>
    <t>93630 4JJ0AW2</t>
  </si>
  <si>
    <t>93410 4JA0AVT</t>
  </si>
  <si>
    <t>93100 4JD0AVT</t>
  </si>
  <si>
    <t>93100 4JA0AW2</t>
  </si>
  <si>
    <t>79137 4JG0AVT</t>
  </si>
  <si>
    <t>93620 4JA0AW2</t>
  </si>
  <si>
    <t>FRAME HEADER PANEL</t>
  </si>
  <si>
    <t>FRAME ASS'Y RR GATE</t>
  </si>
  <si>
    <t>BOLS ASS'Y FLOOR FR</t>
  </si>
  <si>
    <t>BOLS ASS'Y FLOOR 3RD</t>
  </si>
  <si>
    <t>BOW ROOF 2ND</t>
  </si>
  <si>
    <t>BOW ROOF CTR</t>
  </si>
  <si>
    <t>BACK PANEL ASS'Y INR</t>
  </si>
  <si>
    <t>BRK'T TRIM MTG</t>
  </si>
  <si>
    <t>HANGER SEAT BACK</t>
  </si>
  <si>
    <t>PORTR SIDE PANEL UPR RH</t>
  </si>
  <si>
    <t>93106 4JD0AW3</t>
  </si>
  <si>
    <t>93610 4JJ0BW1</t>
  </si>
  <si>
    <t>93630 4JA0AW2</t>
  </si>
  <si>
    <t>BOW ASS'Y ROOF 1ST</t>
  </si>
  <si>
    <t>PROTR SIDE PANEL UPR LH</t>
  </si>
  <si>
    <t>PROTR SIDE PANEL UPR RH</t>
  </si>
  <si>
    <t>79110 5XA1AVS</t>
  </si>
  <si>
    <t>93534 5XA0AVS</t>
  </si>
  <si>
    <t>93610 5XA0AVS</t>
  </si>
  <si>
    <t>681B1 4KH5AW2</t>
  </si>
  <si>
    <t>73252 4JG1AVV</t>
  </si>
  <si>
    <t>73252 4JG1AW3</t>
  </si>
  <si>
    <t>79449 4JG0AW3</t>
  </si>
  <si>
    <t>93610 4JJ0BW2</t>
  </si>
  <si>
    <t>93610 4KJ0AVT</t>
  </si>
  <si>
    <t>93630 4JA0AVV</t>
  </si>
  <si>
    <t>93630 4JA0AW3</t>
  </si>
  <si>
    <t>NEW PRICE</t>
  </si>
  <si>
    <t>BOLS ASSY FLOOR FR</t>
  </si>
  <si>
    <t>93106 4JN1BVS</t>
  </si>
  <si>
    <t>93106 4JN2AVS</t>
  </si>
  <si>
    <t>93630 5JG0ASH</t>
  </si>
  <si>
    <t>93630 5XA0AVS</t>
  </si>
  <si>
    <t>REINF SIDE PANEL RR RH</t>
  </si>
  <si>
    <t>73252 4JG0BVS</t>
  </si>
  <si>
    <t>73260 4JG0AVU</t>
  </si>
  <si>
    <t>93534 5XA0AVT</t>
  </si>
  <si>
    <t>REINF ASSY-SIDE PANE</t>
  </si>
  <si>
    <t>R8H</t>
  </si>
  <si>
    <t>BOW ASS'Y ROOF 3RD</t>
  </si>
  <si>
    <t>73240 4JG0AC0</t>
  </si>
  <si>
    <t>73252 4JG1AC0</t>
  </si>
  <si>
    <t>79137 4JG0AC0</t>
  </si>
  <si>
    <t>93320 4JP1CVT</t>
  </si>
  <si>
    <t>93321 4JP1CVT</t>
  </si>
  <si>
    <t>93610 4KJ0AVU</t>
  </si>
  <si>
    <t>79449 4JG0AC0</t>
  </si>
  <si>
    <t>93640 4JN0AVU</t>
  </si>
  <si>
    <t>93106 4JN1BVT</t>
  </si>
  <si>
    <t>93630 4JN0AVU</t>
  </si>
  <si>
    <t>BOX</t>
  </si>
  <si>
    <t>Module</t>
  </si>
  <si>
    <t>Package TYPE</t>
  </si>
  <si>
    <t>93630 5JG0ASI</t>
  </si>
  <si>
    <t>93630 4JJ0AVS</t>
  </si>
  <si>
    <t>791D6 4JD0AVT</t>
  </si>
  <si>
    <t>BRK'T ASS'Y TRIM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</si>
</sst>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22"/>
      <scheme val="minor"/>
    </font>
    <font>
      <sz val="9"/>
      <color rgb="FF1B356D"/>
      <name val="Calibri"/>
      <family val="2"/>
      <charset val="222"/>
      <scheme val="minor"/>
    </font>
    <font>
      <sz val="9"/>
      <color rgb="FF72100E"/>
      <name val="Calibri"/>
      <family val="2"/>
      <charset val="222"/>
      <scheme val="minor"/>
    </font>
    <font>
      <b/>
      <sz val="9"/>
      <color rgb="FF1B356D"/>
      <name val="Calibri"/>
      <family val="2"/>
      <charset val="222"/>
      <scheme val="minor"/>
    </font>
    <font>
      <b/>
      <sz val="9"/>
      <color rgb="FFFFFFFF"/>
      <name val="Calibri"/>
      <family val="2"/>
      <charset val="222"/>
      <scheme val="minor"/>
    </font>
    <font>
      <sz val="8"/>
      <color theme="1"/>
      <name val="Arial"/>
      <family val="2"/>
    </font>
    <font>
      <sz val="11"/>
      <color theme="1"/>
      <name val="Calibri"/>
      <family val="2"/>
      <charset val="22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0B747"/>
        <bgColor indexed="64"/>
      </patternFill>
    </fill>
    <fill>
      <patternFill patternType="solid">
        <fgColor rgb="FFE8DF3A"/>
        <bgColor indexed="64"/>
      </patternFill>
    </fill>
    <fill>
      <patternFill patternType="solid">
        <fgColor rgb="FFF277F2"/>
        <bgColor indexed="64"/>
      </patternFill>
    </fill>
    <fill>
      <patternFill patternType="solid">
        <fgColor rgb="FFC870FA"/>
        <bgColor indexed="64"/>
      </patternFill>
    </fill>
    <fill>
      <patternFill patternType="solid">
        <fgColor rgb="FFD7D6D6"/>
        <bgColor indexed="64"/>
      </patternFill>
    </fill>
    <fill>
      <patternFill patternType="solid">
        <fgColor rgb="FFCEEBFC"/>
        <bgColor indexed="64"/>
      </patternFill>
    </fill>
    <fill>
      <patternFill patternType="solid">
        <fgColor rgb="FFFFDD99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FDB2FD"/>
        <bgColor indexed="64"/>
      </patternFill>
    </fill>
    <fill>
      <patternFill patternType="solid">
        <fgColor rgb="FFDDA5FD"/>
        <bgColor indexed="64"/>
      </patternFill>
    </fill>
    <fill>
      <patternFill patternType="solid">
        <fgColor rgb="FFFD9D9B"/>
        <bgColor indexed="64"/>
      </patternFill>
    </fill>
    <fill>
      <patternFill patternType="solid">
        <fgColor rgb="FFBBFFB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9797"/>
        <bgColor indexed="64"/>
      </patternFill>
    </fill>
    <fill>
      <patternFill patternType="solid">
        <fgColor rgb="FF63BAED"/>
        <bgColor indexed="64"/>
      </patternFill>
    </fill>
    <fill>
      <patternFill patternType="solid">
        <fgColor rgb="FFCB302D"/>
        <bgColor indexed="64"/>
      </patternFill>
    </fill>
    <fill>
      <patternFill patternType="solid">
        <fgColor rgb="FF51BB6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/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left"/>
    </xf>
    <xf numFmtId="0" fontId="5" fillId="16" borderId="2" xfId="0" applyFont="1" applyFill="1" applyBorder="1" applyAlignment="1">
      <alignment horizontal="center" vertical="center" wrapText="1"/>
    </xf>
    <xf numFmtId="17" fontId="5" fillId="18" borderId="2" xfId="0" applyNumberFormat="1" applyFont="1" applyFill="1" applyBorder="1" applyAlignment="1">
      <alignment horizontal="center" vertical="center" wrapText="1"/>
    </xf>
    <xf numFmtId="17" fontId="5" fillId="18" borderId="4" xfId="0" applyNumberFormat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right"/>
    </xf>
    <xf numFmtId="3" fontId="3" fillId="9" borderId="1" xfId="0" applyNumberFormat="1" applyFont="1" applyFill="1" applyBorder="1" applyAlignment="1">
      <alignment horizontal="right"/>
    </xf>
    <xf numFmtId="3" fontId="3" fillId="10" borderId="1" xfId="0" applyNumberFormat="1" applyFont="1" applyFill="1" applyBorder="1" applyAlignment="1">
      <alignment horizontal="right"/>
    </xf>
    <xf numFmtId="3" fontId="3" fillId="11" borderId="1" xfId="0" applyNumberFormat="1" applyFont="1" applyFill="1" applyBorder="1" applyAlignment="1">
      <alignment horizontal="right"/>
    </xf>
    <xf numFmtId="3" fontId="4" fillId="12" borderId="1" xfId="0" applyNumberFormat="1" applyFont="1" applyFill="1" applyBorder="1" applyAlignment="1">
      <alignment horizontal="right"/>
    </xf>
    <xf numFmtId="3" fontId="3" fillId="13" borderId="1" xfId="0" applyNumberFormat="1" applyFont="1" applyFill="1" applyBorder="1" applyAlignment="1">
      <alignment horizontal="right"/>
    </xf>
    <xf numFmtId="3" fontId="3" fillId="13" borderId="12" xfId="0" applyNumberFormat="1" applyFont="1" applyFill="1" applyBorder="1" applyAlignment="1">
      <alignment horizontal="right"/>
    </xf>
    <xf numFmtId="0" fontId="5" fillId="16" borderId="13" xfId="0" applyFont="1" applyFill="1" applyBorder="1" applyAlignment="1">
      <alignment horizontal="center" vertical="center" wrapText="1"/>
    </xf>
    <xf numFmtId="0" fontId="3" fillId="7" borderId="15" xfId="0" applyFont="1" applyFill="1" applyBorder="1"/>
    <xf numFmtId="0" fontId="0" fillId="0" borderId="16" xfId="0" applyBorder="1"/>
    <xf numFmtId="0" fontId="3" fillId="6" borderId="18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center"/>
    </xf>
    <xf numFmtId="4" fontId="4" fillId="12" borderId="1" xfId="0" applyNumberFormat="1" applyFont="1" applyFill="1" applyBorder="1" applyAlignment="1">
      <alignment horizontal="center"/>
    </xf>
    <xf numFmtId="4" fontId="3" fillId="13" borderId="1" xfId="0" applyNumberFormat="1" applyFont="1" applyFill="1" applyBorder="1" applyAlignment="1">
      <alignment horizontal="center" vertical="center"/>
    </xf>
    <xf numFmtId="3" fontId="3" fillId="20" borderId="1" xfId="0" applyNumberFormat="1" applyFont="1" applyFill="1" applyBorder="1" applyAlignment="1">
      <alignment horizontal="right"/>
    </xf>
    <xf numFmtId="4" fontId="3" fillId="20" borderId="14" xfId="0" applyNumberFormat="1" applyFont="1" applyFill="1" applyBorder="1" applyAlignment="1">
      <alignment horizontal="right"/>
    </xf>
    <xf numFmtId="3" fontId="3" fillId="8" borderId="19" xfId="0" applyNumberFormat="1" applyFont="1" applyFill="1" applyBorder="1" applyAlignment="1">
      <alignment horizontal="right"/>
    </xf>
    <xf numFmtId="3" fontId="3" fillId="9" borderId="19" xfId="0" applyNumberFormat="1" applyFont="1" applyFill="1" applyBorder="1" applyAlignment="1">
      <alignment horizontal="right"/>
    </xf>
    <xf numFmtId="3" fontId="3" fillId="10" borderId="19" xfId="0" applyNumberFormat="1" applyFont="1" applyFill="1" applyBorder="1" applyAlignment="1">
      <alignment horizontal="right"/>
    </xf>
    <xf numFmtId="3" fontId="3" fillId="11" borderId="19" xfId="0" applyNumberFormat="1" applyFont="1" applyFill="1" applyBorder="1" applyAlignment="1">
      <alignment horizontal="right"/>
    </xf>
    <xf numFmtId="3" fontId="4" fillId="12" borderId="19" xfId="0" applyNumberFormat="1" applyFont="1" applyFill="1" applyBorder="1" applyAlignment="1">
      <alignment horizontal="right"/>
    </xf>
    <xf numFmtId="4" fontId="4" fillId="12" borderId="19" xfId="0" applyNumberFormat="1" applyFont="1" applyFill="1" applyBorder="1" applyAlignment="1">
      <alignment horizontal="center"/>
    </xf>
    <xf numFmtId="3" fontId="3" fillId="13" borderId="19" xfId="0" applyNumberFormat="1" applyFont="1" applyFill="1" applyBorder="1" applyAlignment="1">
      <alignment horizontal="right"/>
    </xf>
    <xf numFmtId="4" fontId="3" fillId="13" borderId="19" xfId="0" applyNumberFormat="1" applyFont="1" applyFill="1" applyBorder="1" applyAlignment="1">
      <alignment horizontal="center" vertical="center"/>
    </xf>
    <xf numFmtId="3" fontId="3" fillId="20" borderId="19" xfId="0" applyNumberFormat="1" applyFont="1" applyFill="1" applyBorder="1" applyAlignment="1">
      <alignment horizontal="right"/>
    </xf>
    <xf numFmtId="4" fontId="3" fillId="20" borderId="20" xfId="0" applyNumberFormat="1" applyFont="1" applyFill="1" applyBorder="1" applyAlignment="1">
      <alignment horizontal="right"/>
    </xf>
    <xf numFmtId="3" fontId="3" fillId="13" borderId="21" xfId="0" applyNumberFormat="1" applyFont="1" applyFill="1" applyBorder="1" applyAlignment="1">
      <alignment horizontal="right"/>
    </xf>
    <xf numFmtId="3" fontId="0" fillId="21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6" xfId="0" applyFont="1" applyBorder="1"/>
    <xf numFmtId="0" fontId="0" fillId="0" borderId="22" xfId="0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8" fillId="0" borderId="0" xfId="1"/>
    <xf numFmtId="0" fontId="0" fillId="0" borderId="0" xfId="0" applyAlignment="1">
      <alignment horizontal="left"/>
    </xf>
    <xf numFmtId="0" fontId="8" fillId="0" borderId="16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7" xfId="0" applyBorder="1"/>
    <xf numFmtId="0" fontId="3" fillId="7" borderId="16" xfId="0" applyFont="1" applyFill="1" applyBorder="1"/>
    <xf numFmtId="3" fontId="0" fillId="21" borderId="23" xfId="0" applyNumberFormat="1" applyFill="1" applyBorder="1" applyAlignment="1">
      <alignment horizontal="center"/>
    </xf>
    <xf numFmtId="3" fontId="3" fillId="9" borderId="15" xfId="0" applyNumberFormat="1" applyFont="1" applyFill="1" applyBorder="1" applyAlignment="1">
      <alignment horizontal="right"/>
    </xf>
    <xf numFmtId="3" fontId="3" fillId="10" borderId="15" xfId="0" applyNumberFormat="1" applyFont="1" applyFill="1" applyBorder="1" applyAlignment="1">
      <alignment horizontal="right"/>
    </xf>
    <xf numFmtId="3" fontId="3" fillId="11" borderId="15" xfId="0" applyNumberFormat="1" applyFont="1" applyFill="1" applyBorder="1" applyAlignment="1">
      <alignment horizontal="right"/>
    </xf>
    <xf numFmtId="3" fontId="4" fillId="12" borderId="15" xfId="0" applyNumberFormat="1" applyFont="1" applyFill="1" applyBorder="1" applyAlignment="1">
      <alignment horizontal="right"/>
    </xf>
    <xf numFmtId="4" fontId="4" fillId="12" borderId="15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right"/>
    </xf>
    <xf numFmtId="4" fontId="3" fillId="13" borderId="15" xfId="0" applyNumberFormat="1" applyFont="1" applyFill="1" applyBorder="1" applyAlignment="1">
      <alignment horizontal="center" vertical="center"/>
    </xf>
    <xf numFmtId="3" fontId="3" fillId="20" borderId="15" xfId="0" applyNumberFormat="1" applyFont="1" applyFill="1" applyBorder="1" applyAlignment="1">
      <alignment horizontal="right"/>
    </xf>
    <xf numFmtId="4" fontId="3" fillId="20" borderId="24" xfId="0" applyNumberFormat="1" applyFont="1" applyFill="1" applyBorder="1" applyAlignment="1">
      <alignment horizontal="right"/>
    </xf>
    <xf numFmtId="3" fontId="3" fillId="13" borderId="25" xfId="0" applyNumberFormat="1" applyFont="1" applyFill="1" applyBorder="1" applyAlignment="1">
      <alignment horizontal="right"/>
    </xf>
    <xf numFmtId="3" fontId="0" fillId="21" borderId="27" xfId="0" applyNumberFormat="1" applyFill="1" applyBorder="1" applyAlignment="1">
      <alignment horizontal="center"/>
    </xf>
    <xf numFmtId="3" fontId="0" fillId="21" borderId="28" xfId="0" applyNumberFormat="1" applyFill="1" applyBorder="1" applyAlignment="1">
      <alignment horizontal="center"/>
    </xf>
    <xf numFmtId="3" fontId="0" fillId="21" borderId="29" xfId="0" applyNumberFormat="1" applyFill="1" applyBorder="1" applyAlignment="1">
      <alignment horizontal="center"/>
    </xf>
    <xf numFmtId="0" fontId="3" fillId="14" borderId="26" xfId="0" applyFont="1" applyFill="1" applyBorder="1" applyAlignment="1">
      <alignment horizontal="center"/>
    </xf>
    <xf numFmtId="0" fontId="3" fillId="14" borderId="26" xfId="0" applyFont="1" applyFill="1" applyBorder="1" applyAlignment="1">
      <alignment horizontal="left"/>
    </xf>
    <xf numFmtId="0" fontId="3" fillId="7" borderId="30" xfId="0" applyFont="1" applyFill="1" applyBorder="1"/>
    <xf numFmtId="164" fontId="0" fillId="0" borderId="0" xfId="2" applyNumberFormat="1" applyFont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left" vertical="top" readingOrder="1"/>
    </xf>
    <xf numFmtId="0" fontId="0" fillId="0" borderId="16" xfId="1" applyFont="1" applyBorder="1"/>
    <xf numFmtId="0" fontId="8" fillId="0" borderId="16" xfId="1" applyBorder="1" applyAlignment="1">
      <alignment horizontal="center"/>
    </xf>
    <xf numFmtId="0" fontId="0" fillId="0" borderId="31" xfId="0" applyBorder="1"/>
    <xf numFmtId="3" fontId="3" fillId="8" borderId="15" xfId="0" applyNumberFormat="1" applyFont="1" applyFill="1" applyBorder="1" applyAlignment="1">
      <alignment horizontal="right"/>
    </xf>
    <xf numFmtId="0" fontId="3" fillId="0" borderId="16" xfId="0" applyFont="1" applyBorder="1"/>
    <xf numFmtId="0" fontId="0" fillId="0" borderId="32" xfId="0" applyBorder="1"/>
    <xf numFmtId="0" fontId="0" fillId="0" borderId="0" xfId="0" applyAlignment="1">
      <alignment horizontal="center" vertical="top" readingOrder="1"/>
    </xf>
    <xf numFmtId="0" fontId="0" fillId="0" borderId="0" xfId="0" applyAlignment="1">
      <alignment horizontal="left" vertical="top" readingOrder="1"/>
    </xf>
    <xf numFmtId="0" fontId="0" fillId="0" borderId="33" xfId="0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15" borderId="9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17" fontId="5" fillId="19" borderId="4" xfId="0" applyNumberFormat="1" applyFont="1" applyFill="1" applyBorder="1" applyAlignment="1">
      <alignment horizontal="center" vertical="center" wrapText="1"/>
    </xf>
    <xf numFmtId="17" fontId="5" fillId="19" borderId="2" xfId="0" applyNumberFormat="1" applyFont="1" applyFill="1" applyBorder="1" applyAlignment="1">
      <alignment horizontal="center" vertical="center" wrapText="1"/>
    </xf>
    <xf numFmtId="17" fontId="5" fillId="19" borderId="8" xfId="0" applyNumberFormat="1" applyFont="1" applyFill="1" applyBorder="1" applyAlignment="1">
      <alignment horizontal="center" vertical="center" wrapText="1"/>
    </xf>
    <xf numFmtId="17" fontId="5" fillId="19" borderId="10" xfId="0" applyNumberFormat="1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17" fontId="5" fillId="18" borderId="4" xfId="0" applyNumberFormat="1" applyFont="1" applyFill="1" applyBorder="1" applyAlignment="1">
      <alignment horizontal="center" vertical="center" wrapText="1"/>
    </xf>
    <xf numFmtId="17" fontId="5" fillId="18" borderId="2" xfId="0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B/2017/PO/IPACK_PO%201342756-1343768%20(ALL)_6-01-2017%20%20inv%20i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แผนภูมิ1"/>
      <sheetName val="DATA"/>
      <sheetName val="OLD PRICE"/>
      <sheetName val="price reduction 3%"/>
    </sheetNames>
    <sheetDataSet>
      <sheetData sheetId="0"/>
      <sheetData sheetId="1" refreshError="1"/>
      <sheetData sheetId="2"/>
      <sheetData sheetId="3"/>
      <sheetData sheetId="4">
        <row r="1">
          <cell r="C1" t="str">
            <v>Part No</v>
          </cell>
          <cell r="D1" t="str">
            <v>Part Name</v>
          </cell>
          <cell r="E1" t="str">
            <v xml:space="preserve">Price Current </v>
          </cell>
          <cell r="F1" t="str">
            <v>Targetn Price Reduction(3%)</v>
          </cell>
          <cell r="G1" t="str">
            <v>Targetn Price Reduction2017(3%)</v>
          </cell>
        </row>
        <row r="2">
          <cell r="C2" t="str">
            <v>681B1 4KH5A4A</v>
          </cell>
          <cell r="D2" t="str">
            <v>BRK'T TRANS CONT</v>
          </cell>
          <cell r="E2">
            <v>1.89</v>
          </cell>
          <cell r="F2">
            <v>1.83</v>
          </cell>
          <cell r="G2"/>
        </row>
        <row r="3">
          <cell r="C3" t="str">
            <v>681B1 4KH5AVS</v>
          </cell>
          <cell r="D3" t="str">
            <v>BRK'T TRANS CONT</v>
          </cell>
          <cell r="E3"/>
          <cell r="F3">
            <v>1.89</v>
          </cell>
          <cell r="G3"/>
        </row>
        <row r="4">
          <cell r="C4" t="str">
            <v>681B1 4KH5AVT</v>
          </cell>
          <cell r="D4" t="str">
            <v>BRK'T TRANS CONT</v>
          </cell>
          <cell r="E4"/>
          <cell r="F4">
            <v>7.49</v>
          </cell>
          <cell r="G4">
            <v>7.27</v>
          </cell>
        </row>
        <row r="5">
          <cell r="C5" t="str">
            <v>681B1 4KH5AW0</v>
          </cell>
          <cell r="D5" t="str">
            <v>BRK'T TRANS CONT</v>
          </cell>
          <cell r="E5">
            <v>4.5199999999999996</v>
          </cell>
          <cell r="F5">
            <v>4.38</v>
          </cell>
          <cell r="G5"/>
        </row>
        <row r="6">
          <cell r="C6" t="str">
            <v>681B1 4KH5AW1</v>
          </cell>
          <cell r="D6" t="str">
            <v>BRK'T TRANS CONT</v>
          </cell>
          <cell r="E6"/>
          <cell r="F6">
            <v>5.04</v>
          </cell>
          <cell r="G6">
            <v>4.8899999999999997</v>
          </cell>
        </row>
        <row r="7">
          <cell r="C7" t="str">
            <v>73182 4JG1A4A</v>
          </cell>
          <cell r="D7" t="str">
            <v>BRK'T ROOF RACK FR RH</v>
          </cell>
          <cell r="E7">
            <v>3.28</v>
          </cell>
          <cell r="F7">
            <v>3.18</v>
          </cell>
          <cell r="G7"/>
        </row>
        <row r="8">
          <cell r="C8" t="str">
            <v>73182 4JG1AVS</v>
          </cell>
          <cell r="D8" t="str">
            <v>BRK'T ROOF RACK FR LH</v>
          </cell>
          <cell r="E8"/>
          <cell r="F8">
            <v>3.28</v>
          </cell>
          <cell r="G8"/>
        </row>
        <row r="9">
          <cell r="C9" t="str">
            <v>73182 4JG1AVT</v>
          </cell>
          <cell r="D9" t="str">
            <v>BRK'T ROOF RACK FR LH</v>
          </cell>
          <cell r="E9"/>
          <cell r="F9">
            <v>5.93</v>
          </cell>
          <cell r="G9">
            <v>5.75</v>
          </cell>
        </row>
        <row r="10">
          <cell r="C10" t="str">
            <v>73182 4JG1AVT</v>
          </cell>
          <cell r="D10" t="str">
            <v>BRK'T ROOF RACK FR RH</v>
          </cell>
          <cell r="E10"/>
          <cell r="F10">
            <v>5.93</v>
          </cell>
          <cell r="G10">
            <v>5.75</v>
          </cell>
        </row>
        <row r="11">
          <cell r="C11" t="str">
            <v>73183 4JG1A4A</v>
          </cell>
          <cell r="D11" t="str">
            <v>BRK'T ROOF RACK FR LH</v>
          </cell>
          <cell r="E11">
            <v>3.28</v>
          </cell>
          <cell r="F11">
            <v>3.18</v>
          </cell>
          <cell r="G11"/>
        </row>
        <row r="12">
          <cell r="C12" t="str">
            <v>73183 4JG1AVS</v>
          </cell>
          <cell r="D12" t="str">
            <v>BRK'T ROOF RACK FR LH</v>
          </cell>
          <cell r="E12"/>
          <cell r="F12">
            <v>3.28</v>
          </cell>
          <cell r="G12"/>
        </row>
        <row r="13">
          <cell r="C13" t="str">
            <v>73183 4JG1AVT</v>
          </cell>
          <cell r="D13" t="str">
            <v>BRK'T ROOF RACK FR LH</v>
          </cell>
          <cell r="E13"/>
          <cell r="F13">
            <v>7.03</v>
          </cell>
          <cell r="G13">
            <v>6.82</v>
          </cell>
        </row>
        <row r="14">
          <cell r="C14" t="str">
            <v>731G6 4JG1A4A</v>
          </cell>
          <cell r="D14" t="str">
            <v>BRK'T ROOF RACK RR RH</v>
          </cell>
          <cell r="E14">
            <v>3.06</v>
          </cell>
          <cell r="F14">
            <v>2.97</v>
          </cell>
          <cell r="G14"/>
        </row>
        <row r="15">
          <cell r="C15" t="str">
            <v>731G6 4JG1AVS</v>
          </cell>
          <cell r="D15" t="str">
            <v>BRK'T ROOF RACK RR RH</v>
          </cell>
          <cell r="E15"/>
          <cell r="F15">
            <v>7.39</v>
          </cell>
          <cell r="G15"/>
        </row>
        <row r="16">
          <cell r="C16" t="str">
            <v>731G6 4JG1AVT</v>
          </cell>
          <cell r="D16" t="str">
            <v>BRK'T ROOF RACK RR RH</v>
          </cell>
          <cell r="E16"/>
          <cell r="F16">
            <v>6.87</v>
          </cell>
          <cell r="G16"/>
        </row>
        <row r="17">
          <cell r="C17" t="str">
            <v>731G6 4JG1AVU</v>
          </cell>
          <cell r="D17" t="str">
            <v>BRK'T ROOF RACK RR RH</v>
          </cell>
          <cell r="E17"/>
          <cell r="F17">
            <v>6.39</v>
          </cell>
          <cell r="G17">
            <v>6.2</v>
          </cell>
        </row>
        <row r="18">
          <cell r="C18" t="str">
            <v>731G6 4JG1AW1</v>
          </cell>
          <cell r="D18" t="str">
            <v>BRK'T ROOF RACK RR RH</v>
          </cell>
          <cell r="E18">
            <v>3.35</v>
          </cell>
          <cell r="F18">
            <v>3.25</v>
          </cell>
          <cell r="G18"/>
        </row>
        <row r="19">
          <cell r="C19" t="str">
            <v>731G6 4JG1AW2</v>
          </cell>
          <cell r="D19" t="str">
            <v>BRKT-ROOF RACK,RR RH</v>
          </cell>
          <cell r="E19"/>
          <cell r="F19">
            <v>4.3600000000000003</v>
          </cell>
          <cell r="G19"/>
        </row>
        <row r="20">
          <cell r="C20" t="str">
            <v>731G7 4JG1A4A</v>
          </cell>
          <cell r="D20" t="str">
            <v>BRK'T ROOF RACK RR LH</v>
          </cell>
          <cell r="E20">
            <v>3.06</v>
          </cell>
          <cell r="F20">
            <v>2.97</v>
          </cell>
          <cell r="G20"/>
        </row>
        <row r="21">
          <cell r="C21" t="str">
            <v>731G7 4JG1AVS</v>
          </cell>
          <cell r="D21" t="str">
            <v>BRK'T ROOF RACK RR RH</v>
          </cell>
          <cell r="E21"/>
          <cell r="F21">
            <v>7.39</v>
          </cell>
          <cell r="G21"/>
        </row>
        <row r="22">
          <cell r="C22" t="str">
            <v>731G7 4JG1AVT</v>
          </cell>
          <cell r="D22" t="str">
            <v>BRK'T ROOF RACK RR LH</v>
          </cell>
          <cell r="E22"/>
          <cell r="F22">
            <v>6.39</v>
          </cell>
          <cell r="G22">
            <v>6.2</v>
          </cell>
        </row>
        <row r="23">
          <cell r="C23" t="str">
            <v>731G7 4JG1AW1</v>
          </cell>
          <cell r="D23" t="str">
            <v>BRK'T ROOF RACK RR LH</v>
          </cell>
          <cell r="E23">
            <v>3.35</v>
          </cell>
          <cell r="F23">
            <v>3.25</v>
          </cell>
          <cell r="G23"/>
        </row>
        <row r="24">
          <cell r="C24" t="str">
            <v>731G7 4JG1AW2</v>
          </cell>
          <cell r="D24" t="str">
            <v>BRKT-ROOF RACK,RR LH</v>
          </cell>
          <cell r="E24"/>
          <cell r="F24">
            <v>4.3600000000000003</v>
          </cell>
          <cell r="G24">
            <v>4.2300000000000004</v>
          </cell>
        </row>
        <row r="25">
          <cell r="C25" t="str">
            <v>73231 4JG0A4A</v>
          </cell>
          <cell r="D25" t="str">
            <v>RAIL ROOF RR</v>
          </cell>
          <cell r="E25">
            <v>10.19</v>
          </cell>
          <cell r="F25">
            <v>9.8800000000000008</v>
          </cell>
          <cell r="G25"/>
        </row>
        <row r="26">
          <cell r="C26" t="str">
            <v>73231 4JG0ASG</v>
          </cell>
          <cell r="D26" t="str">
            <v>RAIL-ROOF RR</v>
          </cell>
          <cell r="E26"/>
          <cell r="F26">
            <v>3.65</v>
          </cell>
          <cell r="G26">
            <v>3.65</v>
          </cell>
        </row>
        <row r="27">
          <cell r="C27" t="str">
            <v>73231 4JG0AVS</v>
          </cell>
          <cell r="D27" t="str">
            <v>RAIL ROOF RR</v>
          </cell>
          <cell r="E27"/>
          <cell r="F27">
            <v>10.19</v>
          </cell>
          <cell r="G27"/>
        </row>
        <row r="28">
          <cell r="C28" t="str">
            <v>73231 4JG0AVT</v>
          </cell>
          <cell r="D28" t="str">
            <v>RAIL-ROOF,RR</v>
          </cell>
          <cell r="E28"/>
          <cell r="F28">
            <v>3.95</v>
          </cell>
          <cell r="G28">
            <v>3.83</v>
          </cell>
        </row>
        <row r="29">
          <cell r="C29" t="str">
            <v>73240 4JG0A4A</v>
          </cell>
          <cell r="D29" t="str">
            <v>BOW ASS'Y ROOF 1ST</v>
          </cell>
          <cell r="E29">
            <v>9.65</v>
          </cell>
          <cell r="F29">
            <v>9.36</v>
          </cell>
          <cell r="G29">
            <v>9.36</v>
          </cell>
        </row>
        <row r="30">
          <cell r="C30" t="str">
            <v>73240 4JG0AVS</v>
          </cell>
          <cell r="D30" t="str">
            <v>BOW ASS'Y ROOF 1ST</v>
          </cell>
          <cell r="E30"/>
          <cell r="F30">
            <v>9.65</v>
          </cell>
          <cell r="G30"/>
        </row>
        <row r="31">
          <cell r="C31" t="str">
            <v>73240 4JG0AVT</v>
          </cell>
          <cell r="D31" t="str">
            <v>BOW ASS'Y ROOF 1ST</v>
          </cell>
          <cell r="E31"/>
          <cell r="F31">
            <v>3.64</v>
          </cell>
          <cell r="G31"/>
        </row>
        <row r="32">
          <cell r="C32" t="str">
            <v>73240 4JG0AW1</v>
          </cell>
          <cell r="D32" t="str">
            <v>BOW ASS'Y ROOF 1ST</v>
          </cell>
          <cell r="E32">
            <v>9.3699999999999992</v>
          </cell>
          <cell r="F32">
            <v>9.09</v>
          </cell>
          <cell r="G32"/>
        </row>
        <row r="33">
          <cell r="C33" t="str">
            <v>73240 4JG0AW2</v>
          </cell>
          <cell r="D33" t="str">
            <v>BOW ASS'Y ROOF 1ST</v>
          </cell>
          <cell r="E33">
            <v>9.3699999999999992</v>
          </cell>
          <cell r="F33">
            <v>3.7</v>
          </cell>
          <cell r="G33"/>
        </row>
        <row r="34">
          <cell r="C34" t="str">
            <v>73240 4JG0AW3</v>
          </cell>
          <cell r="D34" t="str">
            <v>BOW ASS'Y ROOF 1ST</v>
          </cell>
          <cell r="E34">
            <v>5760</v>
          </cell>
          <cell r="F34">
            <v>3.65</v>
          </cell>
          <cell r="G34">
            <v>3.54</v>
          </cell>
        </row>
        <row r="35">
          <cell r="C35" t="str">
            <v>73252 4JD0A4A</v>
          </cell>
          <cell r="D35" t="str">
            <v>BOW ROOF 2ST</v>
          </cell>
          <cell r="E35">
            <v>7.28</v>
          </cell>
          <cell r="F35">
            <v>7.06</v>
          </cell>
          <cell r="G35"/>
        </row>
        <row r="36">
          <cell r="C36" t="str">
            <v>73252 4JD0AVS</v>
          </cell>
          <cell r="D36" t="str">
            <v xml:space="preserve">BOW-ROOF,2ND        </v>
          </cell>
          <cell r="E36"/>
          <cell r="F36">
            <v>7.28</v>
          </cell>
          <cell r="G36">
            <v>7.06</v>
          </cell>
        </row>
        <row r="37">
          <cell r="C37" t="str">
            <v>73252 4JG0A4A</v>
          </cell>
          <cell r="D37" t="str">
            <v>RAIL ROOF RR</v>
          </cell>
          <cell r="E37">
            <v>7.28</v>
          </cell>
          <cell r="F37">
            <v>7.06</v>
          </cell>
          <cell r="G37"/>
        </row>
        <row r="38">
          <cell r="C38" t="str">
            <v>73252 4JG0AVS</v>
          </cell>
          <cell r="D38" t="str">
            <v>BOW ROOF 2 ND</v>
          </cell>
          <cell r="E38"/>
          <cell r="F38">
            <v>7.28</v>
          </cell>
          <cell r="G38"/>
        </row>
        <row r="39">
          <cell r="C39" t="str">
            <v>73252 4JG1A4A</v>
          </cell>
          <cell r="D39" t="str">
            <v>BOW ROOF CTR</v>
          </cell>
          <cell r="E39">
            <v>4.7699999999999996</v>
          </cell>
          <cell r="F39">
            <v>4.63</v>
          </cell>
          <cell r="G39">
            <v>4.63</v>
          </cell>
        </row>
        <row r="40">
          <cell r="C40" t="str">
            <v>73252 4JG1AVS</v>
          </cell>
          <cell r="D40" t="str">
            <v>BOW ROOF CTR</v>
          </cell>
          <cell r="E40"/>
          <cell r="F40">
            <v>4.7699999999999996</v>
          </cell>
          <cell r="G40"/>
        </row>
        <row r="41">
          <cell r="C41" t="str">
            <v>73252 4JG1AVT</v>
          </cell>
          <cell r="D41" t="str">
            <v>BOW ROOF CTR</v>
          </cell>
          <cell r="E41"/>
          <cell r="F41">
            <v>4.1399999999999997</v>
          </cell>
          <cell r="G41"/>
        </row>
        <row r="42">
          <cell r="C42" t="str">
            <v>73252 4JG1AVU</v>
          </cell>
          <cell r="D42" t="str">
            <v>BOW ROOF CTR</v>
          </cell>
          <cell r="E42"/>
          <cell r="F42">
            <v>3.37</v>
          </cell>
          <cell r="G42">
            <v>3.27</v>
          </cell>
        </row>
        <row r="43">
          <cell r="C43" t="str">
            <v>73252 4JG1AW0</v>
          </cell>
          <cell r="D43" t="str">
            <v>BOW ROOF CTR</v>
          </cell>
          <cell r="E43">
            <v>5.07</v>
          </cell>
          <cell r="F43">
            <v>4.92</v>
          </cell>
          <cell r="G43"/>
        </row>
        <row r="44">
          <cell r="C44" t="str">
            <v>73252 4JG1AW1</v>
          </cell>
          <cell r="D44" t="str">
            <v>BOW ROOF CTR</v>
          </cell>
          <cell r="E44">
            <v>5.07</v>
          </cell>
          <cell r="F44">
            <v>3.7</v>
          </cell>
          <cell r="G44"/>
        </row>
        <row r="45">
          <cell r="C45" t="str">
            <v>73260 4JG0A4A</v>
          </cell>
          <cell r="D45" t="str">
            <v>BOW ASS'Y ROOF 3RD</v>
          </cell>
          <cell r="E45">
            <v>100.35</v>
          </cell>
          <cell r="F45">
            <v>21.2</v>
          </cell>
          <cell r="G45"/>
        </row>
        <row r="46">
          <cell r="C46" t="str">
            <v>73260 4JG0AVS</v>
          </cell>
          <cell r="D46" t="str">
            <v>BOW ASS'Y ROOF 3RD</v>
          </cell>
          <cell r="E46"/>
          <cell r="F46">
            <v>21.85</v>
          </cell>
          <cell r="G46"/>
        </row>
        <row r="47">
          <cell r="C47" t="str">
            <v>73260 4JG0AVT</v>
          </cell>
          <cell r="D47" t="str">
            <v>BOW ASS'Y ROOF 3RD</v>
          </cell>
          <cell r="E47"/>
          <cell r="F47">
            <v>18.77</v>
          </cell>
          <cell r="G47">
            <v>18.21</v>
          </cell>
        </row>
        <row r="48">
          <cell r="C48" t="str">
            <v>78876 4JD0BW0</v>
          </cell>
          <cell r="D48" t="str">
            <v>PROTR RR SIDE RH</v>
          </cell>
          <cell r="E48">
            <v>1.64</v>
          </cell>
          <cell r="F48">
            <v>1.59</v>
          </cell>
          <cell r="G48">
            <v>1.54</v>
          </cell>
        </row>
        <row r="49">
          <cell r="C49" t="str">
            <v>78877 4JD0BW0</v>
          </cell>
          <cell r="D49" t="str">
            <v>PROTR RR SIDE LH</v>
          </cell>
          <cell r="E49">
            <v>1.64</v>
          </cell>
          <cell r="F49">
            <v>1.59</v>
          </cell>
          <cell r="G49">
            <v>1.54</v>
          </cell>
        </row>
        <row r="50">
          <cell r="C50" t="str">
            <v>79110 4JD0A4A</v>
          </cell>
          <cell r="D50" t="str">
            <v>BACK PANEL ASS'Y INR</v>
          </cell>
          <cell r="E50">
            <v>23.86</v>
          </cell>
          <cell r="F50">
            <v>23.14</v>
          </cell>
          <cell r="G50"/>
        </row>
        <row r="51">
          <cell r="C51" t="str">
            <v>79110 4JD0AVS</v>
          </cell>
          <cell r="D51" t="str">
            <v xml:space="preserve">BACK PANEL ASSY-INR </v>
          </cell>
          <cell r="E51"/>
          <cell r="F51">
            <v>23.86</v>
          </cell>
          <cell r="G51"/>
        </row>
        <row r="52">
          <cell r="C52" t="str">
            <v>79110 4JG1A4A</v>
          </cell>
          <cell r="D52" t="str">
            <v>BACK PANEL ASS'Y INR</v>
          </cell>
          <cell r="E52">
            <v>12.84</v>
          </cell>
          <cell r="F52">
            <v>12.45</v>
          </cell>
          <cell r="G52"/>
        </row>
        <row r="53">
          <cell r="C53" t="str">
            <v>79110 4JG1AVS</v>
          </cell>
          <cell r="D53" t="str">
            <v xml:space="preserve">BACK PANEL ASSY-INR </v>
          </cell>
          <cell r="E53"/>
          <cell r="F53">
            <v>12.84</v>
          </cell>
          <cell r="G53"/>
        </row>
        <row r="54">
          <cell r="C54" t="str">
            <v>79110 4JG1AVT</v>
          </cell>
          <cell r="D54" t="str">
            <v>BACK PANEL ASS'Y INR</v>
          </cell>
          <cell r="E54"/>
          <cell r="F54">
            <v>12.87</v>
          </cell>
          <cell r="G54"/>
        </row>
        <row r="55">
          <cell r="C55" t="str">
            <v>79110 4JG1AW1</v>
          </cell>
          <cell r="D55" t="str">
            <v>BACK PANEL ASS'Y INR</v>
          </cell>
          <cell r="E55">
            <v>13.32</v>
          </cell>
          <cell r="F55">
            <v>12.92</v>
          </cell>
          <cell r="G55"/>
        </row>
        <row r="56">
          <cell r="C56" t="str">
            <v>79110 4JG1AW2</v>
          </cell>
          <cell r="D56" t="str">
            <v>BACK PANEL ASS'Y INR</v>
          </cell>
          <cell r="E56">
            <v>12.84</v>
          </cell>
          <cell r="F56">
            <v>12.45</v>
          </cell>
          <cell r="G56">
            <v>12.08</v>
          </cell>
        </row>
        <row r="57">
          <cell r="C57" t="str">
            <v>79110 4KE0B4A</v>
          </cell>
          <cell r="D57" t="str">
            <v>BACK PANEL ASS'Y INR</v>
          </cell>
          <cell r="E57">
            <v>52.93</v>
          </cell>
          <cell r="F57">
            <v>51.34</v>
          </cell>
          <cell r="G57"/>
        </row>
        <row r="58">
          <cell r="C58" t="str">
            <v>79110 4KE0BVS</v>
          </cell>
          <cell r="D58" t="str">
            <v>BACK PANEL ASS'Y INR</v>
          </cell>
          <cell r="E58"/>
          <cell r="F58">
            <v>52.93</v>
          </cell>
          <cell r="G58"/>
        </row>
        <row r="59">
          <cell r="C59" t="str">
            <v>79110 4KE0BVT</v>
          </cell>
          <cell r="D59" t="str">
            <v>BACK PANEL ASS'Y INR</v>
          </cell>
          <cell r="E59"/>
          <cell r="F59">
            <v>23.39</v>
          </cell>
          <cell r="G59">
            <v>22.69</v>
          </cell>
        </row>
        <row r="60">
          <cell r="C60" t="str">
            <v>79110 4KE1A4A</v>
          </cell>
          <cell r="D60" t="str">
            <v>BACK PANEL ASS'Y INR</v>
          </cell>
          <cell r="E60">
            <v>74.11</v>
          </cell>
          <cell r="F60">
            <v>71.89</v>
          </cell>
          <cell r="G60"/>
        </row>
        <row r="61">
          <cell r="C61" t="str">
            <v>79110 4KE1AVS</v>
          </cell>
          <cell r="D61" t="str">
            <v>BACK PANEL ASS'Y INR</v>
          </cell>
          <cell r="E61"/>
          <cell r="F61">
            <v>74.11</v>
          </cell>
          <cell r="G61"/>
        </row>
        <row r="62">
          <cell r="C62" t="str">
            <v>79110 5XA1A4A</v>
          </cell>
          <cell r="D62" t="str">
            <v>BACK PANEL ASS'Y INR</v>
          </cell>
          <cell r="E62"/>
          <cell r="F62">
            <v>20.350000000000001</v>
          </cell>
          <cell r="G62"/>
        </row>
        <row r="63">
          <cell r="C63" t="str">
            <v>79137 4JG0A4A</v>
          </cell>
          <cell r="D63" t="str">
            <v>FRAME ASS'Y GUARD</v>
          </cell>
          <cell r="E63">
            <v>0.84</v>
          </cell>
          <cell r="F63">
            <v>0.81</v>
          </cell>
          <cell r="G63">
            <v>0.81</v>
          </cell>
        </row>
        <row r="64">
          <cell r="C64" t="str">
            <v>79137 4JG0AVS</v>
          </cell>
          <cell r="D64" t="str">
            <v>BRK'T TRIM MTG</v>
          </cell>
          <cell r="E64"/>
          <cell r="F64">
            <v>0.84</v>
          </cell>
          <cell r="G64"/>
        </row>
        <row r="65">
          <cell r="C65" t="str">
            <v>79137 4JG0AW1</v>
          </cell>
          <cell r="D65" t="str">
            <v>BRK'T TRIM MTG</v>
          </cell>
          <cell r="E65">
            <v>0.51</v>
          </cell>
          <cell r="F65">
            <v>0.49</v>
          </cell>
          <cell r="G65">
            <v>0.48</v>
          </cell>
        </row>
        <row r="66">
          <cell r="C66" t="str">
            <v>791D6 4JD0A4A</v>
          </cell>
          <cell r="D66" t="str">
            <v>BRK'T ASS'Y TRIM MTG</v>
          </cell>
          <cell r="E66">
            <v>0.84</v>
          </cell>
          <cell r="F66">
            <v>0.81</v>
          </cell>
          <cell r="G66"/>
        </row>
        <row r="67">
          <cell r="C67" t="str">
            <v>791D6 4JD0AVS</v>
          </cell>
          <cell r="D67" t="str">
            <v>BRK'T ASS'Y TRIM MTG</v>
          </cell>
          <cell r="E67"/>
          <cell r="F67">
            <v>0.84</v>
          </cell>
          <cell r="G67"/>
        </row>
        <row r="68">
          <cell r="C68" t="str">
            <v>79449 4JG0A4A</v>
          </cell>
          <cell r="D68" t="str">
            <v>FRAME ASS'Y GUARD</v>
          </cell>
          <cell r="E68">
            <v>1.76</v>
          </cell>
          <cell r="F68">
            <v>1.71</v>
          </cell>
          <cell r="G68">
            <v>1.71</v>
          </cell>
        </row>
        <row r="69">
          <cell r="C69" t="str">
            <v>79449 4JG0AVS</v>
          </cell>
          <cell r="D69" t="str">
            <v>HANGER SEAT BACK</v>
          </cell>
          <cell r="E69"/>
          <cell r="F69">
            <v>1.76</v>
          </cell>
          <cell r="G69"/>
        </row>
        <row r="70">
          <cell r="C70" t="str">
            <v>79449 4JG0AVT</v>
          </cell>
          <cell r="D70" t="str">
            <v>HANGER SEAT BACK</v>
          </cell>
          <cell r="E70"/>
          <cell r="F70">
            <v>1.75</v>
          </cell>
          <cell r="G70">
            <v>1.7</v>
          </cell>
        </row>
        <row r="71">
          <cell r="C71" t="str">
            <v>79449 4JG0AW0</v>
          </cell>
          <cell r="D71" t="str">
            <v>HANGER SEAT BACK</v>
          </cell>
          <cell r="E71">
            <v>1.67</v>
          </cell>
          <cell r="F71">
            <v>1.62</v>
          </cell>
          <cell r="G71"/>
        </row>
        <row r="72">
          <cell r="C72" t="str">
            <v>79449 4JG0AW1</v>
          </cell>
          <cell r="D72" t="str">
            <v>HANGER SEAT BACK</v>
          </cell>
          <cell r="E72"/>
          <cell r="F72">
            <v>2.1</v>
          </cell>
          <cell r="G72"/>
        </row>
        <row r="73">
          <cell r="C73" t="str">
            <v>93042 4JA0A4A</v>
          </cell>
          <cell r="D73" t="str">
            <v>PROTR-SIDE PANEL,UPR</v>
          </cell>
          <cell r="E73"/>
          <cell r="F73">
            <v>9.61</v>
          </cell>
          <cell r="G73"/>
        </row>
        <row r="74">
          <cell r="C74" t="str">
            <v>93042 4JA0AVS</v>
          </cell>
          <cell r="D74" t="str">
            <v>PROTR SIDE PANEL UPR RH</v>
          </cell>
          <cell r="E74"/>
          <cell r="F74">
            <v>9.61</v>
          </cell>
          <cell r="G74"/>
        </row>
        <row r="75">
          <cell r="C75" t="str">
            <v>93042 4JD0A4A</v>
          </cell>
          <cell r="D75" t="str">
            <v>PROTR-SIDE PANEL,UPR</v>
          </cell>
          <cell r="E75"/>
          <cell r="F75">
            <v>7.13</v>
          </cell>
          <cell r="G75"/>
        </row>
        <row r="76">
          <cell r="C76" t="str">
            <v>93042 4JD0AVS</v>
          </cell>
          <cell r="D76" t="str">
            <v>PROTR-SIDE PANEL,UPR</v>
          </cell>
          <cell r="E76"/>
          <cell r="F76">
            <v>7.13</v>
          </cell>
          <cell r="G76">
            <v>6.92</v>
          </cell>
        </row>
        <row r="77">
          <cell r="C77" t="str">
            <v>93042 4JD0AVS</v>
          </cell>
          <cell r="D77" t="str">
            <v>PORTR SIDE PANEL UPR RH</v>
          </cell>
          <cell r="E77"/>
          <cell r="F77">
            <v>7.13</v>
          </cell>
          <cell r="G77">
            <v>6.92</v>
          </cell>
        </row>
        <row r="78">
          <cell r="C78" t="str">
            <v>93042 4JD0B4A</v>
          </cell>
          <cell r="D78" t="str">
            <v>PORTR SIDE PANEL UPR RH</v>
          </cell>
          <cell r="E78">
            <v>10.06</v>
          </cell>
          <cell r="F78">
            <v>9.76</v>
          </cell>
          <cell r="G78"/>
        </row>
        <row r="79">
          <cell r="C79" t="str">
            <v>93042 4JD0BVS</v>
          </cell>
          <cell r="D79" t="str">
            <v>PORTR SIDE PANEL UPR RH</v>
          </cell>
          <cell r="E79"/>
          <cell r="F79">
            <v>9.61</v>
          </cell>
          <cell r="G79"/>
        </row>
        <row r="80">
          <cell r="C80" t="str">
            <v>93043 4JA0A4A</v>
          </cell>
          <cell r="D80" t="str">
            <v>PROTR-SIDE PANEL,UPR</v>
          </cell>
          <cell r="E80"/>
          <cell r="F80">
            <v>7.13</v>
          </cell>
          <cell r="G80"/>
        </row>
        <row r="81">
          <cell r="C81" t="str">
            <v>93043 4JA0AVS</v>
          </cell>
          <cell r="D81" t="str">
            <v>PROTR SIDE PANEL UPR LH</v>
          </cell>
          <cell r="E81"/>
          <cell r="F81">
            <v>7.13</v>
          </cell>
          <cell r="G81"/>
        </row>
        <row r="82">
          <cell r="C82" t="str">
            <v>93043 4JD0A4A</v>
          </cell>
          <cell r="D82" t="str">
            <v>PORTR SIDE PANEL UPR LH</v>
          </cell>
          <cell r="E82">
            <v>7.13</v>
          </cell>
          <cell r="F82">
            <v>6.92</v>
          </cell>
          <cell r="G82"/>
        </row>
        <row r="83">
          <cell r="C83" t="str">
            <v>93043 4JD0AVS</v>
          </cell>
          <cell r="D83" t="str">
            <v>PORTR SIDE PANEL UPR LH</v>
          </cell>
          <cell r="E83"/>
          <cell r="F83">
            <v>6.92</v>
          </cell>
          <cell r="G83">
            <v>6.71</v>
          </cell>
        </row>
        <row r="84">
          <cell r="C84" t="str">
            <v>93043 4JD0B4A</v>
          </cell>
          <cell r="D84" t="str">
            <v>PORTR SIDE PANEL UPR LH</v>
          </cell>
          <cell r="E84">
            <v>10.06</v>
          </cell>
          <cell r="F84">
            <v>9.76</v>
          </cell>
          <cell r="G84"/>
        </row>
        <row r="85">
          <cell r="C85" t="str">
            <v>93043 4JD0BVS</v>
          </cell>
          <cell r="D85" t="str">
            <v>PORTR SIDE PANEL UPR LH</v>
          </cell>
          <cell r="E85"/>
          <cell r="F85">
            <v>10.06</v>
          </cell>
          <cell r="G85">
            <v>9.76</v>
          </cell>
        </row>
        <row r="86">
          <cell r="C86" t="str">
            <v>93100 4JA0AW0</v>
          </cell>
          <cell r="D86" t="str">
            <v>FRAME ASS'Y GUARD</v>
          </cell>
          <cell r="E86">
            <v>382.54</v>
          </cell>
          <cell r="F86">
            <v>371.06</v>
          </cell>
          <cell r="G86"/>
        </row>
        <row r="87">
          <cell r="C87" t="str">
            <v>93100 4JA0AW1</v>
          </cell>
          <cell r="D87" t="str">
            <v>FRAME ASS'Y GUARD</v>
          </cell>
          <cell r="E87">
            <v>382.54</v>
          </cell>
          <cell r="F87">
            <v>486.81</v>
          </cell>
          <cell r="G87"/>
        </row>
        <row r="88">
          <cell r="C88" t="str">
            <v>93100 4JD0A4A</v>
          </cell>
          <cell r="D88" t="str">
            <v>FRAME ASS'Y GUARD</v>
          </cell>
          <cell r="E88">
            <v>302.05</v>
          </cell>
          <cell r="F88">
            <v>292.99</v>
          </cell>
          <cell r="G88"/>
        </row>
        <row r="89">
          <cell r="C89" t="str">
            <v>93100 4JD0AVS</v>
          </cell>
          <cell r="D89" t="str">
            <v>FRAME ASS'Y GUARD</v>
          </cell>
          <cell r="E89"/>
          <cell r="F89">
            <v>384.12</v>
          </cell>
          <cell r="G89"/>
        </row>
        <row r="90">
          <cell r="C90" t="str">
            <v>93100 4JD0AW0</v>
          </cell>
          <cell r="D90" t="str">
            <v>FRAME ASS'Y GUARD</v>
          </cell>
          <cell r="E90">
            <v>295.49</v>
          </cell>
          <cell r="F90">
            <v>286.63</v>
          </cell>
          <cell r="G90"/>
        </row>
        <row r="91">
          <cell r="C91" t="str">
            <v>93100 4JD0AW1</v>
          </cell>
          <cell r="D91" t="str">
            <v xml:space="preserve">FRAME ASSY-GUARD    </v>
          </cell>
          <cell r="E91"/>
          <cell r="F91">
            <v>384.12</v>
          </cell>
          <cell r="G91"/>
        </row>
        <row r="92">
          <cell r="C92" t="str">
            <v>93100 4JN0AVS</v>
          </cell>
          <cell r="D92" t="str">
            <v xml:space="preserve">FRAME ASSY-GUARD    </v>
          </cell>
          <cell r="E92"/>
          <cell r="F92">
            <v>422.83</v>
          </cell>
          <cell r="G92"/>
        </row>
        <row r="93">
          <cell r="C93" t="str">
            <v>93100 4JP0C4A</v>
          </cell>
          <cell r="D93" t="str">
            <v>FRAME ASS'Y GUARD</v>
          </cell>
          <cell r="E93">
            <v>397.21</v>
          </cell>
          <cell r="F93">
            <v>385.29</v>
          </cell>
          <cell r="G93"/>
        </row>
        <row r="94">
          <cell r="C94" t="str">
            <v>93100 4JP0CVS</v>
          </cell>
          <cell r="D94" t="str">
            <v>FRAME ASSY-GUARD</v>
          </cell>
          <cell r="E94"/>
          <cell r="F94">
            <v>521.08000000000004</v>
          </cell>
          <cell r="G94"/>
        </row>
        <row r="95">
          <cell r="C95" t="str">
            <v>93100 4KD0C4A</v>
          </cell>
          <cell r="D95" t="str">
            <v>FRAME ASS'Y GUARD</v>
          </cell>
          <cell r="E95"/>
          <cell r="F95">
            <v>490</v>
          </cell>
          <cell r="G95"/>
        </row>
        <row r="96">
          <cell r="C96" t="str">
            <v>93100 4KD0CVS</v>
          </cell>
          <cell r="D96" t="str">
            <v>FRAME ASS'Y GUARD</v>
          </cell>
          <cell r="E96"/>
          <cell r="F96">
            <v>490</v>
          </cell>
          <cell r="G96">
            <v>475.3</v>
          </cell>
        </row>
        <row r="97">
          <cell r="C97" t="str">
            <v>93106 4JA1AW0</v>
          </cell>
          <cell r="D97" t="str">
            <v>FRAME ASSY HEADER PANEL</v>
          </cell>
          <cell r="E97"/>
          <cell r="F97">
            <v>80.94</v>
          </cell>
          <cell r="G97"/>
        </row>
        <row r="98">
          <cell r="C98" t="str">
            <v>93106 4JA1AW1</v>
          </cell>
          <cell r="D98" t="str">
            <v>FRAME ASS'Y HEADER PANEL</v>
          </cell>
          <cell r="E98"/>
          <cell r="F98">
            <v>74.489999999999995</v>
          </cell>
          <cell r="G98">
            <v>72.260000000000005</v>
          </cell>
        </row>
        <row r="99">
          <cell r="C99" t="str">
            <v>93106 4JD0A4A</v>
          </cell>
          <cell r="D99" t="str">
            <v>FRAME ASSY-HEADER PA</v>
          </cell>
          <cell r="E99"/>
          <cell r="F99">
            <v>55.42</v>
          </cell>
          <cell r="G99"/>
        </row>
        <row r="100">
          <cell r="C100" t="str">
            <v>93106 4JD0ASG</v>
          </cell>
          <cell r="D100" t="str">
            <v>FRAME ASS'Y HEADER PANEL</v>
          </cell>
          <cell r="E100"/>
          <cell r="F100">
            <v>39</v>
          </cell>
          <cell r="G100">
            <v>39</v>
          </cell>
        </row>
        <row r="101">
          <cell r="C101" t="str">
            <v>93106 4JD0AW0</v>
          </cell>
          <cell r="D101" t="str">
            <v>FRAME ASS'Y HEADER PANEL</v>
          </cell>
          <cell r="E101">
            <v>50.51</v>
          </cell>
          <cell r="F101">
            <v>48.99</v>
          </cell>
          <cell r="G101"/>
        </row>
        <row r="102">
          <cell r="C102" t="str">
            <v>93106 4JD0AW1</v>
          </cell>
          <cell r="D102" t="str">
            <v>FRAME ASS'Y HEADER PANEL</v>
          </cell>
          <cell r="E102">
            <v>50.51</v>
          </cell>
          <cell r="F102">
            <v>48.99</v>
          </cell>
          <cell r="G102"/>
        </row>
        <row r="103">
          <cell r="C103" t="str">
            <v>93106 4JD0AW2</v>
          </cell>
          <cell r="D103" t="str">
            <v>FRAME ASS'Y HEADER PANEL</v>
          </cell>
          <cell r="E103">
            <v>50.51</v>
          </cell>
          <cell r="F103">
            <v>42.9</v>
          </cell>
          <cell r="G103"/>
        </row>
        <row r="104">
          <cell r="C104" t="str">
            <v>93106 4JM0A4A</v>
          </cell>
          <cell r="D104" t="str">
            <v>FRAME ASS'Y HEADER PANEL</v>
          </cell>
          <cell r="E104"/>
          <cell r="F104">
            <v>196.35</v>
          </cell>
          <cell r="G104"/>
        </row>
        <row r="105">
          <cell r="C105" t="str">
            <v>93106 4JM0AVS</v>
          </cell>
          <cell r="D105" t="str">
            <v>FRAME ASS'Y HEADER PANEL</v>
          </cell>
          <cell r="E105"/>
          <cell r="F105">
            <v>196.35</v>
          </cell>
          <cell r="G105"/>
        </row>
        <row r="106">
          <cell r="C106" t="str">
            <v>93106 4JM0B4A</v>
          </cell>
          <cell r="D106" t="str">
            <v>FRAME ASS'Y HEADER PANEL</v>
          </cell>
          <cell r="E106"/>
          <cell r="F106">
            <v>2</v>
          </cell>
          <cell r="G106"/>
        </row>
        <row r="107">
          <cell r="C107" t="str">
            <v>93106 4JM0BVS</v>
          </cell>
          <cell r="D107" t="str">
            <v>FRAME ASSY-HEADER PA</v>
          </cell>
          <cell r="E107"/>
          <cell r="F107">
            <v>205.45</v>
          </cell>
          <cell r="G107">
            <v>199.29</v>
          </cell>
        </row>
        <row r="108">
          <cell r="C108" t="str">
            <v>93106 4JM1A4A</v>
          </cell>
          <cell r="D108" t="str">
            <v>FRAME ASS'Y HEADER PANEL</v>
          </cell>
          <cell r="E108">
            <v>196.35</v>
          </cell>
          <cell r="F108">
            <v>190.46</v>
          </cell>
          <cell r="G108"/>
        </row>
        <row r="109">
          <cell r="C109" t="str">
            <v>93106 4JM1AVS</v>
          </cell>
          <cell r="D109" t="str">
            <v>FRAME ASS'Y HEADER PANEL</v>
          </cell>
          <cell r="E109"/>
          <cell r="F109">
            <v>196.35</v>
          </cell>
          <cell r="G109">
            <v>190.46</v>
          </cell>
        </row>
        <row r="110">
          <cell r="C110" t="str">
            <v>93106 4JN0A4A</v>
          </cell>
          <cell r="D110" t="str">
            <v>FRAME ASS'Y HEADER PANEL</v>
          </cell>
          <cell r="E110">
            <v>76.010000000000005</v>
          </cell>
          <cell r="F110">
            <v>73.73</v>
          </cell>
          <cell r="G110"/>
        </row>
        <row r="111">
          <cell r="C111" t="str">
            <v>93106 4JN0AVS</v>
          </cell>
          <cell r="D111" t="str">
            <v>FRAME ASS'Y HEADER PANEL</v>
          </cell>
          <cell r="E111"/>
          <cell r="F111">
            <v>103.82</v>
          </cell>
          <cell r="G111"/>
        </row>
        <row r="112">
          <cell r="C112" t="str">
            <v>93106 4JN0AVT</v>
          </cell>
          <cell r="D112" t="str">
            <v>FRAME ASS'Y HEADER PANEL</v>
          </cell>
          <cell r="E112">
            <v>832</v>
          </cell>
          <cell r="F112">
            <v>95.22</v>
          </cell>
          <cell r="G112"/>
        </row>
        <row r="113">
          <cell r="C113" t="str">
            <v>93106 4JN0BVS</v>
          </cell>
          <cell r="D113" t="str">
            <v>FRAME ASSY-HEADER PA</v>
          </cell>
          <cell r="E113"/>
          <cell r="F113">
            <v>99.05</v>
          </cell>
          <cell r="G113">
            <v>96.08</v>
          </cell>
        </row>
        <row r="114">
          <cell r="C114" t="str">
            <v>93106 4JN1A4A</v>
          </cell>
          <cell r="D114" t="str">
            <v>FRAME ASS'Y HEADER PANEL</v>
          </cell>
          <cell r="E114">
            <v>76.010000000000005</v>
          </cell>
          <cell r="F114">
            <v>73.73</v>
          </cell>
          <cell r="G114"/>
        </row>
        <row r="115">
          <cell r="C115" t="str">
            <v>93106 4JN1AVS</v>
          </cell>
          <cell r="D115" t="str">
            <v>FRAME ASS'Y HEADER PANEL</v>
          </cell>
          <cell r="E115"/>
          <cell r="F115">
            <v>76.010000000000005</v>
          </cell>
          <cell r="G115"/>
        </row>
        <row r="116">
          <cell r="C116" t="str">
            <v>93106 4JP0C4A</v>
          </cell>
          <cell r="D116" t="str">
            <v>FRAME ASS'Y HEADER PANEL</v>
          </cell>
          <cell r="E116">
            <v>76.010000000000005</v>
          </cell>
          <cell r="F116">
            <v>73.73</v>
          </cell>
          <cell r="G116"/>
        </row>
        <row r="117">
          <cell r="C117" t="str">
            <v>93106 4JP0CVS</v>
          </cell>
          <cell r="D117" t="str">
            <v>FRAME ASS'Y HEADER PANEL</v>
          </cell>
          <cell r="E117"/>
          <cell r="F117">
            <v>76.010000000000005</v>
          </cell>
          <cell r="G117"/>
        </row>
        <row r="118">
          <cell r="C118" t="str">
            <v>93107 4JE0AW0</v>
          </cell>
          <cell r="D118" t="str">
            <v>FRAME HEADER PANEL</v>
          </cell>
          <cell r="E118">
            <v>47.12</v>
          </cell>
          <cell r="F118">
            <v>45.71</v>
          </cell>
          <cell r="G118"/>
        </row>
        <row r="119">
          <cell r="C119" t="str">
            <v>93107 4JE0AW1</v>
          </cell>
          <cell r="D119" t="str">
            <v xml:space="preserve">FRAME-HEADER PANEL  </v>
          </cell>
          <cell r="E119"/>
          <cell r="F119">
            <v>18.95</v>
          </cell>
          <cell r="G119"/>
        </row>
        <row r="120">
          <cell r="C120" t="str">
            <v>93320 4JA0AW0</v>
          </cell>
          <cell r="D120" t="str">
            <v>FRAME ASS'Y SIDE UPR RH</v>
          </cell>
          <cell r="E120">
            <v>153.96</v>
          </cell>
          <cell r="F120">
            <v>149.34</v>
          </cell>
          <cell r="G120"/>
        </row>
        <row r="121">
          <cell r="C121" t="str">
            <v>93320 4JP0C4A</v>
          </cell>
          <cell r="D121" t="str">
            <v>FRAME ASS'Y SIDE UPR RH</v>
          </cell>
          <cell r="E121">
            <v>152.66</v>
          </cell>
          <cell r="F121">
            <v>148.08000000000001</v>
          </cell>
          <cell r="G121"/>
        </row>
        <row r="122">
          <cell r="C122" t="str">
            <v>93320 4JP0CVS</v>
          </cell>
          <cell r="D122" t="str">
            <v>FRAME ASS'Y SIDE UPR RH</v>
          </cell>
          <cell r="E122"/>
          <cell r="F122">
            <v>171.88</v>
          </cell>
          <cell r="G122"/>
        </row>
        <row r="123">
          <cell r="C123" t="str">
            <v>93320 4JP0CVT</v>
          </cell>
          <cell r="D123" t="str">
            <v>FRAME ASS'Y SIDE UPR RH</v>
          </cell>
          <cell r="E123">
            <v>44</v>
          </cell>
          <cell r="F123">
            <v>172.64</v>
          </cell>
          <cell r="G123"/>
        </row>
        <row r="124">
          <cell r="C124" t="str">
            <v>93320 4JP1C4A</v>
          </cell>
          <cell r="D124" t="str">
            <v>FRAME ASS'Y SIDE UPR RH</v>
          </cell>
          <cell r="E124"/>
          <cell r="F124">
            <v>179.95</v>
          </cell>
          <cell r="G124"/>
        </row>
        <row r="125">
          <cell r="C125" t="str">
            <v>93320 4JP1CVS</v>
          </cell>
          <cell r="D125" t="str">
            <v>FRAME ASS'Y SIDE UPR RH</v>
          </cell>
          <cell r="E125"/>
          <cell r="F125">
            <v>179.95</v>
          </cell>
          <cell r="G125">
            <v>174.55</v>
          </cell>
        </row>
        <row r="126">
          <cell r="C126" t="str">
            <v>93320 4JP9E4A</v>
          </cell>
          <cell r="D126" t="str">
            <v>FRAME ASS'Y SIDE UPR RH</v>
          </cell>
          <cell r="E126">
            <v>112</v>
          </cell>
          <cell r="F126">
            <v>179.95</v>
          </cell>
          <cell r="G126"/>
        </row>
        <row r="127">
          <cell r="C127" t="str">
            <v>93321 4JA0AW0</v>
          </cell>
          <cell r="D127" t="str">
            <v>FRAME ASS'Y SIDE UPR LH</v>
          </cell>
          <cell r="E127">
            <v>153.96</v>
          </cell>
          <cell r="F127">
            <v>149.34</v>
          </cell>
          <cell r="G127"/>
        </row>
        <row r="128">
          <cell r="C128" t="str">
            <v>93321 4JP0C4A</v>
          </cell>
          <cell r="D128" t="str">
            <v>FRAME ASS'Y SIDE UPR LH</v>
          </cell>
          <cell r="E128">
            <v>152.66</v>
          </cell>
          <cell r="F128">
            <v>148.08000000000001</v>
          </cell>
          <cell r="G128"/>
        </row>
        <row r="129">
          <cell r="C129" t="str">
            <v>93321 4JP0CVS</v>
          </cell>
          <cell r="D129" t="str">
            <v>FRAME ASS'Y SIDE UPR RH</v>
          </cell>
          <cell r="E129"/>
          <cell r="F129">
            <v>171.88</v>
          </cell>
          <cell r="G129"/>
        </row>
        <row r="130">
          <cell r="C130" t="str">
            <v>93321 4JP1C4A</v>
          </cell>
          <cell r="D130" t="str">
            <v>FRAME ASS'Y SIDE UPR LH</v>
          </cell>
          <cell r="E130"/>
          <cell r="F130">
            <v>179.95</v>
          </cell>
          <cell r="G130"/>
        </row>
        <row r="131">
          <cell r="C131" t="str">
            <v>93321 4JP1CVS</v>
          </cell>
          <cell r="D131" t="str">
            <v>FRAME ASS'Y SIDE UPR LH</v>
          </cell>
          <cell r="E131"/>
          <cell r="F131">
            <v>179.95</v>
          </cell>
          <cell r="G131">
            <v>174.55</v>
          </cell>
        </row>
        <row r="132">
          <cell r="C132" t="str">
            <v>93321 4JP9E4A</v>
          </cell>
          <cell r="D132" t="str">
            <v>FRAME ASS'Y SIDE UPR LH</v>
          </cell>
          <cell r="E132">
            <v>153</v>
          </cell>
          <cell r="F132">
            <v>179.95</v>
          </cell>
          <cell r="G132"/>
        </row>
        <row r="133">
          <cell r="C133" t="str">
            <v>93410 4JA0A4A</v>
          </cell>
          <cell r="D133" t="str">
            <v>FRAME ASS'Y RR GATE</v>
          </cell>
          <cell r="E133">
            <v>297.07</v>
          </cell>
          <cell r="F133">
            <v>288.16000000000003</v>
          </cell>
          <cell r="G133"/>
        </row>
        <row r="134">
          <cell r="C134" t="str">
            <v>93410 4JA0AVS</v>
          </cell>
          <cell r="D134" t="str">
            <v>FRAME ASS'Y RR GATE</v>
          </cell>
          <cell r="E134"/>
          <cell r="F134">
            <v>297.07</v>
          </cell>
          <cell r="G134"/>
        </row>
        <row r="135">
          <cell r="C135" t="str">
            <v>93410 4JA0AW0</v>
          </cell>
          <cell r="D135" t="str">
            <v>FRAME ASS'Y RR GATE</v>
          </cell>
          <cell r="E135">
            <v>297.07</v>
          </cell>
          <cell r="F135">
            <v>288.16000000000003</v>
          </cell>
          <cell r="G135"/>
        </row>
        <row r="136">
          <cell r="C136" t="str">
            <v>93534 4JA0A4A</v>
          </cell>
          <cell r="D136" t="str">
            <v>REINF ASS'Y SIDE PANEL RR RH</v>
          </cell>
          <cell r="E136">
            <v>3.75</v>
          </cell>
          <cell r="F136">
            <v>3.64</v>
          </cell>
          <cell r="G136"/>
        </row>
        <row r="137">
          <cell r="C137" t="str">
            <v>93534 4JA0AVS</v>
          </cell>
          <cell r="D137" t="str">
            <v>REINF ASS'Y SIDE PANEL RR RH</v>
          </cell>
          <cell r="E137"/>
          <cell r="F137">
            <v>3.75</v>
          </cell>
          <cell r="G137"/>
        </row>
        <row r="138">
          <cell r="C138" t="str">
            <v>93534 4JA0B4A</v>
          </cell>
          <cell r="D138" t="str">
            <v>REINF ASS'Y SIDE PANEL RR RH</v>
          </cell>
          <cell r="E138"/>
          <cell r="F138">
            <v>3.37</v>
          </cell>
          <cell r="G138"/>
        </row>
        <row r="139">
          <cell r="C139" t="str">
            <v>93534 4JA0BVS</v>
          </cell>
          <cell r="D139" t="str">
            <v>REINF ASS'Y SIDE PANEL RR RH</v>
          </cell>
          <cell r="E139"/>
          <cell r="F139">
            <v>3.37</v>
          </cell>
          <cell r="G139"/>
        </row>
        <row r="140">
          <cell r="C140" t="str">
            <v>93534 4JA0BVT</v>
          </cell>
          <cell r="D140" t="str">
            <v>REINF ASS'Y SIDE PANEL RR RH</v>
          </cell>
          <cell r="E140"/>
          <cell r="F140">
            <v>3.37</v>
          </cell>
          <cell r="G140">
            <v>3.37</v>
          </cell>
        </row>
        <row r="141">
          <cell r="C141" t="str">
            <v>93534 5XA0A4A</v>
          </cell>
          <cell r="D141" t="str">
            <v>REINF SIDE PANEL RR RH</v>
          </cell>
          <cell r="E141"/>
          <cell r="F141">
            <v>3.86</v>
          </cell>
          <cell r="G141"/>
        </row>
        <row r="142">
          <cell r="C142" t="str">
            <v>93610 4JJ0B4A</v>
          </cell>
          <cell r="D142" t="str">
            <v>BOLS ASS'Y FLOOR FR</v>
          </cell>
          <cell r="E142">
            <v>61.57</v>
          </cell>
          <cell r="F142">
            <v>59.72</v>
          </cell>
          <cell r="G142"/>
        </row>
        <row r="143">
          <cell r="C143" t="str">
            <v>93610 4JJ0BW0</v>
          </cell>
          <cell r="D143" t="str">
            <v>BOLS ASS'Y FLOOR FR</v>
          </cell>
          <cell r="E143">
            <v>62.95</v>
          </cell>
          <cell r="F143">
            <v>61.06</v>
          </cell>
          <cell r="G143"/>
        </row>
        <row r="144">
          <cell r="C144" t="str">
            <v>93610 4JN0A4A</v>
          </cell>
          <cell r="D144" t="str">
            <v>BOLS ASS'Y FLOOR FR</v>
          </cell>
          <cell r="E144">
            <v>60.96</v>
          </cell>
          <cell r="F144">
            <v>59.13</v>
          </cell>
          <cell r="G144"/>
        </row>
        <row r="145">
          <cell r="C145" t="str">
            <v>93610 4JN0AVS</v>
          </cell>
          <cell r="D145" t="str">
            <v>BOLS ASS'Y FLOOR FR</v>
          </cell>
          <cell r="E145"/>
          <cell r="F145">
            <v>60.96</v>
          </cell>
          <cell r="G145"/>
        </row>
        <row r="146">
          <cell r="C146" t="str">
            <v>93610 4JN0AVT</v>
          </cell>
          <cell r="D146" t="str">
            <v>BOLS ASS'Y FLOOR FR</v>
          </cell>
          <cell r="E146"/>
          <cell r="F146">
            <v>60.96</v>
          </cell>
          <cell r="G146">
            <v>60.96</v>
          </cell>
        </row>
        <row r="147">
          <cell r="C147" t="str">
            <v>93610 4KJ0A4A</v>
          </cell>
          <cell r="D147" t="str">
            <v>BOLS ASSY FLOOR FR</v>
          </cell>
          <cell r="E147"/>
          <cell r="F147">
            <v>2</v>
          </cell>
          <cell r="G147"/>
        </row>
        <row r="148">
          <cell r="C148" t="str">
            <v>93610 4KJ0AVS</v>
          </cell>
          <cell r="D148" t="str">
            <v>BOLS ASSY FLOOR FR</v>
          </cell>
          <cell r="E148"/>
          <cell r="F148">
            <v>66.760000000000005</v>
          </cell>
          <cell r="G148">
            <v>64.760000000000005</v>
          </cell>
        </row>
        <row r="149">
          <cell r="C149" t="str">
            <v>93610 5XA0A4A</v>
          </cell>
          <cell r="D149" t="str">
            <v>BOLS ASSY FLOOR FR</v>
          </cell>
          <cell r="E149"/>
          <cell r="F149">
            <v>65.319999999999993</v>
          </cell>
          <cell r="G149"/>
        </row>
        <row r="150">
          <cell r="C150" t="str">
            <v>93620 4JA0A4A</v>
          </cell>
          <cell r="D150" t="str">
            <v>BOLS ASS'Y FLOOR FR</v>
          </cell>
          <cell r="E150">
            <v>74.42</v>
          </cell>
          <cell r="F150">
            <v>72.19</v>
          </cell>
          <cell r="G150"/>
        </row>
        <row r="151">
          <cell r="C151" t="str">
            <v>93620 4JA0AVS</v>
          </cell>
          <cell r="D151" t="str">
            <v>BOLS ASS'Y FLOOR 2ND</v>
          </cell>
          <cell r="E151"/>
          <cell r="F151">
            <v>60.53</v>
          </cell>
          <cell r="G151"/>
        </row>
        <row r="152">
          <cell r="C152" t="str">
            <v>93620 4JA0AW0</v>
          </cell>
          <cell r="D152" t="str">
            <v>FRAME ASS'Y GUARD</v>
          </cell>
          <cell r="E152">
            <v>74.09</v>
          </cell>
          <cell r="F152">
            <v>71.87</v>
          </cell>
          <cell r="G152"/>
        </row>
        <row r="153">
          <cell r="C153" t="str">
            <v>93620 4JA0AW1</v>
          </cell>
          <cell r="D153" t="str">
            <v>FRAME ASS'Y GUARD</v>
          </cell>
          <cell r="E153">
            <v>74.09</v>
          </cell>
          <cell r="F153">
            <v>63</v>
          </cell>
          <cell r="G153"/>
        </row>
        <row r="154">
          <cell r="C154" t="str">
            <v>93620 4JM0A4A</v>
          </cell>
          <cell r="D154" t="str">
            <v>BOLS ASS'Y FLOOR FR</v>
          </cell>
          <cell r="E154"/>
          <cell r="F154">
            <v>2</v>
          </cell>
          <cell r="G154"/>
        </row>
        <row r="155">
          <cell r="C155" t="str">
            <v>93620 4JM0AVS</v>
          </cell>
          <cell r="D155" t="str">
            <v xml:space="preserve">BOLS ASSY-FLOOR,2ND </v>
          </cell>
          <cell r="E155"/>
          <cell r="F155">
            <v>66.61</v>
          </cell>
          <cell r="G155"/>
        </row>
        <row r="156">
          <cell r="C156" t="str">
            <v>93620 4KJ0A4A</v>
          </cell>
          <cell r="D156" t="str">
            <v>BOLS ASSY FLOOR FR</v>
          </cell>
          <cell r="E156"/>
          <cell r="F156">
            <v>2</v>
          </cell>
          <cell r="G156"/>
        </row>
        <row r="157">
          <cell r="C157" t="str">
            <v>93620 4KJ0AVS</v>
          </cell>
          <cell r="D157" t="str">
            <v>BOLS ASSY FLOOR FR</v>
          </cell>
          <cell r="E157"/>
          <cell r="F157">
            <v>61.14</v>
          </cell>
          <cell r="G157">
            <v>59.31</v>
          </cell>
        </row>
        <row r="158">
          <cell r="C158" t="str">
            <v>93630 4JA0A4A</v>
          </cell>
          <cell r="D158" t="str">
            <v>BOLS ASS'Y FLOOR 3RD</v>
          </cell>
          <cell r="E158">
            <v>74.42</v>
          </cell>
          <cell r="F158">
            <v>72.19</v>
          </cell>
          <cell r="G158"/>
        </row>
        <row r="159">
          <cell r="C159" t="str">
            <v>93630 4JA0AVS</v>
          </cell>
          <cell r="D159" t="str">
            <v>BOLS ASS'Y FLOOR 3RD</v>
          </cell>
          <cell r="E159"/>
          <cell r="F159">
            <v>60.53</v>
          </cell>
          <cell r="G159"/>
        </row>
        <row r="160">
          <cell r="C160" t="str">
            <v>93630 4JA0AVT</v>
          </cell>
          <cell r="D160" t="str">
            <v xml:space="preserve">BOLS ASSY-FLOOR,3RD </v>
          </cell>
          <cell r="E160"/>
          <cell r="F160">
            <v>33.01</v>
          </cell>
          <cell r="G160"/>
        </row>
        <row r="161">
          <cell r="C161" t="str">
            <v>93630 4JA0AVU</v>
          </cell>
          <cell r="D161" t="str">
            <v>BOLS ASS'Y FLOOR 3RD</v>
          </cell>
          <cell r="E161"/>
          <cell r="F161">
            <v>33.01</v>
          </cell>
          <cell r="G161"/>
        </row>
        <row r="162">
          <cell r="C162" t="str">
            <v>93630 4JA0AW0</v>
          </cell>
          <cell r="D162" t="str">
            <v>BOLS ASS'Y FLOOR 3RD</v>
          </cell>
          <cell r="E162">
            <v>74.09</v>
          </cell>
          <cell r="F162">
            <v>71.87</v>
          </cell>
          <cell r="G162"/>
        </row>
        <row r="163">
          <cell r="C163" t="str">
            <v>93630 4JA0AW1</v>
          </cell>
          <cell r="D163" t="str">
            <v xml:space="preserve">BOLS ASSY-FLOOR,3RD </v>
          </cell>
          <cell r="E163"/>
          <cell r="F163">
            <v>36.159999999999997</v>
          </cell>
          <cell r="G163"/>
        </row>
        <row r="164">
          <cell r="C164" t="str">
            <v>93630 4JJ0AW0</v>
          </cell>
          <cell r="D164" t="str">
            <v>BOLS ASS'Y FLOOR 3RD</v>
          </cell>
          <cell r="E164">
            <v>74.09</v>
          </cell>
          <cell r="F164">
            <v>71.87</v>
          </cell>
          <cell r="G164"/>
        </row>
        <row r="165">
          <cell r="C165" t="str">
            <v>93630 4JJ0AW1</v>
          </cell>
          <cell r="D165" t="str">
            <v>BOLS ASS'Y FLOOR 3RD</v>
          </cell>
          <cell r="E165">
            <v>74.09</v>
          </cell>
          <cell r="F165">
            <v>71.87</v>
          </cell>
          <cell r="G165"/>
        </row>
        <row r="166">
          <cell r="C166" t="str">
            <v>93630 4JN0A4A</v>
          </cell>
          <cell r="D166" t="str">
            <v>BOLS ASS'Y FLOOR 3RD</v>
          </cell>
          <cell r="E166">
            <v>72.099999999999994</v>
          </cell>
          <cell r="F166">
            <v>69.94</v>
          </cell>
          <cell r="G166"/>
        </row>
        <row r="167">
          <cell r="C167" t="str">
            <v>93630 4JN0AVS</v>
          </cell>
          <cell r="D167" t="str">
            <v>BOLS ASS'Y FLOOR 3RD</v>
          </cell>
          <cell r="E167"/>
          <cell r="F167">
            <v>72.099999999999994</v>
          </cell>
          <cell r="G167"/>
        </row>
        <row r="168">
          <cell r="C168" t="str">
            <v>93630 4JN0AVT</v>
          </cell>
          <cell r="D168" t="str">
            <v>BOLS ASS'Y FLOOR 3RD</v>
          </cell>
          <cell r="E168"/>
          <cell r="F168">
            <v>72.099999999999994</v>
          </cell>
          <cell r="G168">
            <v>72.099999999999994</v>
          </cell>
        </row>
        <row r="169">
          <cell r="C169" t="str">
            <v>93630 5JG0A4A</v>
          </cell>
          <cell r="D169" t="str">
            <v xml:space="preserve">BOLS ASSY-FLOOR,3RD </v>
          </cell>
          <cell r="E169"/>
          <cell r="F169">
            <v>34.57</v>
          </cell>
          <cell r="G169"/>
        </row>
        <row r="170">
          <cell r="C170" t="str">
            <v>93630 5JG0ASG</v>
          </cell>
          <cell r="D170" t="str">
            <v>BOLS ASSY FLOOR 3RD</v>
          </cell>
          <cell r="E170"/>
          <cell r="F170">
            <v>34.450000000000003</v>
          </cell>
          <cell r="G170">
            <v>34.450000000000003</v>
          </cell>
        </row>
        <row r="171">
          <cell r="C171" t="str">
            <v>93630 5XA0A4A</v>
          </cell>
          <cell r="D171" t="str">
            <v xml:space="preserve">BOLS ASSY-FLOOR,3RD </v>
          </cell>
          <cell r="E171"/>
          <cell r="F171">
            <v>50</v>
          </cell>
          <cell r="G171"/>
        </row>
        <row r="172">
          <cell r="C172" t="str">
            <v>93640 4JA0A4A</v>
          </cell>
          <cell r="D172" t="str">
            <v>BOLS ASS'Y FLOOR 4TH</v>
          </cell>
          <cell r="E172">
            <v>103.82</v>
          </cell>
          <cell r="F172">
            <v>100.71</v>
          </cell>
          <cell r="G172"/>
        </row>
        <row r="173">
          <cell r="C173" t="str">
            <v>93640 4JA0B4A</v>
          </cell>
          <cell r="D173" t="str">
            <v xml:space="preserve">BOLS ASSY-FLOOR,4TH </v>
          </cell>
          <cell r="E173"/>
          <cell r="F173">
            <v>91.51</v>
          </cell>
          <cell r="G173"/>
        </row>
        <row r="174">
          <cell r="C174" t="str">
            <v>93640 4JA0BSG</v>
          </cell>
          <cell r="D174" t="str">
            <v>BOLS ASS'Y FLOOR 4TH</v>
          </cell>
          <cell r="E174"/>
          <cell r="F174">
            <v>78.84</v>
          </cell>
          <cell r="G174">
            <v>78.84</v>
          </cell>
        </row>
        <row r="175">
          <cell r="C175" t="str">
            <v>93640 4JA0BVS</v>
          </cell>
          <cell r="D175" t="str">
            <v xml:space="preserve">BOLS ASSY-FLOOR,4TH </v>
          </cell>
          <cell r="E175"/>
          <cell r="F175">
            <v>91.51</v>
          </cell>
          <cell r="G175">
            <v>88.76</v>
          </cell>
        </row>
        <row r="176">
          <cell r="C176" t="str">
            <v>93640 4JN0A4A</v>
          </cell>
          <cell r="D176" t="str">
            <v>BOLS ASS'Y FLOOR 4TH</v>
          </cell>
          <cell r="E176">
            <v>103.82</v>
          </cell>
          <cell r="F176">
            <v>100.71</v>
          </cell>
          <cell r="G176"/>
        </row>
        <row r="177">
          <cell r="C177" t="str">
            <v>93640 4JN0AVS</v>
          </cell>
          <cell r="D177" t="str">
            <v>BOLS ASS'Y FLOOR 4TH</v>
          </cell>
          <cell r="E177"/>
          <cell r="F177">
            <v>103.82</v>
          </cell>
          <cell r="G177"/>
        </row>
        <row r="178">
          <cell r="C178" t="str">
            <v>93640 4JN0AVT</v>
          </cell>
          <cell r="D178" t="str">
            <v>BOLS ASS'Y FLOOR 4TH</v>
          </cell>
          <cell r="E178"/>
          <cell r="F178">
            <v>76.459999999999994</v>
          </cell>
          <cell r="G178">
            <v>76.459999999999994</v>
          </cell>
        </row>
        <row r="179">
          <cell r="C179" t="str">
            <v>93690 4JA0B4A</v>
          </cell>
          <cell r="D179" t="str">
            <v>BOLS ASS'Y FLOOR TAIL</v>
          </cell>
          <cell r="E179">
            <v>377.79</v>
          </cell>
          <cell r="F179">
            <v>366.46</v>
          </cell>
          <cell r="G179"/>
        </row>
        <row r="180">
          <cell r="C180" t="str">
            <v>93690 4JA0BVS</v>
          </cell>
          <cell r="D180" t="str">
            <v>BOLS ASSY-FLOOR,TAIL</v>
          </cell>
          <cell r="E180"/>
          <cell r="F180">
            <v>377.79</v>
          </cell>
          <cell r="G180"/>
        </row>
        <row r="181">
          <cell r="C181" t="str">
            <v>93690 4JD0A4A</v>
          </cell>
          <cell r="D181" t="str">
            <v>BOLS ASS'Y FLOOR TAIL</v>
          </cell>
          <cell r="E181">
            <v>216.3</v>
          </cell>
          <cell r="F181">
            <v>209.81</v>
          </cell>
          <cell r="G181"/>
        </row>
        <row r="182">
          <cell r="C182" t="str">
            <v>93690 4JD0AVS</v>
          </cell>
          <cell r="D182" t="str">
            <v>BOLS ASS'Y FLOOR TAIL</v>
          </cell>
          <cell r="E182"/>
          <cell r="F182">
            <v>216.3</v>
          </cell>
          <cell r="G182"/>
        </row>
        <row r="183">
          <cell r="C183" t="str">
            <v>93690 4JM0A4A</v>
          </cell>
          <cell r="D183" t="str">
            <v>BOLS ASSY-FLOOR TAIL</v>
          </cell>
          <cell r="E183"/>
          <cell r="F183">
            <v>2</v>
          </cell>
          <cell r="G183"/>
        </row>
        <row r="184">
          <cell r="C184" t="str">
            <v>93690 4JM0AVS</v>
          </cell>
          <cell r="D184" t="str">
            <v>BOLS ASSY-FLOOR,TAIL</v>
          </cell>
          <cell r="E184"/>
          <cell r="F184">
            <v>200.13</v>
          </cell>
          <cell r="G184"/>
        </row>
        <row r="185">
          <cell r="C185" t="str">
            <v>93690 4JM0AVT</v>
          </cell>
          <cell r="D185" t="str">
            <v>BOLS ASSY-FLOOR TAIL</v>
          </cell>
          <cell r="E185"/>
          <cell r="F185">
            <v>190</v>
          </cell>
          <cell r="G185">
            <v>190</v>
          </cell>
        </row>
        <row r="186">
          <cell r="C186" t="str">
            <v>93690 4KM0A4A</v>
          </cell>
          <cell r="D186" t="str">
            <v>BOLS ASS'Y FLOOR TAIL</v>
          </cell>
          <cell r="E186"/>
          <cell r="F186">
            <v>2</v>
          </cell>
          <cell r="G186"/>
        </row>
        <row r="187">
          <cell r="C187" t="str">
            <v>93690 4KM0AVS</v>
          </cell>
          <cell r="D187" t="str">
            <v>BOLS ASS'Y FLOOR TAIL</v>
          </cell>
          <cell r="E187"/>
          <cell r="F187">
            <v>225.05</v>
          </cell>
          <cell r="G187">
            <v>225.05</v>
          </cell>
        </row>
        <row r="188">
          <cell r="C188" t="str">
            <v>93106 4JN1AVT</v>
          </cell>
          <cell r="D188" t="str">
            <v>FRAME ASS'Y HEADER PANEL</v>
          </cell>
          <cell r="E188"/>
          <cell r="F188">
            <v>76.010000000000005</v>
          </cell>
          <cell r="G188"/>
        </row>
        <row r="189">
          <cell r="C189" t="str">
            <v>93106 4JP0CVT</v>
          </cell>
          <cell r="D189" t="str">
            <v>FRAME ASS'Y HEADER PANEL</v>
          </cell>
          <cell r="E189"/>
          <cell r="F189">
            <v>76.010000000000005</v>
          </cell>
          <cell r="G189">
            <v>76.010000000000005</v>
          </cell>
        </row>
        <row r="190">
          <cell r="C190" t="str">
            <v>93107 4JE0AW2</v>
          </cell>
          <cell r="D190" t="str">
            <v>FRAME HEADER PANEL</v>
          </cell>
          <cell r="E190"/>
          <cell r="F190">
            <v>18.95</v>
          </cell>
          <cell r="G190">
            <v>18.95</v>
          </cell>
        </row>
        <row r="191">
          <cell r="C191" t="str">
            <v>93320 4JA0AW1</v>
          </cell>
          <cell r="D191" t="str">
            <v>FRAME ASS'Y SIDE UPR RH</v>
          </cell>
          <cell r="E191"/>
          <cell r="F191">
            <v>149.34</v>
          </cell>
          <cell r="G191">
            <v>149.34</v>
          </cell>
        </row>
        <row r="192">
          <cell r="C192" t="str">
            <v>93321 4JA0AW1</v>
          </cell>
          <cell r="D192" t="str">
            <v>FRAME ASS'Y SIDE UPR LH</v>
          </cell>
          <cell r="E192"/>
          <cell r="F192">
            <v>149.34</v>
          </cell>
          <cell r="G192">
            <v>149.34</v>
          </cell>
        </row>
        <row r="193">
          <cell r="C193" t="str">
            <v>93410 4JA0AVT</v>
          </cell>
          <cell r="D193" t="str">
            <v>FRAME ASS'Y RR GATE</v>
          </cell>
          <cell r="E193"/>
          <cell r="F193">
            <v>297.07</v>
          </cell>
          <cell r="G193">
            <v>297.07</v>
          </cell>
        </row>
        <row r="194">
          <cell r="C194" t="str">
            <v>93410 4JA0AW1</v>
          </cell>
          <cell r="D194" t="str">
            <v>FRAME ASS'Y RR GATE</v>
          </cell>
          <cell r="E194"/>
          <cell r="F194">
            <v>288.16000000000003</v>
          </cell>
          <cell r="G194">
            <v>288.16000000000003</v>
          </cell>
        </row>
        <row r="195">
          <cell r="C195" t="str">
            <v>93410 4JA0AW1</v>
          </cell>
          <cell r="D195" t="str">
            <v>FRAME ASS'Y RR GATE</v>
          </cell>
          <cell r="E195"/>
          <cell r="F195">
            <v>288.16000000000003</v>
          </cell>
          <cell r="G195">
            <v>288.16000000000003</v>
          </cell>
        </row>
        <row r="196">
          <cell r="C196" t="str">
            <v>93620 4JA0AW2</v>
          </cell>
          <cell r="D196" t="str">
            <v>BOLS ASS'Y FLOOR FR</v>
          </cell>
          <cell r="E196"/>
          <cell r="F196">
            <v>63</v>
          </cell>
          <cell r="G196">
            <v>63</v>
          </cell>
        </row>
        <row r="197">
          <cell r="C197" t="str">
            <v>93620 4JA0AW2</v>
          </cell>
          <cell r="D197" t="str">
            <v>BOLS ASS'Y FLOOR FR</v>
          </cell>
          <cell r="E197"/>
          <cell r="F197">
            <v>63</v>
          </cell>
          <cell r="G197">
            <v>63</v>
          </cell>
        </row>
        <row r="198">
          <cell r="C198" t="str">
            <v>93630 4JJ0AW2</v>
          </cell>
          <cell r="D198" t="str">
            <v>BOLS ASS'Y FLOOR 3RD</v>
          </cell>
          <cell r="E198"/>
          <cell r="F198">
            <v>71.87</v>
          </cell>
          <cell r="G198">
            <v>71.87</v>
          </cell>
        </row>
        <row r="199">
          <cell r="C199" t="str">
            <v>731G6 4JG1AW3</v>
          </cell>
          <cell r="D199" t="str">
            <v>BRK'T ROOF RACK RR RH</v>
          </cell>
          <cell r="E199"/>
          <cell r="F199">
            <v>4.3600000000000003</v>
          </cell>
          <cell r="G199">
            <v>4.3600000000000003</v>
          </cell>
        </row>
        <row r="200">
          <cell r="C200" t="str">
            <v>73252 4JG0AVT</v>
          </cell>
          <cell r="D200" t="str">
            <v>BOW ROOF 2ND</v>
          </cell>
          <cell r="E200"/>
          <cell r="F200">
            <v>7.28</v>
          </cell>
          <cell r="G200">
            <v>7.28</v>
          </cell>
        </row>
        <row r="201">
          <cell r="C201" t="str">
            <v>73252 4JG1AW2</v>
          </cell>
          <cell r="D201" t="str">
            <v>BOW ROOF CTR</v>
          </cell>
          <cell r="E201"/>
          <cell r="F201">
            <v>3.7</v>
          </cell>
          <cell r="G201">
            <v>3.7</v>
          </cell>
        </row>
        <row r="202">
          <cell r="C202" t="str">
            <v>79110 4KE1AVT</v>
          </cell>
          <cell r="D202" t="str">
            <v>BACK PANEL ASS'Y INR</v>
          </cell>
          <cell r="E202"/>
          <cell r="F202">
            <v>74.11</v>
          </cell>
          <cell r="G202">
            <v>74.11</v>
          </cell>
        </row>
        <row r="203">
          <cell r="C203" t="str">
            <v>79137 4JG0AVT</v>
          </cell>
          <cell r="D203" t="str">
            <v>BRK'T TRIM MTG</v>
          </cell>
          <cell r="E203"/>
          <cell r="F203">
            <v>0.84</v>
          </cell>
          <cell r="G203">
            <v>0.84</v>
          </cell>
        </row>
        <row r="204">
          <cell r="C204" t="str">
            <v>79449 4JG0AW2</v>
          </cell>
          <cell r="D204" t="str">
            <v>HANGER SEAT BACK</v>
          </cell>
          <cell r="E204"/>
          <cell r="F204">
            <v>2.1</v>
          </cell>
          <cell r="G204">
            <v>2.1</v>
          </cell>
        </row>
        <row r="205">
          <cell r="C205" t="str">
            <v>93042 4JD0BVT</v>
          </cell>
          <cell r="D205" t="str">
            <v>PORTR SIDE PANEL UPR RH</v>
          </cell>
          <cell r="E205"/>
          <cell r="F205">
            <v>10.06</v>
          </cell>
          <cell r="G205">
            <v>10.06</v>
          </cell>
        </row>
        <row r="206">
          <cell r="C206" t="str">
            <v>93100 4JA0AW2</v>
          </cell>
          <cell r="D206" t="str">
            <v>FRAME ASS'Y GUARD</v>
          </cell>
          <cell r="E206"/>
          <cell r="F206">
            <v>486.81</v>
          </cell>
          <cell r="G206">
            <v>486.81</v>
          </cell>
        </row>
        <row r="207">
          <cell r="C207" t="str">
            <v>93100 4JD0AVT</v>
          </cell>
          <cell r="D207" t="str">
            <v>FRAME ASS'Y GUARD</v>
          </cell>
          <cell r="E207"/>
          <cell r="F207">
            <v>384.12</v>
          </cell>
          <cell r="G207">
            <v>384.12</v>
          </cell>
        </row>
        <row r="208">
          <cell r="C208" t="str">
            <v>93100 4JD0AW2</v>
          </cell>
          <cell r="D208" t="str">
            <v>FRAME ASS'Y GUARD</v>
          </cell>
          <cell r="E208"/>
          <cell r="F208">
            <v>384.12</v>
          </cell>
          <cell r="G208">
            <v>384.12</v>
          </cell>
        </row>
        <row r="209">
          <cell r="C209" t="str">
            <v>93106 4JD0AW3</v>
          </cell>
          <cell r="D209" t="str">
            <v>FRAME ASS'Y HEADER PANEL</v>
          </cell>
          <cell r="F209">
            <v>42.9</v>
          </cell>
          <cell r="G209">
            <v>42.9</v>
          </cell>
        </row>
        <row r="210">
          <cell r="C210" t="str">
            <v>93610 4JJ0BW1</v>
          </cell>
          <cell r="D210" t="str">
            <v>BOLS ASS'Y FLOOR FR</v>
          </cell>
          <cell r="F210">
            <v>61.06</v>
          </cell>
          <cell r="G210">
            <v>61.06</v>
          </cell>
        </row>
        <row r="211">
          <cell r="C211" t="str">
            <v>93630 4JA0AW2</v>
          </cell>
          <cell r="D211" t="str">
            <v>BOLS ASS'Y FLOOR 3RD</v>
          </cell>
          <cell r="F211">
            <v>36.159999999999997</v>
          </cell>
          <cell r="G211">
            <v>36.159999999999997</v>
          </cell>
        </row>
        <row r="212">
          <cell r="C212" t="str">
            <v>73240 4JG0AVU</v>
          </cell>
          <cell r="D212" t="str">
            <v>BOW ASS'Y ROOF 1ST</v>
          </cell>
          <cell r="E212"/>
          <cell r="F212">
            <v>3.64</v>
          </cell>
          <cell r="G212">
            <v>3.64</v>
          </cell>
        </row>
        <row r="213">
          <cell r="C213" t="str">
            <v>93043 4JA0AVT</v>
          </cell>
          <cell r="D213" t="str">
            <v>PROTR SIDE PANEL UPR LH</v>
          </cell>
          <cell r="E213"/>
          <cell r="F213">
            <v>9.61</v>
          </cell>
          <cell r="G213"/>
        </row>
        <row r="214">
          <cell r="C214" t="str">
            <v>93042 4JA0AVT</v>
          </cell>
          <cell r="D214" t="str">
            <v>PROTR SIDE PANEL UPR RH</v>
          </cell>
          <cell r="E214"/>
          <cell r="F214">
            <v>9.61</v>
          </cell>
          <cell r="G214"/>
        </row>
        <row r="215">
          <cell r="C215" t="str">
            <v>79110 4JD0AVT</v>
          </cell>
          <cell r="D215" t="str">
            <v xml:space="preserve"> BACK PANEL ASS'Y INR</v>
          </cell>
          <cell r="E215"/>
          <cell r="F215">
            <v>23.86</v>
          </cell>
          <cell r="G215"/>
        </row>
        <row r="216">
          <cell r="C216" t="str">
            <v>681B1 4KH5AW2</v>
          </cell>
          <cell r="D216" t="str">
            <v>BRK'T TRANS CONT</v>
          </cell>
          <cell r="E216"/>
          <cell r="F216"/>
          <cell r="G216">
            <v>4.63</v>
          </cell>
        </row>
        <row r="217">
          <cell r="C217" t="str">
            <v>73252 4JG1AVV</v>
          </cell>
          <cell r="D217" t="str">
            <v>BOW ROOF CTR</v>
          </cell>
          <cell r="E217"/>
          <cell r="F217"/>
          <cell r="G217">
            <v>3.22</v>
          </cell>
        </row>
        <row r="218">
          <cell r="C218" t="str">
            <v>73252 4JG1AW3</v>
          </cell>
          <cell r="D218" t="str">
            <v>BOW ROOF CTR</v>
          </cell>
          <cell r="E218"/>
          <cell r="F218"/>
          <cell r="G218">
            <v>3.22</v>
          </cell>
        </row>
        <row r="219">
          <cell r="C219" t="str">
            <v>73260 4JG0AVU</v>
          </cell>
          <cell r="D219" t="str">
            <v>BOW ASS'Y ROOF 3RD</v>
          </cell>
          <cell r="E219"/>
          <cell r="F219"/>
          <cell r="G219">
            <v>16.88</v>
          </cell>
        </row>
        <row r="220">
          <cell r="C220" t="str">
            <v>79449 4JG0AW3</v>
          </cell>
          <cell r="D220" t="str">
            <v>HANGER SEAT BACK</v>
          </cell>
          <cell r="E220"/>
          <cell r="F220"/>
          <cell r="G220">
            <v>1.81</v>
          </cell>
        </row>
        <row r="221">
          <cell r="C221" t="str">
            <v>93610 4JJ0BW2</v>
          </cell>
          <cell r="D221" t="str">
            <v>BOLS ASS'Y FLOOR FR</v>
          </cell>
          <cell r="E221"/>
          <cell r="F221"/>
          <cell r="G221">
            <v>59.41</v>
          </cell>
        </row>
        <row r="222">
          <cell r="C222" t="str">
            <v>93610 4KJ0AVT</v>
          </cell>
          <cell r="D222" t="str">
            <v>BOLS ASSY FLOOR FR</v>
          </cell>
          <cell r="E222"/>
          <cell r="F222"/>
          <cell r="G222">
            <v>59.41</v>
          </cell>
        </row>
        <row r="223">
          <cell r="C223" t="str">
            <v>93630 4JA0AVV</v>
          </cell>
          <cell r="D223" t="str">
            <v>BOLS ASS'Y FLOOR 3RD</v>
          </cell>
          <cell r="E223"/>
          <cell r="F223"/>
          <cell r="G223">
            <v>25.81</v>
          </cell>
        </row>
        <row r="224">
          <cell r="C224" t="str">
            <v>93630 4JA0AW3</v>
          </cell>
          <cell r="D224" t="str">
            <v>BOLS ASS'Y FLOOR 3RD</v>
          </cell>
          <cell r="E224"/>
          <cell r="F224"/>
          <cell r="G224">
            <v>25.81</v>
          </cell>
        </row>
        <row r="225">
          <cell r="C225" t="str">
            <v>79110 5XA1AVS</v>
          </cell>
          <cell r="D225" t="str">
            <v>BACK PANEL ASS'Y INR</v>
          </cell>
          <cell r="E225"/>
          <cell r="F225"/>
          <cell r="G225">
            <v>20</v>
          </cell>
        </row>
        <row r="226">
          <cell r="C226" t="str">
            <v>93534 5XA0AVS</v>
          </cell>
          <cell r="D226" t="str">
            <v>REINF SIDE PANEL RR RH</v>
          </cell>
          <cell r="E226"/>
          <cell r="F226"/>
          <cell r="G226">
            <v>3.8</v>
          </cell>
        </row>
        <row r="227">
          <cell r="C227" t="str">
            <v>93610 5XA0AVS</v>
          </cell>
          <cell r="D227" t="str">
            <v>BOLS ASS'Y FLOOR FR</v>
          </cell>
          <cell r="E227"/>
          <cell r="F227"/>
          <cell r="G227">
            <v>65</v>
          </cell>
        </row>
        <row r="228">
          <cell r="C228" t="str">
            <v>93106 4JN1BVS</v>
          </cell>
          <cell r="D228" t="str">
            <v>FRAME ASS'Y HEADER PANEL</v>
          </cell>
          <cell r="E228"/>
          <cell r="F228"/>
          <cell r="G228">
            <v>90.62</v>
          </cell>
        </row>
        <row r="229">
          <cell r="C229" t="str">
            <v>93106 4JN2AVS</v>
          </cell>
          <cell r="D229" t="str">
            <v>FRAME ASS'Y HEADER PANEL</v>
          </cell>
          <cell r="E229"/>
          <cell r="F229"/>
          <cell r="G229">
            <v>76.010000000000005</v>
          </cell>
        </row>
        <row r="230">
          <cell r="C230" t="str">
            <v>93630 5XA0AVS</v>
          </cell>
          <cell r="D230" t="str">
            <v>BOLS ASS'Y FLOOR 3RD</v>
          </cell>
          <cell r="E230"/>
          <cell r="F230"/>
          <cell r="G230">
            <v>50</v>
          </cell>
        </row>
        <row r="231">
          <cell r="C231" t="str">
            <v>93630 5JG0ASH</v>
          </cell>
          <cell r="D231" t="str">
            <v>BOLS ASSY FLOOR 3RD</v>
          </cell>
          <cell r="E231"/>
          <cell r="F231"/>
          <cell r="G231">
            <v>29.59</v>
          </cell>
        </row>
        <row r="232">
          <cell r="C232" t="str">
            <v>93106 4JN2A4A</v>
          </cell>
          <cell r="D232" t="str">
            <v>FRAME ASS'Y HEADER PANEL</v>
          </cell>
          <cell r="E232"/>
          <cell r="F232"/>
          <cell r="G232">
            <v>76.010000000000005</v>
          </cell>
        </row>
        <row r="233">
          <cell r="C233" t="str">
            <v>93106 4JN1B4A</v>
          </cell>
          <cell r="D233" t="str">
            <v>FRAME ASS'Y HEADER PANEL</v>
          </cell>
          <cell r="E233"/>
          <cell r="F233"/>
          <cell r="G233">
            <v>90.62</v>
          </cell>
        </row>
        <row r="234">
          <cell r="C234" t="str">
            <v>73252 4JG0BVS</v>
          </cell>
          <cell r="D234" t="str">
            <v>BOW ROOF 2ND</v>
          </cell>
          <cell r="E234"/>
          <cell r="F234"/>
          <cell r="G234">
            <v>7.28</v>
          </cell>
        </row>
        <row r="235">
          <cell r="C235" t="str">
            <v>93534 5XA0AVT</v>
          </cell>
          <cell r="D235" t="str">
            <v>REINF ASSY-SIDE PANE</v>
          </cell>
          <cell r="G235">
            <v>3.34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showGridLines="0" topLeftCell="A10" workbookViewId="0">
      <selection activeCell="Q4" sqref="Q4:Q13"/>
    </sheetView>
  </sheetViews>
  <sheetFormatPr defaultRowHeight="15"/>
  <cols>
    <col min="1" max="1" width="3.42578125" customWidth="1"/>
    <col min="2" max="2" width="8.7109375" customWidth="1"/>
    <col min="3" max="3" width="9" customWidth="1"/>
    <col min="4" max="4" width="6.140625" customWidth="1"/>
    <col min="5" max="5" width="16" customWidth="1"/>
    <col min="6" max="6" width="7" bestFit="1" customWidth="1"/>
    <col min="7" max="7" width="7.140625" bestFit="1" customWidth="1"/>
    <col min="8" max="8" width="5.42578125" bestFit="1" customWidth="1"/>
    <col min="9" max="12" width="8.85546875" customWidth="1"/>
    <col min="13" max="21" width="10" customWidth="1"/>
    <col min="22" max="22" width="9.5703125" customWidth="1"/>
  </cols>
  <sheetData>
    <row r="1" spans="1:22" ht="15.75" thickTop="1">
      <c r="A1" s="96" t="s">
        <v>0</v>
      </c>
      <c r="B1" s="98" t="s">
        <v>1</v>
      </c>
      <c r="C1" s="98" t="s">
        <v>2</v>
      </c>
      <c r="D1" s="98" t="s">
        <v>3</v>
      </c>
      <c r="E1" s="100" t="s">
        <v>4</v>
      </c>
      <c r="F1" s="22"/>
      <c r="G1" s="22"/>
      <c r="H1" s="22"/>
      <c r="I1" s="93" t="s">
        <v>5</v>
      </c>
      <c r="J1" s="94"/>
      <c r="K1" s="94"/>
      <c r="L1" s="95"/>
      <c r="M1" s="106" t="s">
        <v>6</v>
      </c>
      <c r="N1" s="106" t="s">
        <v>280</v>
      </c>
      <c r="O1" s="106" t="s">
        <v>87</v>
      </c>
      <c r="P1" s="108">
        <v>43678</v>
      </c>
      <c r="Q1" s="12" t="s">
        <v>280</v>
      </c>
      <c r="R1" s="12" t="s">
        <v>87</v>
      </c>
      <c r="S1" s="102">
        <v>43709</v>
      </c>
      <c r="T1" s="102" t="s">
        <v>280</v>
      </c>
      <c r="U1" s="102" t="s">
        <v>87</v>
      </c>
      <c r="V1" s="104">
        <v>43739</v>
      </c>
    </row>
    <row r="2" spans="1:22" ht="14.25" customHeight="1">
      <c r="A2" s="97"/>
      <c r="B2" s="99"/>
      <c r="C2" s="99"/>
      <c r="D2" s="99"/>
      <c r="E2" s="101"/>
      <c r="F2" s="10" t="s">
        <v>281</v>
      </c>
      <c r="G2" s="10" t="s">
        <v>282</v>
      </c>
      <c r="H2" s="10" t="s">
        <v>87</v>
      </c>
      <c r="I2" s="1" t="s">
        <v>7</v>
      </c>
      <c r="J2" s="2" t="s">
        <v>8</v>
      </c>
      <c r="K2" s="3" t="s">
        <v>9</v>
      </c>
      <c r="L2" s="4" t="s">
        <v>10</v>
      </c>
      <c r="M2" s="107"/>
      <c r="N2" s="107"/>
      <c r="O2" s="107"/>
      <c r="P2" s="109"/>
      <c r="Q2" s="11"/>
      <c r="R2" s="11"/>
      <c r="S2" s="103"/>
      <c r="T2" s="103"/>
      <c r="U2" s="103"/>
      <c r="V2" s="105"/>
    </row>
    <row r="3" spans="1:22">
      <c r="A3" s="14">
        <v>1</v>
      </c>
      <c r="B3" s="9">
        <v>2130010</v>
      </c>
      <c r="C3" s="8">
        <v>1000</v>
      </c>
      <c r="D3" s="8">
        <v>1100</v>
      </c>
      <c r="E3" s="7" t="s">
        <v>335</v>
      </c>
      <c r="F3" s="7" t="s">
        <v>367</v>
      </c>
      <c r="G3" s="7">
        <v>1152</v>
      </c>
      <c r="H3" s="7">
        <v>4.63</v>
      </c>
      <c r="I3" s="15">
        <v>0</v>
      </c>
      <c r="J3" s="16">
        <v>0</v>
      </c>
      <c r="K3" s="17">
        <v>1152</v>
      </c>
      <c r="L3" s="18">
        <v>0</v>
      </c>
      <c r="M3" s="19">
        <v>1152</v>
      </c>
      <c r="N3" s="28">
        <v>1</v>
      </c>
      <c r="O3" s="28">
        <v>5333.76</v>
      </c>
      <c r="P3" s="20">
        <v>1268</v>
      </c>
      <c r="Q3" s="29">
        <v>1.1006944444444444</v>
      </c>
      <c r="R3" s="29">
        <v>5870.84</v>
      </c>
      <c r="S3" s="30">
        <v>0</v>
      </c>
      <c r="T3" s="31">
        <v>0</v>
      </c>
      <c r="U3" s="31">
        <v>0</v>
      </c>
      <c r="V3" s="21">
        <v>0</v>
      </c>
    </row>
    <row r="4" spans="1:22">
      <c r="A4" s="13">
        <v>2</v>
      </c>
      <c r="B4" s="6">
        <v>2130010</v>
      </c>
      <c r="C4" s="5">
        <v>1000</v>
      </c>
      <c r="D4" s="5">
        <v>1100</v>
      </c>
      <c r="E4" s="7" t="s">
        <v>313</v>
      </c>
      <c r="F4" s="7" t="s">
        <v>281</v>
      </c>
      <c r="G4" s="7">
        <v>17</v>
      </c>
      <c r="H4" s="7">
        <v>486.81</v>
      </c>
      <c r="I4" s="15">
        <v>34</v>
      </c>
      <c r="J4" s="16">
        <v>51</v>
      </c>
      <c r="K4" s="17">
        <v>34</v>
      </c>
      <c r="L4" s="18">
        <v>51</v>
      </c>
      <c r="M4" s="19">
        <v>170</v>
      </c>
      <c r="N4" s="28">
        <v>10</v>
      </c>
      <c r="O4" s="28">
        <v>82757.7</v>
      </c>
      <c r="P4" s="20">
        <v>57</v>
      </c>
      <c r="Q4" s="29">
        <v>3.3529411764705883</v>
      </c>
      <c r="R4" s="29">
        <v>27748.170000000002</v>
      </c>
      <c r="S4" s="30">
        <v>186</v>
      </c>
      <c r="T4" s="31">
        <v>10.941176470588236</v>
      </c>
      <c r="U4" s="31">
        <v>90546.66</v>
      </c>
      <c r="V4" s="21">
        <v>0</v>
      </c>
    </row>
    <row r="5" spans="1:22">
      <c r="A5" s="14">
        <v>3</v>
      </c>
      <c r="B5" s="9">
        <v>2130010</v>
      </c>
      <c r="C5" s="8">
        <v>1000</v>
      </c>
      <c r="D5" s="8">
        <v>1100</v>
      </c>
      <c r="E5" s="7" t="s">
        <v>304</v>
      </c>
      <c r="F5" s="7" t="s">
        <v>281</v>
      </c>
      <c r="G5" s="7">
        <v>20</v>
      </c>
      <c r="H5" s="7">
        <v>384.12</v>
      </c>
      <c r="I5" s="15">
        <v>120</v>
      </c>
      <c r="J5" s="16">
        <v>160</v>
      </c>
      <c r="K5" s="17">
        <v>300</v>
      </c>
      <c r="L5" s="18">
        <v>160</v>
      </c>
      <c r="M5" s="19">
        <v>740</v>
      </c>
      <c r="N5" s="28">
        <v>37</v>
      </c>
      <c r="O5" s="28">
        <v>284248.8</v>
      </c>
      <c r="P5" s="20">
        <v>632</v>
      </c>
      <c r="Q5" s="29">
        <v>31.6</v>
      </c>
      <c r="R5" s="29">
        <v>242763.84</v>
      </c>
      <c r="S5" s="30">
        <v>0</v>
      </c>
      <c r="T5" s="31">
        <v>0</v>
      </c>
      <c r="U5" s="31">
        <v>0</v>
      </c>
      <c r="V5" s="21">
        <v>0</v>
      </c>
    </row>
    <row r="6" spans="1:22">
      <c r="A6" s="13">
        <v>4</v>
      </c>
      <c r="B6" s="6">
        <v>2130010</v>
      </c>
      <c r="C6" s="5">
        <v>1000</v>
      </c>
      <c r="D6" s="5">
        <v>1100</v>
      </c>
      <c r="E6" s="7" t="s">
        <v>51</v>
      </c>
      <c r="F6" s="7" t="s">
        <v>281</v>
      </c>
      <c r="G6" s="7">
        <v>90</v>
      </c>
      <c r="H6" s="7">
        <v>72.260000000000005</v>
      </c>
      <c r="I6" s="15">
        <v>90</v>
      </c>
      <c r="J6" s="16">
        <v>180</v>
      </c>
      <c r="K6" s="17">
        <v>180</v>
      </c>
      <c r="L6" s="18">
        <v>90</v>
      </c>
      <c r="M6" s="19">
        <v>540</v>
      </c>
      <c r="N6" s="28">
        <v>6</v>
      </c>
      <c r="O6" s="28">
        <v>39020.400000000001</v>
      </c>
      <c r="P6" s="20">
        <v>198</v>
      </c>
      <c r="Q6" s="29">
        <v>2.2000000000000002</v>
      </c>
      <c r="R6" s="29">
        <v>14307.480000000001</v>
      </c>
      <c r="S6" s="30">
        <v>0</v>
      </c>
      <c r="T6" s="31">
        <v>0</v>
      </c>
      <c r="U6" s="31">
        <v>0</v>
      </c>
      <c r="V6" s="21">
        <v>0</v>
      </c>
    </row>
    <row r="7" spans="1:22">
      <c r="A7" s="14">
        <v>5</v>
      </c>
      <c r="B7" s="9">
        <v>2130010</v>
      </c>
      <c r="C7" s="8">
        <v>1000</v>
      </c>
      <c r="D7" s="8">
        <v>1100</v>
      </c>
      <c r="E7" s="7" t="s">
        <v>326</v>
      </c>
      <c r="F7" s="7" t="s">
        <v>281</v>
      </c>
      <c r="G7" s="7">
        <v>140</v>
      </c>
      <c r="H7" s="7">
        <v>42.9</v>
      </c>
      <c r="I7" s="15">
        <v>980</v>
      </c>
      <c r="J7" s="16">
        <v>1120</v>
      </c>
      <c r="K7" s="17">
        <v>2100</v>
      </c>
      <c r="L7" s="18">
        <v>1400</v>
      </c>
      <c r="M7" s="19">
        <v>5600</v>
      </c>
      <c r="N7" s="28">
        <v>40</v>
      </c>
      <c r="O7" s="28">
        <v>240240</v>
      </c>
      <c r="P7" s="20">
        <v>2598</v>
      </c>
      <c r="Q7" s="29">
        <v>18.557142857142857</v>
      </c>
      <c r="R7" s="29">
        <v>111454.2</v>
      </c>
      <c r="S7" s="30">
        <v>0</v>
      </c>
      <c r="T7" s="31">
        <v>0</v>
      </c>
      <c r="U7" s="31">
        <v>0</v>
      </c>
      <c r="V7" s="21">
        <v>0</v>
      </c>
    </row>
    <row r="8" spans="1:22">
      <c r="A8" s="13">
        <v>6</v>
      </c>
      <c r="B8" s="6">
        <v>2130010</v>
      </c>
      <c r="C8" s="5">
        <v>1000</v>
      </c>
      <c r="D8" s="5">
        <v>1100</v>
      </c>
      <c r="E8" s="7" t="s">
        <v>294</v>
      </c>
      <c r="F8" s="7" t="s">
        <v>281</v>
      </c>
      <c r="G8" s="7">
        <v>248</v>
      </c>
      <c r="H8" s="7">
        <v>18.95</v>
      </c>
      <c r="I8" s="15">
        <v>248</v>
      </c>
      <c r="J8" s="16">
        <v>248</v>
      </c>
      <c r="K8" s="17">
        <v>248</v>
      </c>
      <c r="L8" s="18">
        <v>248</v>
      </c>
      <c r="M8" s="19">
        <v>992</v>
      </c>
      <c r="N8" s="28">
        <v>4</v>
      </c>
      <c r="O8" s="28">
        <v>18798.399999999998</v>
      </c>
      <c r="P8" s="20">
        <v>268</v>
      </c>
      <c r="Q8" s="29">
        <v>1.0806451612903225</v>
      </c>
      <c r="R8" s="29">
        <v>5078.5999999999995</v>
      </c>
      <c r="S8" s="30">
        <v>0</v>
      </c>
      <c r="T8" s="31">
        <v>0</v>
      </c>
      <c r="U8" s="31">
        <v>0</v>
      </c>
      <c r="V8" s="21">
        <v>0</v>
      </c>
    </row>
    <row r="9" spans="1:22">
      <c r="A9" s="14">
        <v>7</v>
      </c>
      <c r="B9" s="9">
        <v>2130010</v>
      </c>
      <c r="C9" s="8">
        <v>1000</v>
      </c>
      <c r="D9" s="8">
        <v>1100</v>
      </c>
      <c r="E9" s="7" t="s">
        <v>295</v>
      </c>
      <c r="F9" s="7" t="s">
        <v>281</v>
      </c>
      <c r="G9" s="7">
        <v>110</v>
      </c>
      <c r="H9" s="7">
        <v>149.34</v>
      </c>
      <c r="I9" s="15">
        <v>330</v>
      </c>
      <c r="J9" s="16">
        <v>220</v>
      </c>
      <c r="K9" s="17">
        <v>220</v>
      </c>
      <c r="L9" s="18">
        <v>220</v>
      </c>
      <c r="M9" s="19">
        <v>990</v>
      </c>
      <c r="N9" s="28">
        <v>9</v>
      </c>
      <c r="O9" s="28">
        <v>147846.6</v>
      </c>
      <c r="P9" s="20">
        <v>242</v>
      </c>
      <c r="Q9" s="29">
        <v>2.2000000000000002</v>
      </c>
      <c r="R9" s="29">
        <v>36140.28</v>
      </c>
      <c r="S9" s="30">
        <v>0</v>
      </c>
      <c r="T9" s="31">
        <v>0</v>
      </c>
      <c r="U9" s="31">
        <v>0</v>
      </c>
      <c r="V9" s="21">
        <v>0</v>
      </c>
    </row>
    <row r="10" spans="1:22">
      <c r="A10" s="13">
        <v>8</v>
      </c>
      <c r="B10" s="6">
        <v>2130010</v>
      </c>
      <c r="C10" s="5">
        <v>1000</v>
      </c>
      <c r="D10" s="5">
        <v>1100</v>
      </c>
      <c r="E10" s="7" t="s">
        <v>296</v>
      </c>
      <c r="F10" s="7" t="s">
        <v>281</v>
      </c>
      <c r="G10" s="7">
        <v>110</v>
      </c>
      <c r="H10" s="7">
        <v>149.34</v>
      </c>
      <c r="I10" s="15">
        <v>0</v>
      </c>
      <c r="J10" s="16">
        <v>440</v>
      </c>
      <c r="K10" s="17">
        <v>220</v>
      </c>
      <c r="L10" s="18">
        <v>110</v>
      </c>
      <c r="M10" s="19">
        <v>770</v>
      </c>
      <c r="N10" s="28">
        <v>7</v>
      </c>
      <c r="O10" s="28">
        <v>114991.8</v>
      </c>
      <c r="P10" s="20">
        <v>248</v>
      </c>
      <c r="Q10" s="29">
        <v>2.2545454545454544</v>
      </c>
      <c r="R10" s="29">
        <v>37036.32</v>
      </c>
      <c r="S10" s="30">
        <v>0</v>
      </c>
      <c r="T10" s="31">
        <v>0</v>
      </c>
      <c r="U10" s="31">
        <v>0</v>
      </c>
      <c r="V10" s="21">
        <v>0</v>
      </c>
    </row>
    <row r="11" spans="1:22">
      <c r="A11" s="14">
        <v>9</v>
      </c>
      <c r="B11" s="9">
        <v>2130010</v>
      </c>
      <c r="C11" s="8">
        <v>1000</v>
      </c>
      <c r="D11" s="8">
        <v>1100</v>
      </c>
      <c r="E11" s="7" t="s">
        <v>305</v>
      </c>
      <c r="F11" s="7" t="s">
        <v>281</v>
      </c>
      <c r="G11" s="7">
        <v>24</v>
      </c>
      <c r="H11" s="7">
        <v>288.16000000000003</v>
      </c>
      <c r="I11" s="15">
        <v>48</v>
      </c>
      <c r="J11" s="16">
        <v>120</v>
      </c>
      <c r="K11" s="17">
        <v>336</v>
      </c>
      <c r="L11" s="18">
        <v>192</v>
      </c>
      <c r="M11" s="19">
        <v>696</v>
      </c>
      <c r="N11" s="28">
        <v>29</v>
      </c>
      <c r="O11" s="28">
        <v>200559.36000000002</v>
      </c>
      <c r="P11" s="20">
        <v>264</v>
      </c>
      <c r="Q11" s="29">
        <v>11</v>
      </c>
      <c r="R11" s="29">
        <v>76074.240000000005</v>
      </c>
      <c r="S11" s="30">
        <v>0</v>
      </c>
      <c r="T11" s="31">
        <v>0</v>
      </c>
      <c r="U11" s="31">
        <v>0</v>
      </c>
      <c r="V11" s="21">
        <v>0</v>
      </c>
    </row>
    <row r="12" spans="1:22">
      <c r="A12" s="13">
        <v>10</v>
      </c>
      <c r="B12" s="6">
        <v>2130010</v>
      </c>
      <c r="C12" s="5">
        <v>1000</v>
      </c>
      <c r="D12" s="5">
        <v>1100</v>
      </c>
      <c r="E12" s="7" t="s">
        <v>342</v>
      </c>
      <c r="F12" s="7" t="s">
        <v>281</v>
      </c>
      <c r="G12" s="7">
        <v>179</v>
      </c>
      <c r="H12" s="7">
        <v>25.81</v>
      </c>
      <c r="I12" s="15">
        <v>537</v>
      </c>
      <c r="J12" s="16">
        <v>716</v>
      </c>
      <c r="K12" s="17">
        <v>1074</v>
      </c>
      <c r="L12" s="18">
        <v>716</v>
      </c>
      <c r="M12" s="19">
        <v>3043</v>
      </c>
      <c r="N12" s="28">
        <v>17</v>
      </c>
      <c r="O12" s="28">
        <v>78539.83</v>
      </c>
      <c r="P12" s="20">
        <v>975</v>
      </c>
      <c r="Q12" s="29">
        <v>5.4469273743016764</v>
      </c>
      <c r="R12" s="29">
        <v>25164.75</v>
      </c>
      <c r="S12" s="30">
        <v>0</v>
      </c>
      <c r="T12" s="31">
        <v>0</v>
      </c>
      <c r="U12" s="31">
        <v>0</v>
      </c>
      <c r="V12" s="21">
        <v>0</v>
      </c>
    </row>
    <row r="13" spans="1:22">
      <c r="A13" s="14">
        <v>11</v>
      </c>
      <c r="B13" s="9">
        <v>2130010</v>
      </c>
      <c r="C13" s="8">
        <v>1000</v>
      </c>
      <c r="D13" s="8">
        <v>1100</v>
      </c>
      <c r="E13" s="7" t="s">
        <v>310</v>
      </c>
      <c r="F13" s="7" t="s">
        <v>281</v>
      </c>
      <c r="G13" s="7">
        <v>72</v>
      </c>
      <c r="H13" s="7">
        <v>71.87</v>
      </c>
      <c r="I13" s="15">
        <v>648</v>
      </c>
      <c r="J13" s="16">
        <v>864</v>
      </c>
      <c r="K13" s="17">
        <v>1800</v>
      </c>
      <c r="L13" s="18">
        <v>1008</v>
      </c>
      <c r="M13" s="19">
        <v>4320</v>
      </c>
      <c r="N13" s="28">
        <v>60</v>
      </c>
      <c r="O13" s="28">
        <v>310478.40000000002</v>
      </c>
      <c r="P13" s="20">
        <v>2278</v>
      </c>
      <c r="Q13" s="29">
        <v>31.638888888888889</v>
      </c>
      <c r="R13" s="29">
        <v>163719.86000000002</v>
      </c>
      <c r="S13" s="30">
        <v>0</v>
      </c>
      <c r="T13" s="31">
        <v>0</v>
      </c>
      <c r="U13" s="31">
        <v>0</v>
      </c>
      <c r="V13" s="21">
        <v>0</v>
      </c>
    </row>
    <row r="14" spans="1:22">
      <c r="A14" s="13"/>
      <c r="B14" s="6"/>
      <c r="C14" s="5"/>
      <c r="D14" s="5"/>
      <c r="E14" s="7"/>
      <c r="F14" s="7"/>
      <c r="G14" s="7"/>
      <c r="H14" s="7"/>
      <c r="I14" s="15"/>
      <c r="J14" s="16"/>
      <c r="K14" s="17"/>
      <c r="L14" s="18"/>
      <c r="M14" s="19"/>
      <c r="N14" s="28"/>
      <c r="O14" s="28"/>
      <c r="P14" s="20"/>
      <c r="Q14" s="29"/>
      <c r="R14" s="29"/>
      <c r="S14" s="30"/>
      <c r="T14" s="31"/>
      <c r="U14" s="31"/>
      <c r="V14" s="21"/>
    </row>
    <row r="15" spans="1:22">
      <c r="A15" s="14"/>
      <c r="B15" s="9"/>
      <c r="C15" s="8"/>
      <c r="D15" s="8"/>
      <c r="E15" s="7"/>
      <c r="F15" s="7"/>
      <c r="G15" s="7"/>
      <c r="H15" s="7"/>
      <c r="I15" s="15"/>
      <c r="J15" s="16"/>
      <c r="K15" s="17"/>
      <c r="L15" s="18"/>
      <c r="M15" s="19"/>
      <c r="N15" s="28"/>
      <c r="O15" s="28"/>
      <c r="P15" s="20"/>
      <c r="Q15" s="29"/>
      <c r="R15" s="29"/>
      <c r="S15" s="30"/>
      <c r="T15" s="31"/>
      <c r="U15" s="31"/>
      <c r="V15" s="21"/>
    </row>
    <row r="16" spans="1:22">
      <c r="A16" s="13"/>
      <c r="B16" s="6"/>
      <c r="C16" s="5"/>
      <c r="D16" s="5"/>
      <c r="E16" s="7"/>
      <c r="F16" s="7"/>
      <c r="G16" s="7"/>
      <c r="H16" s="7"/>
      <c r="I16" s="15"/>
      <c r="J16" s="16"/>
      <c r="K16" s="17"/>
      <c r="L16" s="18"/>
      <c r="M16" s="19"/>
      <c r="N16" s="28"/>
      <c r="O16" s="28"/>
      <c r="P16" s="20"/>
      <c r="Q16" s="29"/>
      <c r="R16" s="29"/>
      <c r="S16" s="30"/>
      <c r="T16" s="31"/>
      <c r="U16" s="31"/>
      <c r="V16" s="21"/>
    </row>
    <row r="17" spans="1:22">
      <c r="A17" s="14"/>
      <c r="B17" s="9"/>
      <c r="C17" s="8"/>
      <c r="D17" s="8"/>
      <c r="E17" s="7"/>
      <c r="F17" s="7"/>
      <c r="G17" s="7"/>
      <c r="H17" s="7"/>
      <c r="I17" s="15"/>
      <c r="J17" s="16"/>
      <c r="K17" s="17"/>
      <c r="L17" s="18"/>
      <c r="M17" s="19"/>
      <c r="N17" s="28"/>
      <c r="O17" s="28"/>
      <c r="P17" s="20"/>
      <c r="Q17" s="29"/>
      <c r="R17" s="29"/>
      <c r="S17" s="30"/>
      <c r="T17" s="31"/>
      <c r="U17" s="31"/>
      <c r="V17" s="21"/>
    </row>
    <row r="18" spans="1:22">
      <c r="A18" s="13"/>
      <c r="B18" s="6"/>
      <c r="C18" s="5"/>
      <c r="D18" s="5"/>
      <c r="E18" s="7"/>
      <c r="F18" s="7"/>
      <c r="G18" s="7"/>
      <c r="H18" s="7"/>
      <c r="I18" s="15"/>
      <c r="J18" s="16"/>
      <c r="K18" s="17"/>
      <c r="L18" s="18"/>
      <c r="M18" s="19"/>
      <c r="N18" s="28"/>
      <c r="O18" s="28"/>
      <c r="P18" s="20"/>
      <c r="Q18" s="29"/>
      <c r="R18" s="29"/>
      <c r="S18" s="30"/>
      <c r="T18" s="31"/>
      <c r="U18" s="31"/>
      <c r="V18" s="21"/>
    </row>
    <row r="19" spans="1:22">
      <c r="A19" s="14"/>
      <c r="B19" s="9"/>
      <c r="C19" s="8"/>
      <c r="D19" s="8"/>
      <c r="E19" s="7"/>
      <c r="F19" s="7"/>
      <c r="G19" s="7"/>
      <c r="H19" s="7"/>
      <c r="I19" s="15"/>
      <c r="J19" s="16"/>
      <c r="K19" s="17"/>
      <c r="L19" s="18"/>
      <c r="M19" s="19"/>
      <c r="N19" s="28"/>
      <c r="O19" s="28"/>
      <c r="P19" s="20"/>
      <c r="Q19" s="29"/>
      <c r="R19" s="29"/>
      <c r="S19" s="30"/>
      <c r="T19" s="31"/>
      <c r="U19" s="31"/>
      <c r="V19" s="21"/>
    </row>
    <row r="20" spans="1:22">
      <c r="A20" s="13"/>
      <c r="B20" s="6"/>
      <c r="C20" s="5"/>
      <c r="D20" s="5"/>
      <c r="E20" s="7"/>
      <c r="F20" s="7"/>
      <c r="G20" s="7"/>
      <c r="H20" s="7"/>
      <c r="I20" s="15"/>
      <c r="J20" s="16"/>
      <c r="K20" s="17"/>
      <c r="L20" s="18"/>
      <c r="M20" s="19"/>
      <c r="N20" s="28"/>
      <c r="O20" s="28"/>
      <c r="P20" s="20"/>
      <c r="Q20" s="29"/>
      <c r="R20" s="29"/>
      <c r="S20" s="30"/>
      <c r="T20" s="31"/>
      <c r="U20" s="31"/>
      <c r="V20" s="21"/>
    </row>
    <row r="21" spans="1:22">
      <c r="A21" s="14"/>
      <c r="B21" s="9"/>
      <c r="C21" s="8"/>
      <c r="D21" s="8"/>
      <c r="E21" s="7"/>
      <c r="F21" s="7"/>
      <c r="G21" s="7"/>
      <c r="H21" s="7"/>
      <c r="I21" s="15"/>
      <c r="J21" s="16"/>
      <c r="K21" s="17"/>
      <c r="L21" s="18"/>
      <c r="M21" s="19"/>
      <c r="N21" s="28"/>
      <c r="O21" s="28"/>
      <c r="P21" s="20"/>
      <c r="Q21" s="29"/>
      <c r="R21" s="29"/>
      <c r="S21" s="30"/>
      <c r="T21" s="31"/>
      <c r="U21" s="31"/>
      <c r="V21" s="21"/>
    </row>
    <row r="22" spans="1:22">
      <c r="A22" s="13"/>
      <c r="B22" s="6"/>
      <c r="C22" s="5"/>
      <c r="D22" s="5"/>
      <c r="E22" s="7"/>
      <c r="F22" s="7"/>
      <c r="G22" s="7"/>
      <c r="H22" s="7"/>
      <c r="I22" s="15"/>
      <c r="J22" s="16"/>
      <c r="K22" s="17"/>
      <c r="L22" s="18"/>
      <c r="M22" s="19"/>
      <c r="N22" s="28"/>
      <c r="O22" s="28"/>
      <c r="P22" s="20"/>
      <c r="Q22" s="29"/>
      <c r="R22" s="29"/>
      <c r="S22" s="30"/>
      <c r="T22" s="31"/>
      <c r="U22" s="31"/>
      <c r="V22" s="21"/>
    </row>
    <row r="23" spans="1:22">
      <c r="A23" s="14"/>
      <c r="B23" s="9"/>
      <c r="C23" s="8"/>
      <c r="D23" s="8"/>
      <c r="E23" s="7"/>
      <c r="F23" s="7"/>
      <c r="G23" s="7"/>
      <c r="H23" s="7"/>
      <c r="I23" s="15"/>
      <c r="J23" s="16"/>
      <c r="K23" s="17"/>
      <c r="L23" s="18"/>
      <c r="M23" s="19"/>
      <c r="N23" s="28"/>
      <c r="O23" s="28"/>
      <c r="P23" s="20"/>
      <c r="Q23" s="29"/>
      <c r="R23" s="29"/>
      <c r="S23" s="30"/>
      <c r="T23" s="31"/>
      <c r="U23" s="31"/>
      <c r="V23" s="21"/>
    </row>
    <row r="24" spans="1:22">
      <c r="A24" s="13"/>
      <c r="B24" s="6"/>
      <c r="C24" s="5"/>
      <c r="D24" s="5"/>
      <c r="E24" s="7"/>
      <c r="F24" s="7"/>
      <c r="G24" s="7"/>
      <c r="H24" s="7"/>
      <c r="I24" s="15"/>
      <c r="J24" s="16"/>
      <c r="K24" s="17"/>
      <c r="L24" s="18"/>
      <c r="M24" s="19"/>
      <c r="N24" s="28"/>
      <c r="O24" s="28"/>
      <c r="P24" s="20"/>
      <c r="Q24" s="29"/>
      <c r="R24" s="29"/>
      <c r="S24" s="30"/>
      <c r="T24" s="31"/>
      <c r="U24" s="31"/>
      <c r="V24" s="21"/>
    </row>
    <row r="25" spans="1:22">
      <c r="A25" s="14"/>
      <c r="B25" s="9"/>
      <c r="C25" s="8"/>
      <c r="D25" s="8"/>
      <c r="E25" s="7"/>
      <c r="F25" s="7"/>
      <c r="G25" s="7"/>
      <c r="H25" s="7"/>
      <c r="I25" s="15"/>
      <c r="J25" s="16"/>
      <c r="K25" s="17"/>
      <c r="L25" s="18"/>
      <c r="M25" s="19"/>
      <c r="N25" s="28"/>
      <c r="O25" s="28"/>
      <c r="P25" s="20"/>
      <c r="Q25" s="29"/>
      <c r="R25" s="29"/>
      <c r="S25" s="30"/>
      <c r="T25" s="31"/>
      <c r="U25" s="31"/>
      <c r="V25" s="21"/>
    </row>
    <row r="26" spans="1:22">
      <c r="A26" s="13"/>
      <c r="B26" s="6"/>
      <c r="C26" s="5"/>
      <c r="D26" s="5"/>
      <c r="E26" s="7"/>
      <c r="F26" s="7"/>
      <c r="G26" s="7"/>
      <c r="H26" s="7"/>
      <c r="I26" s="15"/>
      <c r="J26" s="16"/>
      <c r="K26" s="17"/>
      <c r="L26" s="18"/>
      <c r="M26" s="19"/>
      <c r="N26" s="28"/>
      <c r="O26" s="28"/>
      <c r="P26" s="20"/>
      <c r="Q26" s="29"/>
      <c r="R26" s="29"/>
      <c r="S26" s="30"/>
      <c r="T26" s="31"/>
      <c r="U26" s="31"/>
      <c r="V26" s="21"/>
    </row>
    <row r="27" spans="1:22" ht="15.75" thickBot="1">
      <c r="A27" s="75"/>
      <c r="B27" s="76"/>
      <c r="C27" s="77"/>
      <c r="D27" s="77"/>
      <c r="E27" s="23"/>
      <c r="F27" s="23"/>
      <c r="G27" s="23"/>
      <c r="H27" s="23"/>
      <c r="I27" s="32"/>
      <c r="J27" s="33"/>
      <c r="K27" s="34"/>
      <c r="L27" s="35"/>
      <c r="M27" s="36"/>
      <c r="N27" s="37"/>
      <c r="O27" s="37"/>
      <c r="P27" s="38"/>
      <c r="Q27" s="39"/>
      <c r="R27" s="39"/>
      <c r="S27" s="40"/>
      <c r="T27" s="41"/>
      <c r="U27" s="41"/>
      <c r="V27" s="42"/>
    </row>
    <row r="28" spans="1:22">
      <c r="I28" s="43">
        <f>SUM(I3:I27)</f>
        <v>3035</v>
      </c>
      <c r="J28" s="43">
        <f t="shared" ref="J28:V28" si="0">SUM(J3:J27)</f>
        <v>4119</v>
      </c>
      <c r="K28" s="43">
        <f t="shared" si="0"/>
        <v>7664</v>
      </c>
      <c r="L28" s="43">
        <f t="shared" si="0"/>
        <v>4195</v>
      </c>
      <c r="M28" s="43">
        <f t="shared" si="0"/>
        <v>19013</v>
      </c>
      <c r="N28" s="43">
        <f t="shared" si="0"/>
        <v>220</v>
      </c>
      <c r="O28" s="43">
        <f t="shared" si="0"/>
        <v>1522815.0500000003</v>
      </c>
      <c r="P28" s="43">
        <f t="shared" si="0"/>
        <v>9028</v>
      </c>
      <c r="Q28" s="43">
        <f t="shared" si="0"/>
        <v>110.43178535708424</v>
      </c>
      <c r="R28" s="43">
        <f t="shared" si="0"/>
        <v>745358.58</v>
      </c>
      <c r="S28" s="43">
        <f t="shared" si="0"/>
        <v>186</v>
      </c>
      <c r="T28" s="43">
        <f t="shared" si="0"/>
        <v>10.941176470588236</v>
      </c>
      <c r="U28" s="43">
        <f t="shared" si="0"/>
        <v>90546.66</v>
      </c>
      <c r="V28" s="43">
        <f t="shared" si="0"/>
        <v>0</v>
      </c>
    </row>
  </sheetData>
  <sortState ref="E3:V12">
    <sortCondition ref="E3:E12"/>
  </sortState>
  <mergeCells count="14">
    <mergeCell ref="U1:U2"/>
    <mergeCell ref="V1:V2"/>
    <mergeCell ref="M1:M2"/>
    <mergeCell ref="N1:N2"/>
    <mergeCell ref="O1:O2"/>
    <mergeCell ref="P1:P2"/>
    <mergeCell ref="S1:S2"/>
    <mergeCell ref="T1:T2"/>
    <mergeCell ref="I1:L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51"/>
  <sheetViews>
    <sheetView showGridLines="0" topLeftCell="A33" workbookViewId="0">
      <selection activeCell="Q8" sqref="Q8:Q45"/>
    </sheetView>
  </sheetViews>
  <sheetFormatPr defaultRowHeight="15"/>
  <cols>
    <col min="1" max="1" width="3.42578125" customWidth="1"/>
    <col min="2" max="2" width="8.7109375" customWidth="1"/>
    <col min="3" max="3" width="9" customWidth="1"/>
    <col min="4" max="4" width="6.140625" customWidth="1"/>
    <col min="5" max="5" width="16" customWidth="1"/>
    <col min="6" max="6" width="4.5703125" bestFit="1" customWidth="1"/>
    <col min="7" max="7" width="7.140625" bestFit="1" customWidth="1"/>
    <col min="8" max="8" width="5.42578125" bestFit="1" customWidth="1"/>
    <col min="9" max="12" width="8.85546875" customWidth="1"/>
    <col min="13" max="21" width="10" customWidth="1"/>
    <col min="22" max="22" width="9.5703125" customWidth="1"/>
  </cols>
  <sheetData>
    <row r="1" spans="1:22" ht="15.75" thickTop="1">
      <c r="A1" s="96" t="s">
        <v>0</v>
      </c>
      <c r="B1" s="98" t="s">
        <v>1</v>
      </c>
      <c r="C1" s="98" t="s">
        <v>2</v>
      </c>
      <c r="D1" s="98" t="s">
        <v>3</v>
      </c>
      <c r="E1" s="100" t="s">
        <v>4</v>
      </c>
      <c r="F1" s="22"/>
      <c r="G1" s="22"/>
      <c r="H1" s="22"/>
      <c r="I1" s="93" t="s">
        <v>5</v>
      </c>
      <c r="J1" s="94"/>
      <c r="K1" s="94"/>
      <c r="L1" s="95"/>
      <c r="M1" s="106" t="s">
        <v>6</v>
      </c>
      <c r="N1" s="106" t="s">
        <v>280</v>
      </c>
      <c r="O1" s="106" t="s">
        <v>87</v>
      </c>
      <c r="P1" s="108">
        <v>43678</v>
      </c>
      <c r="Q1" s="12" t="s">
        <v>280</v>
      </c>
      <c r="R1" s="12" t="s">
        <v>87</v>
      </c>
      <c r="S1" s="102">
        <v>43709</v>
      </c>
      <c r="T1" s="102" t="s">
        <v>280</v>
      </c>
      <c r="U1" s="102" t="s">
        <v>87</v>
      </c>
      <c r="V1" s="104">
        <v>43739</v>
      </c>
    </row>
    <row r="2" spans="1:22" ht="14.25" customHeight="1">
      <c r="A2" s="97"/>
      <c r="B2" s="99"/>
      <c r="C2" s="99"/>
      <c r="D2" s="99"/>
      <c r="E2" s="101"/>
      <c r="F2" s="10" t="s">
        <v>281</v>
      </c>
      <c r="G2" s="10" t="s">
        <v>282</v>
      </c>
      <c r="H2" s="10" t="s">
        <v>87</v>
      </c>
      <c r="I2" s="1" t="s">
        <v>7</v>
      </c>
      <c r="J2" s="2" t="s">
        <v>8</v>
      </c>
      <c r="K2" s="3" t="s">
        <v>9</v>
      </c>
      <c r="L2" s="4" t="s">
        <v>10</v>
      </c>
      <c r="M2" s="107"/>
      <c r="N2" s="107"/>
      <c r="O2" s="107"/>
      <c r="P2" s="109"/>
      <c r="Q2" s="11"/>
      <c r="R2" s="11"/>
      <c r="S2" s="103"/>
      <c r="T2" s="103"/>
      <c r="U2" s="103"/>
      <c r="V2" s="105"/>
    </row>
    <row r="3" spans="1:22" hidden="1">
      <c r="A3" s="13">
        <v>1</v>
      </c>
      <c r="B3" s="6">
        <v>2130010</v>
      </c>
      <c r="C3" s="5">
        <v>1000</v>
      </c>
      <c r="D3" s="5">
        <v>1100</v>
      </c>
      <c r="E3" s="7" t="s">
        <v>11</v>
      </c>
      <c r="F3" s="7" t="s">
        <v>367</v>
      </c>
      <c r="G3" s="7">
        <v>576</v>
      </c>
      <c r="H3" s="7">
        <v>7.27</v>
      </c>
      <c r="I3" s="15">
        <v>576</v>
      </c>
      <c r="J3" s="16">
        <v>576</v>
      </c>
      <c r="K3" s="17">
        <v>576</v>
      </c>
      <c r="L3" s="18">
        <v>576</v>
      </c>
      <c r="M3" s="19">
        <v>2304</v>
      </c>
      <c r="N3" s="28">
        <v>4</v>
      </c>
      <c r="O3" s="28">
        <v>16750.079999999998</v>
      </c>
      <c r="P3" s="20">
        <v>1238</v>
      </c>
      <c r="Q3" s="29">
        <v>2.1493055555555554</v>
      </c>
      <c r="R3" s="29">
        <v>9000.26</v>
      </c>
      <c r="S3" s="30">
        <v>0</v>
      </c>
      <c r="T3" s="31">
        <v>0</v>
      </c>
      <c r="U3" s="31">
        <v>0</v>
      </c>
      <c r="V3" s="21">
        <v>0</v>
      </c>
    </row>
    <row r="4" spans="1:22" hidden="1">
      <c r="A4" s="14">
        <v>2</v>
      </c>
      <c r="B4" s="9">
        <v>2130010</v>
      </c>
      <c r="C4" s="8">
        <v>1000</v>
      </c>
      <c r="D4" s="8">
        <v>1100</v>
      </c>
      <c r="E4" s="7" t="s">
        <v>13</v>
      </c>
      <c r="F4" s="7" t="s">
        <v>366</v>
      </c>
      <c r="G4" s="7">
        <v>40</v>
      </c>
      <c r="H4" s="7">
        <v>5.75</v>
      </c>
      <c r="I4" s="15">
        <v>280</v>
      </c>
      <c r="J4" s="16">
        <v>200</v>
      </c>
      <c r="K4" s="17">
        <v>760</v>
      </c>
      <c r="L4" s="18">
        <v>320</v>
      </c>
      <c r="M4" s="19">
        <v>1560</v>
      </c>
      <c r="N4" s="28">
        <v>39</v>
      </c>
      <c r="O4" s="28">
        <v>8970</v>
      </c>
      <c r="P4" s="20">
        <v>1940</v>
      </c>
      <c r="Q4" s="29">
        <v>48.5</v>
      </c>
      <c r="R4" s="29">
        <v>11155</v>
      </c>
      <c r="S4" s="30">
        <v>0</v>
      </c>
      <c r="T4" s="31">
        <v>0</v>
      </c>
      <c r="U4" s="31">
        <v>0</v>
      </c>
      <c r="V4" s="21">
        <v>0</v>
      </c>
    </row>
    <row r="5" spans="1:22" hidden="1">
      <c r="A5" s="13">
        <v>3</v>
      </c>
      <c r="B5" s="6">
        <v>2130010</v>
      </c>
      <c r="C5" s="5">
        <v>1000</v>
      </c>
      <c r="D5" s="5">
        <v>1100</v>
      </c>
      <c r="E5" s="7" t="s">
        <v>14</v>
      </c>
      <c r="F5" s="7" t="s">
        <v>366</v>
      </c>
      <c r="G5" s="7">
        <v>44</v>
      </c>
      <c r="H5" s="7">
        <v>6.82</v>
      </c>
      <c r="I5" s="15">
        <v>308</v>
      </c>
      <c r="J5" s="16">
        <v>176</v>
      </c>
      <c r="K5" s="17">
        <v>792</v>
      </c>
      <c r="L5" s="18">
        <v>308</v>
      </c>
      <c r="M5" s="19">
        <v>1584</v>
      </c>
      <c r="N5" s="28">
        <v>36</v>
      </c>
      <c r="O5" s="28">
        <v>10802.880000000001</v>
      </c>
      <c r="P5" s="20">
        <v>1936</v>
      </c>
      <c r="Q5" s="29">
        <v>44</v>
      </c>
      <c r="R5" s="29">
        <v>13203.52</v>
      </c>
      <c r="S5" s="30">
        <v>0</v>
      </c>
      <c r="T5" s="31">
        <v>0</v>
      </c>
      <c r="U5" s="31">
        <v>0</v>
      </c>
      <c r="V5" s="21">
        <v>0</v>
      </c>
    </row>
    <row r="6" spans="1:22" hidden="1">
      <c r="A6" s="14">
        <v>4</v>
      </c>
      <c r="B6" s="9">
        <v>2130010</v>
      </c>
      <c r="C6" s="8">
        <v>1000</v>
      </c>
      <c r="D6" s="8">
        <v>1100</v>
      </c>
      <c r="E6" s="7" t="s">
        <v>15</v>
      </c>
      <c r="F6" s="7" t="s">
        <v>366</v>
      </c>
      <c r="G6" s="7">
        <v>50</v>
      </c>
      <c r="H6" s="7">
        <v>6.2</v>
      </c>
      <c r="I6" s="15">
        <v>300</v>
      </c>
      <c r="J6" s="16">
        <v>200</v>
      </c>
      <c r="K6" s="17">
        <v>750</v>
      </c>
      <c r="L6" s="18">
        <v>300</v>
      </c>
      <c r="M6" s="19">
        <v>1550</v>
      </c>
      <c r="N6" s="28">
        <v>31</v>
      </c>
      <c r="O6" s="28">
        <v>9610</v>
      </c>
      <c r="P6" s="20">
        <v>1970</v>
      </c>
      <c r="Q6" s="29">
        <v>39.4</v>
      </c>
      <c r="R6" s="29">
        <v>12214</v>
      </c>
      <c r="S6" s="30">
        <v>0</v>
      </c>
      <c r="T6" s="31">
        <v>0</v>
      </c>
      <c r="U6" s="31">
        <v>0</v>
      </c>
      <c r="V6" s="21">
        <v>0</v>
      </c>
    </row>
    <row r="7" spans="1:22" hidden="1">
      <c r="A7" s="13">
        <v>5</v>
      </c>
      <c r="B7" s="6">
        <v>2130010</v>
      </c>
      <c r="C7" s="5">
        <v>1000</v>
      </c>
      <c r="D7" s="5">
        <v>1100</v>
      </c>
      <c r="E7" s="7" t="s">
        <v>17</v>
      </c>
      <c r="F7" s="7" t="s">
        <v>366</v>
      </c>
      <c r="G7" s="7">
        <v>50</v>
      </c>
      <c r="H7" s="7">
        <v>6.2</v>
      </c>
      <c r="I7" s="15">
        <v>300</v>
      </c>
      <c r="J7" s="16">
        <v>200</v>
      </c>
      <c r="K7" s="17">
        <v>750</v>
      </c>
      <c r="L7" s="18">
        <v>350</v>
      </c>
      <c r="M7" s="19">
        <v>1600</v>
      </c>
      <c r="N7" s="28">
        <v>32</v>
      </c>
      <c r="O7" s="28">
        <v>9920</v>
      </c>
      <c r="P7" s="20">
        <v>1920</v>
      </c>
      <c r="Q7" s="29">
        <v>38.4</v>
      </c>
      <c r="R7" s="29">
        <v>11904</v>
      </c>
      <c r="S7" s="30">
        <v>0</v>
      </c>
      <c r="T7" s="31">
        <v>0</v>
      </c>
      <c r="U7" s="31">
        <v>0</v>
      </c>
      <c r="V7" s="21">
        <v>0</v>
      </c>
    </row>
    <row r="8" spans="1:22">
      <c r="A8" s="14">
        <v>6</v>
      </c>
      <c r="B8" s="9">
        <v>2130010</v>
      </c>
      <c r="C8" s="8">
        <v>1000</v>
      </c>
      <c r="D8" s="8">
        <v>1100</v>
      </c>
      <c r="E8" s="7" t="s">
        <v>20</v>
      </c>
      <c r="F8" s="7" t="s">
        <v>281</v>
      </c>
      <c r="G8" s="7">
        <v>1300</v>
      </c>
      <c r="H8" s="7">
        <v>3.83</v>
      </c>
      <c r="I8" s="15">
        <v>0</v>
      </c>
      <c r="J8" s="16">
        <v>1300</v>
      </c>
      <c r="K8" s="17">
        <v>0</v>
      </c>
      <c r="L8" s="18">
        <v>1300</v>
      </c>
      <c r="M8" s="19">
        <v>2600</v>
      </c>
      <c r="N8" s="28">
        <v>2</v>
      </c>
      <c r="O8" s="28">
        <v>9958</v>
      </c>
      <c r="P8" s="20">
        <v>2730</v>
      </c>
      <c r="Q8" s="29">
        <v>2.1</v>
      </c>
      <c r="R8" s="29">
        <v>10455.9</v>
      </c>
      <c r="S8" s="30">
        <v>0</v>
      </c>
      <c r="T8" s="31">
        <v>0</v>
      </c>
      <c r="U8" s="31">
        <v>0</v>
      </c>
      <c r="V8" s="21">
        <v>0</v>
      </c>
    </row>
    <row r="9" spans="1:22">
      <c r="A9" s="13">
        <v>7</v>
      </c>
      <c r="B9" s="6">
        <v>2130010</v>
      </c>
      <c r="C9" s="5">
        <v>1000</v>
      </c>
      <c r="D9" s="5">
        <v>1100</v>
      </c>
      <c r="E9" s="7" t="s">
        <v>301</v>
      </c>
      <c r="F9" s="7" t="s">
        <v>281</v>
      </c>
      <c r="G9" s="7">
        <v>1440</v>
      </c>
      <c r="H9" s="7">
        <v>3.64</v>
      </c>
      <c r="I9" s="15">
        <v>0</v>
      </c>
      <c r="J9" s="16">
        <v>0</v>
      </c>
      <c r="K9" s="17">
        <v>1440</v>
      </c>
      <c r="L9" s="18">
        <v>0</v>
      </c>
      <c r="M9" s="19">
        <v>1440</v>
      </c>
      <c r="N9" s="28">
        <v>1</v>
      </c>
      <c r="O9" s="28">
        <v>5241.6000000000004</v>
      </c>
      <c r="P9" s="20">
        <v>1584</v>
      </c>
      <c r="Q9" s="29">
        <v>1.1000000000000001</v>
      </c>
      <c r="R9" s="29">
        <v>5765.76</v>
      </c>
      <c r="S9" s="30">
        <v>0</v>
      </c>
      <c r="T9" s="31">
        <v>0</v>
      </c>
      <c r="U9" s="31">
        <v>0</v>
      </c>
      <c r="V9" s="21">
        <v>0</v>
      </c>
    </row>
    <row r="10" spans="1:22">
      <c r="A10" s="14">
        <v>8</v>
      </c>
      <c r="B10" s="9">
        <v>2130010</v>
      </c>
      <c r="C10" s="8">
        <v>1000</v>
      </c>
      <c r="D10" s="8">
        <v>1100</v>
      </c>
      <c r="E10" s="7" t="s">
        <v>23</v>
      </c>
      <c r="F10" s="7" t="s">
        <v>281</v>
      </c>
      <c r="G10" s="7">
        <v>600</v>
      </c>
      <c r="H10" s="7">
        <v>7.06</v>
      </c>
      <c r="I10" s="15">
        <v>0</v>
      </c>
      <c r="J10" s="16">
        <v>0</v>
      </c>
      <c r="K10" s="17">
        <v>0</v>
      </c>
      <c r="L10" s="18">
        <v>0</v>
      </c>
      <c r="M10" s="19">
        <v>0</v>
      </c>
      <c r="N10" s="28">
        <v>0</v>
      </c>
      <c r="O10" s="28">
        <v>0</v>
      </c>
      <c r="P10" s="20">
        <v>600</v>
      </c>
      <c r="Q10" s="29">
        <v>1</v>
      </c>
      <c r="R10" s="29">
        <v>4236</v>
      </c>
      <c r="S10" s="30">
        <v>0</v>
      </c>
      <c r="T10" s="31">
        <v>0</v>
      </c>
      <c r="U10" s="31">
        <v>0</v>
      </c>
      <c r="V10" s="21">
        <v>0</v>
      </c>
    </row>
    <row r="11" spans="1:22">
      <c r="A11" s="13">
        <v>9</v>
      </c>
      <c r="B11" s="6">
        <v>2130010</v>
      </c>
      <c r="C11" s="5">
        <v>1000</v>
      </c>
      <c r="D11" s="5">
        <v>1100</v>
      </c>
      <c r="E11" s="7" t="s">
        <v>350</v>
      </c>
      <c r="F11" s="7" t="s">
        <v>281</v>
      </c>
      <c r="G11" s="7">
        <v>700</v>
      </c>
      <c r="H11" s="7">
        <v>7.28</v>
      </c>
      <c r="I11" s="15">
        <v>0</v>
      </c>
      <c r="J11" s="16">
        <v>0</v>
      </c>
      <c r="K11" s="17">
        <v>700</v>
      </c>
      <c r="L11" s="18">
        <v>700</v>
      </c>
      <c r="M11" s="19">
        <v>1400</v>
      </c>
      <c r="N11" s="28">
        <v>2</v>
      </c>
      <c r="O11" s="28">
        <v>10192</v>
      </c>
      <c r="P11" s="20">
        <v>1470</v>
      </c>
      <c r="Q11" s="29">
        <v>2.1</v>
      </c>
      <c r="R11" s="29">
        <v>10701.6</v>
      </c>
      <c r="S11" s="30">
        <v>0</v>
      </c>
      <c r="T11" s="31">
        <v>0</v>
      </c>
      <c r="U11" s="31">
        <v>0</v>
      </c>
      <c r="V11" s="21">
        <v>0</v>
      </c>
    </row>
    <row r="12" spans="1:22">
      <c r="A12" s="14">
        <v>10</v>
      </c>
      <c r="B12" s="9">
        <v>2130010</v>
      </c>
      <c r="C12" s="8">
        <v>1000</v>
      </c>
      <c r="D12" s="8">
        <v>1100</v>
      </c>
      <c r="E12" s="7" t="s">
        <v>336</v>
      </c>
      <c r="F12" s="7" t="s">
        <v>281</v>
      </c>
      <c r="G12" s="7">
        <v>1760</v>
      </c>
      <c r="H12" s="7">
        <v>3.22</v>
      </c>
      <c r="I12" s="15">
        <v>0</v>
      </c>
      <c r="J12" s="16">
        <v>0</v>
      </c>
      <c r="K12" s="17">
        <v>0</v>
      </c>
      <c r="L12" s="18">
        <v>0</v>
      </c>
      <c r="M12" s="19">
        <v>0</v>
      </c>
      <c r="N12" s="28">
        <v>0</v>
      </c>
      <c r="O12" s="28">
        <v>0</v>
      </c>
      <c r="P12" s="20">
        <v>1848</v>
      </c>
      <c r="Q12" s="29">
        <v>1.05</v>
      </c>
      <c r="R12" s="29">
        <v>5950.56</v>
      </c>
      <c r="S12" s="30">
        <v>0</v>
      </c>
      <c r="T12" s="31">
        <v>0</v>
      </c>
      <c r="U12" s="31">
        <v>0</v>
      </c>
      <c r="V12" s="21">
        <v>0</v>
      </c>
    </row>
    <row r="13" spans="1:22">
      <c r="A13" s="13">
        <v>11</v>
      </c>
      <c r="B13" s="6">
        <v>2130010</v>
      </c>
      <c r="C13" s="5">
        <v>1000</v>
      </c>
      <c r="D13" s="5">
        <v>1100</v>
      </c>
      <c r="E13" s="7" t="s">
        <v>351</v>
      </c>
      <c r="F13" s="7" t="s">
        <v>281</v>
      </c>
      <c r="G13" s="7">
        <v>315</v>
      </c>
      <c r="H13" s="7">
        <v>16.88</v>
      </c>
      <c r="I13" s="15">
        <v>945</v>
      </c>
      <c r="J13" s="16">
        <v>630</v>
      </c>
      <c r="K13" s="17">
        <v>1890</v>
      </c>
      <c r="L13" s="18">
        <v>945</v>
      </c>
      <c r="M13" s="19">
        <v>4410</v>
      </c>
      <c r="N13" s="28">
        <v>14</v>
      </c>
      <c r="O13" s="28">
        <v>74440.799999999988</v>
      </c>
      <c r="P13" s="20">
        <v>4678</v>
      </c>
      <c r="Q13" s="29">
        <v>14.850793650793651</v>
      </c>
      <c r="R13" s="29">
        <v>78964.639999999999</v>
      </c>
      <c r="S13" s="30">
        <v>0</v>
      </c>
      <c r="T13" s="31">
        <v>0</v>
      </c>
      <c r="U13" s="31">
        <v>0</v>
      </c>
      <c r="V13" s="21">
        <v>0</v>
      </c>
    </row>
    <row r="14" spans="1:22">
      <c r="A14" s="14">
        <v>12</v>
      </c>
      <c r="B14" s="9">
        <v>2130010</v>
      </c>
      <c r="C14" s="8">
        <v>1000</v>
      </c>
      <c r="D14" s="8">
        <v>1100</v>
      </c>
      <c r="E14" s="7" t="s">
        <v>133</v>
      </c>
      <c r="F14" s="7" t="s">
        <v>281</v>
      </c>
      <c r="G14" s="7">
        <v>300</v>
      </c>
      <c r="H14" s="7">
        <v>12.87</v>
      </c>
      <c r="I14" s="15">
        <v>0</v>
      </c>
      <c r="J14" s="16">
        <v>0</v>
      </c>
      <c r="K14" s="17">
        <v>0</v>
      </c>
      <c r="L14" s="18">
        <v>0</v>
      </c>
      <c r="M14" s="19">
        <v>0</v>
      </c>
      <c r="N14" s="28">
        <v>0</v>
      </c>
      <c r="O14" s="28">
        <v>0</v>
      </c>
      <c r="P14" s="20">
        <v>8</v>
      </c>
      <c r="Q14" s="29">
        <v>2.6666666666666668E-2</v>
      </c>
      <c r="R14" s="29">
        <v>102.96</v>
      </c>
      <c r="S14" s="30">
        <v>0</v>
      </c>
      <c r="T14" s="31">
        <v>0</v>
      </c>
      <c r="U14" s="31">
        <v>0</v>
      </c>
      <c r="V14" s="21">
        <v>0</v>
      </c>
    </row>
    <row r="15" spans="1:22">
      <c r="A15" s="13">
        <v>13</v>
      </c>
      <c r="B15" s="6">
        <v>2130010</v>
      </c>
      <c r="C15" s="5">
        <v>1000</v>
      </c>
      <c r="D15" s="5">
        <v>1100</v>
      </c>
      <c r="E15" s="7" t="s">
        <v>33</v>
      </c>
      <c r="F15" s="7" t="s">
        <v>281</v>
      </c>
      <c r="G15" s="7">
        <v>220</v>
      </c>
      <c r="H15" s="7">
        <v>22.69</v>
      </c>
      <c r="I15" s="15">
        <v>440</v>
      </c>
      <c r="J15" s="16">
        <v>220</v>
      </c>
      <c r="K15" s="17">
        <v>880</v>
      </c>
      <c r="L15" s="18">
        <v>440</v>
      </c>
      <c r="M15" s="19">
        <v>1980</v>
      </c>
      <c r="N15" s="28">
        <v>9</v>
      </c>
      <c r="O15" s="28">
        <v>44926.200000000004</v>
      </c>
      <c r="P15" s="20">
        <v>2322</v>
      </c>
      <c r="Q15" s="29">
        <v>10.554545454545455</v>
      </c>
      <c r="R15" s="29">
        <v>52686.18</v>
      </c>
      <c r="S15" s="30">
        <v>0</v>
      </c>
      <c r="T15" s="31">
        <v>0</v>
      </c>
      <c r="U15" s="31">
        <v>0</v>
      </c>
      <c r="V15" s="21">
        <v>0</v>
      </c>
    </row>
    <row r="16" spans="1:22">
      <c r="A16" s="14">
        <v>14</v>
      </c>
      <c r="B16" s="9">
        <v>2130010</v>
      </c>
      <c r="C16" s="8">
        <v>1000</v>
      </c>
      <c r="D16" s="8">
        <v>1100</v>
      </c>
      <c r="E16" s="7" t="s">
        <v>300</v>
      </c>
      <c r="F16" s="7" t="s">
        <v>281</v>
      </c>
      <c r="G16" s="7">
        <v>50</v>
      </c>
      <c r="H16" s="7">
        <v>74.11</v>
      </c>
      <c r="I16" s="15">
        <v>50</v>
      </c>
      <c r="J16" s="16">
        <v>50</v>
      </c>
      <c r="K16" s="17">
        <v>50</v>
      </c>
      <c r="L16" s="18">
        <v>50</v>
      </c>
      <c r="M16" s="19">
        <v>200</v>
      </c>
      <c r="N16" s="28">
        <v>4</v>
      </c>
      <c r="O16" s="28">
        <v>14822</v>
      </c>
      <c r="P16" s="20">
        <v>212</v>
      </c>
      <c r="Q16" s="29">
        <v>4.24</v>
      </c>
      <c r="R16" s="29">
        <v>15711.32</v>
      </c>
      <c r="S16" s="30">
        <v>0</v>
      </c>
      <c r="T16" s="31">
        <v>0</v>
      </c>
      <c r="U16" s="31">
        <v>0</v>
      </c>
      <c r="V16" s="21">
        <v>0</v>
      </c>
    </row>
    <row r="17" spans="1:22">
      <c r="A17" s="13">
        <v>15</v>
      </c>
      <c r="B17" s="6">
        <v>2130010</v>
      </c>
      <c r="C17" s="5">
        <v>1000</v>
      </c>
      <c r="D17" s="5">
        <v>1100</v>
      </c>
      <c r="E17" s="7" t="s">
        <v>332</v>
      </c>
      <c r="F17" s="7" t="s">
        <v>281</v>
      </c>
      <c r="G17" s="7">
        <v>220</v>
      </c>
      <c r="H17" s="7">
        <v>20.350000000000001</v>
      </c>
      <c r="I17" s="15">
        <v>0</v>
      </c>
      <c r="J17" s="16">
        <v>220</v>
      </c>
      <c r="K17" s="17">
        <v>220</v>
      </c>
      <c r="L17" s="18">
        <v>0</v>
      </c>
      <c r="M17" s="19">
        <v>440</v>
      </c>
      <c r="N17" s="28">
        <v>2</v>
      </c>
      <c r="O17" s="28">
        <v>8954</v>
      </c>
      <c r="P17" s="20">
        <v>474</v>
      </c>
      <c r="Q17" s="29">
        <v>2.1545454545454548</v>
      </c>
      <c r="R17" s="29">
        <v>9645.9000000000015</v>
      </c>
      <c r="S17" s="30">
        <v>0</v>
      </c>
      <c r="T17" s="31">
        <v>0</v>
      </c>
      <c r="U17" s="31">
        <v>0</v>
      </c>
      <c r="V17" s="21">
        <v>0</v>
      </c>
    </row>
    <row r="18" spans="1:22" hidden="1">
      <c r="A18" s="14">
        <v>16</v>
      </c>
      <c r="B18" s="9">
        <v>2130010</v>
      </c>
      <c r="C18" s="8">
        <v>1000</v>
      </c>
      <c r="D18" s="8">
        <v>1100</v>
      </c>
      <c r="E18" s="7" t="s">
        <v>314</v>
      </c>
      <c r="F18" s="7" t="s">
        <v>366</v>
      </c>
      <c r="G18" s="7">
        <v>400</v>
      </c>
      <c r="H18" s="7">
        <v>0.84</v>
      </c>
      <c r="I18" s="15">
        <v>1200</v>
      </c>
      <c r="J18" s="16">
        <v>800</v>
      </c>
      <c r="K18" s="17">
        <v>3200</v>
      </c>
      <c r="L18" s="18">
        <v>1600</v>
      </c>
      <c r="M18" s="19">
        <v>6800</v>
      </c>
      <c r="N18" s="28">
        <v>17</v>
      </c>
      <c r="O18" s="28">
        <v>5712</v>
      </c>
      <c r="P18" s="20">
        <v>7240</v>
      </c>
      <c r="Q18" s="29">
        <v>18.100000000000001</v>
      </c>
      <c r="R18" s="29">
        <v>6081.5999999999995</v>
      </c>
      <c r="S18" s="30">
        <v>0</v>
      </c>
      <c r="T18" s="31">
        <v>0</v>
      </c>
      <c r="U18" s="31">
        <v>0</v>
      </c>
      <c r="V18" s="21">
        <v>0</v>
      </c>
    </row>
    <row r="19" spans="1:22" hidden="1">
      <c r="A19" s="13">
        <v>17</v>
      </c>
      <c r="B19" s="6">
        <v>2130010</v>
      </c>
      <c r="C19" s="5">
        <v>1000</v>
      </c>
      <c r="D19" s="5">
        <v>1100</v>
      </c>
      <c r="E19" s="7" t="s">
        <v>371</v>
      </c>
      <c r="F19" s="7" t="s">
        <v>366</v>
      </c>
      <c r="G19" s="7">
        <v>400</v>
      </c>
      <c r="H19" s="7">
        <v>0</v>
      </c>
      <c r="I19" s="15">
        <v>0</v>
      </c>
      <c r="J19" s="16">
        <v>0</v>
      </c>
      <c r="K19" s="17">
        <v>0</v>
      </c>
      <c r="L19" s="18">
        <v>0</v>
      </c>
      <c r="M19" s="19">
        <v>0</v>
      </c>
      <c r="N19" s="28">
        <v>0</v>
      </c>
      <c r="O19" s="28">
        <v>0</v>
      </c>
      <c r="P19" s="20">
        <v>10</v>
      </c>
      <c r="Q19" s="29">
        <v>2.5000000000000001E-2</v>
      </c>
      <c r="R19" s="29">
        <v>0</v>
      </c>
      <c r="S19" s="30">
        <v>0</v>
      </c>
      <c r="T19" s="31">
        <v>0</v>
      </c>
      <c r="U19" s="31">
        <v>0</v>
      </c>
      <c r="V19" s="21">
        <v>0</v>
      </c>
    </row>
    <row r="20" spans="1:22" hidden="1">
      <c r="A20" s="14">
        <v>18</v>
      </c>
      <c r="B20" s="9">
        <v>2130010</v>
      </c>
      <c r="C20" s="8">
        <v>1000</v>
      </c>
      <c r="D20" s="8">
        <v>1100</v>
      </c>
      <c r="E20" s="7" t="s">
        <v>38</v>
      </c>
      <c r="F20" s="7" t="s">
        <v>366</v>
      </c>
      <c r="G20" s="7">
        <v>250</v>
      </c>
      <c r="H20" s="7">
        <v>1.7</v>
      </c>
      <c r="I20" s="15">
        <v>500</v>
      </c>
      <c r="J20" s="16">
        <v>500</v>
      </c>
      <c r="K20" s="17">
        <v>1000</v>
      </c>
      <c r="L20" s="18">
        <v>500</v>
      </c>
      <c r="M20" s="19">
        <v>2500</v>
      </c>
      <c r="N20" s="28">
        <v>10</v>
      </c>
      <c r="O20" s="28">
        <v>4250</v>
      </c>
      <c r="P20" s="20">
        <v>2824</v>
      </c>
      <c r="Q20" s="29">
        <v>11.295999999999999</v>
      </c>
      <c r="R20" s="29">
        <v>4800.8</v>
      </c>
      <c r="S20" s="30">
        <v>0</v>
      </c>
      <c r="T20" s="31">
        <v>0</v>
      </c>
      <c r="U20" s="31">
        <v>0</v>
      </c>
      <c r="V20" s="21">
        <v>0</v>
      </c>
    </row>
    <row r="21" spans="1:22" hidden="1">
      <c r="A21" s="13">
        <v>19</v>
      </c>
      <c r="B21" s="6">
        <v>2130010</v>
      </c>
      <c r="C21" s="5">
        <v>1000</v>
      </c>
      <c r="D21" s="5">
        <v>1100</v>
      </c>
      <c r="E21" s="7" t="s">
        <v>306</v>
      </c>
      <c r="F21" s="7" t="s">
        <v>367</v>
      </c>
      <c r="G21" s="7">
        <v>966</v>
      </c>
      <c r="H21" s="7">
        <v>10.06</v>
      </c>
      <c r="I21" s="15">
        <v>966</v>
      </c>
      <c r="J21" s="16">
        <v>0</v>
      </c>
      <c r="K21" s="17">
        <v>966</v>
      </c>
      <c r="L21" s="18">
        <v>0</v>
      </c>
      <c r="M21" s="19">
        <v>1932</v>
      </c>
      <c r="N21" s="28">
        <v>2</v>
      </c>
      <c r="O21" s="28">
        <v>19435.920000000002</v>
      </c>
      <c r="P21" s="20">
        <v>3042</v>
      </c>
      <c r="Q21" s="29">
        <v>3.1490683229813663</v>
      </c>
      <c r="R21" s="29">
        <v>30602.52</v>
      </c>
      <c r="S21" s="30">
        <v>0</v>
      </c>
      <c r="T21" s="31">
        <v>0</v>
      </c>
      <c r="U21" s="31">
        <v>0</v>
      </c>
      <c r="V21" s="21">
        <v>0</v>
      </c>
    </row>
    <row r="22" spans="1:22" hidden="1">
      <c r="A22" s="14">
        <v>20</v>
      </c>
      <c r="B22" s="9">
        <v>2130010</v>
      </c>
      <c r="C22" s="8">
        <v>1000</v>
      </c>
      <c r="D22" s="8">
        <v>1100</v>
      </c>
      <c r="E22" s="7" t="s">
        <v>309</v>
      </c>
      <c r="F22" s="7" t="s">
        <v>367</v>
      </c>
      <c r="G22" s="7">
        <v>966</v>
      </c>
      <c r="H22" s="7">
        <v>9.61</v>
      </c>
      <c r="I22" s="15">
        <v>0</v>
      </c>
      <c r="J22" s="16">
        <v>0</v>
      </c>
      <c r="K22" s="17">
        <v>966</v>
      </c>
      <c r="L22" s="18">
        <v>0</v>
      </c>
      <c r="M22" s="19">
        <v>966</v>
      </c>
      <c r="N22" s="28">
        <v>1</v>
      </c>
      <c r="O22" s="28">
        <v>9283.26</v>
      </c>
      <c r="P22" s="20">
        <v>0</v>
      </c>
      <c r="Q22" s="29">
        <v>0</v>
      </c>
      <c r="R22" s="29">
        <v>0</v>
      </c>
      <c r="S22" s="30">
        <v>0</v>
      </c>
      <c r="T22" s="31">
        <v>0</v>
      </c>
      <c r="U22" s="31">
        <v>0</v>
      </c>
      <c r="V22" s="21">
        <v>0</v>
      </c>
    </row>
    <row r="23" spans="1:22" hidden="1">
      <c r="A23" s="13">
        <v>21</v>
      </c>
      <c r="B23" s="6">
        <v>2130010</v>
      </c>
      <c r="C23" s="5">
        <v>1000</v>
      </c>
      <c r="D23" s="5">
        <v>1100</v>
      </c>
      <c r="E23" s="7" t="s">
        <v>45</v>
      </c>
      <c r="F23" s="7" t="s">
        <v>367</v>
      </c>
      <c r="G23" s="7">
        <v>966</v>
      </c>
      <c r="H23" s="7">
        <v>9.76</v>
      </c>
      <c r="I23" s="15">
        <v>966</v>
      </c>
      <c r="J23" s="16">
        <v>0</v>
      </c>
      <c r="K23" s="17">
        <v>966</v>
      </c>
      <c r="L23" s="18">
        <v>966</v>
      </c>
      <c r="M23" s="19">
        <v>2898</v>
      </c>
      <c r="N23" s="28">
        <v>3</v>
      </c>
      <c r="O23" s="28">
        <v>28284.48</v>
      </c>
      <c r="P23" s="20">
        <v>2076</v>
      </c>
      <c r="Q23" s="29">
        <v>2.1490683229813663</v>
      </c>
      <c r="R23" s="29">
        <v>20261.759999999998</v>
      </c>
      <c r="S23" s="30">
        <v>0</v>
      </c>
      <c r="T23" s="31">
        <v>0</v>
      </c>
      <c r="U23" s="31">
        <v>0</v>
      </c>
      <c r="V23" s="21">
        <v>0</v>
      </c>
    </row>
    <row r="24" spans="1:22">
      <c r="A24" s="14">
        <v>22</v>
      </c>
      <c r="B24" s="9">
        <v>2130010</v>
      </c>
      <c r="C24" s="8">
        <v>1000</v>
      </c>
      <c r="D24" s="8">
        <v>1100</v>
      </c>
      <c r="E24" s="7" t="s">
        <v>312</v>
      </c>
      <c r="F24" s="7" t="s">
        <v>281</v>
      </c>
      <c r="G24" s="7">
        <v>20</v>
      </c>
      <c r="H24" s="7">
        <v>384.12</v>
      </c>
      <c r="I24" s="15">
        <v>40</v>
      </c>
      <c r="J24" s="16">
        <v>0</v>
      </c>
      <c r="K24" s="17">
        <v>20</v>
      </c>
      <c r="L24" s="18">
        <v>20</v>
      </c>
      <c r="M24" s="19">
        <v>80</v>
      </c>
      <c r="N24" s="28">
        <v>4</v>
      </c>
      <c r="O24" s="28">
        <v>30729.599999999999</v>
      </c>
      <c r="P24" s="20">
        <v>106</v>
      </c>
      <c r="Q24" s="29">
        <v>5.3</v>
      </c>
      <c r="R24" s="29">
        <v>40716.720000000001</v>
      </c>
      <c r="S24" s="30">
        <v>0</v>
      </c>
      <c r="T24" s="31">
        <v>0</v>
      </c>
      <c r="U24" s="31">
        <v>0</v>
      </c>
      <c r="V24" s="21">
        <v>0</v>
      </c>
    </row>
    <row r="25" spans="1:22">
      <c r="A25" s="13">
        <v>23</v>
      </c>
      <c r="B25" s="6">
        <v>2130010</v>
      </c>
      <c r="C25" s="5">
        <v>1000</v>
      </c>
      <c r="D25" s="5">
        <v>1100</v>
      </c>
      <c r="E25" s="7" t="s">
        <v>50</v>
      </c>
      <c r="F25" s="7" t="s">
        <v>281</v>
      </c>
      <c r="G25" s="7">
        <v>17</v>
      </c>
      <c r="H25" s="7">
        <v>475.3</v>
      </c>
      <c r="I25" s="15">
        <v>68</v>
      </c>
      <c r="J25" s="16">
        <v>51</v>
      </c>
      <c r="K25" s="17">
        <v>102</v>
      </c>
      <c r="L25" s="18">
        <v>34</v>
      </c>
      <c r="M25" s="19">
        <v>255</v>
      </c>
      <c r="N25" s="28">
        <v>15</v>
      </c>
      <c r="O25" s="28">
        <v>121201.5</v>
      </c>
      <c r="P25" s="20">
        <v>165</v>
      </c>
      <c r="Q25" s="29">
        <v>9.7058823529411757</v>
      </c>
      <c r="R25" s="29">
        <v>78424.5</v>
      </c>
      <c r="S25" s="30">
        <v>0</v>
      </c>
      <c r="T25" s="31">
        <v>0</v>
      </c>
      <c r="U25" s="31">
        <v>0</v>
      </c>
      <c r="V25" s="21">
        <v>0</v>
      </c>
    </row>
    <row r="26" spans="1:22">
      <c r="A26" s="14">
        <v>24</v>
      </c>
      <c r="B26" s="9">
        <v>2130010</v>
      </c>
      <c r="C26" s="8">
        <v>1000</v>
      </c>
      <c r="D26" s="8">
        <v>1100</v>
      </c>
      <c r="E26" s="7" t="s">
        <v>54</v>
      </c>
      <c r="F26" s="7" t="s">
        <v>281</v>
      </c>
      <c r="G26" s="7">
        <v>24</v>
      </c>
      <c r="H26" s="7">
        <v>199.29</v>
      </c>
      <c r="I26" s="15">
        <v>48</v>
      </c>
      <c r="J26" s="16">
        <v>24</v>
      </c>
      <c r="K26" s="17">
        <v>72</v>
      </c>
      <c r="L26" s="18">
        <v>48</v>
      </c>
      <c r="M26" s="19">
        <v>192</v>
      </c>
      <c r="N26" s="28">
        <v>8</v>
      </c>
      <c r="O26" s="28">
        <v>38263.68</v>
      </c>
      <c r="P26" s="20">
        <v>156</v>
      </c>
      <c r="Q26" s="29">
        <v>6.5</v>
      </c>
      <c r="R26" s="29">
        <v>31089.239999999998</v>
      </c>
      <c r="S26" s="30">
        <v>0</v>
      </c>
      <c r="T26" s="31">
        <v>0</v>
      </c>
      <c r="U26" s="31">
        <v>0</v>
      </c>
      <c r="V26" s="21">
        <v>0</v>
      </c>
    </row>
    <row r="27" spans="1:22">
      <c r="A27" s="13">
        <v>25</v>
      </c>
      <c r="B27" s="6">
        <v>2130010</v>
      </c>
      <c r="C27" s="5">
        <v>1000</v>
      </c>
      <c r="D27" s="5">
        <v>1100</v>
      </c>
      <c r="E27" s="7" t="s">
        <v>170</v>
      </c>
      <c r="F27" s="7" t="s">
        <v>281</v>
      </c>
      <c r="G27" s="7">
        <v>24</v>
      </c>
      <c r="H27" s="7">
        <v>190.46</v>
      </c>
      <c r="I27" s="15">
        <v>0</v>
      </c>
      <c r="J27" s="16">
        <v>0</v>
      </c>
      <c r="K27" s="17">
        <v>0</v>
      </c>
      <c r="L27" s="18">
        <v>0</v>
      </c>
      <c r="M27" s="19">
        <v>0</v>
      </c>
      <c r="N27" s="28">
        <v>0</v>
      </c>
      <c r="O27" s="28">
        <v>0</v>
      </c>
      <c r="P27" s="20">
        <v>50</v>
      </c>
      <c r="Q27" s="29">
        <v>2.0833333333333335</v>
      </c>
      <c r="R27" s="29">
        <v>9523</v>
      </c>
      <c r="S27" s="30">
        <v>0</v>
      </c>
      <c r="T27" s="31">
        <v>0</v>
      </c>
      <c r="U27" s="31">
        <v>0</v>
      </c>
      <c r="V27" s="21">
        <v>0</v>
      </c>
    </row>
    <row r="28" spans="1:22">
      <c r="A28" s="14">
        <v>26</v>
      </c>
      <c r="B28" s="9">
        <v>2130010</v>
      </c>
      <c r="C28" s="8">
        <v>1000</v>
      </c>
      <c r="D28" s="8">
        <v>1100</v>
      </c>
      <c r="E28" s="7" t="s">
        <v>364</v>
      </c>
      <c r="F28" s="7" t="s">
        <v>281</v>
      </c>
      <c r="G28" s="7">
        <v>52</v>
      </c>
      <c r="H28" s="7">
        <v>84</v>
      </c>
      <c r="I28" s="15">
        <v>624</v>
      </c>
      <c r="J28" s="16">
        <v>312</v>
      </c>
      <c r="K28" s="17">
        <v>1040</v>
      </c>
      <c r="L28" s="18">
        <v>468</v>
      </c>
      <c r="M28" s="19">
        <v>2444</v>
      </c>
      <c r="N28" s="28">
        <v>47</v>
      </c>
      <c r="O28" s="28">
        <v>205296</v>
      </c>
      <c r="P28" s="20">
        <v>2486</v>
      </c>
      <c r="Q28" s="29">
        <v>47.807692307692307</v>
      </c>
      <c r="R28" s="29">
        <v>208824</v>
      </c>
      <c r="S28" s="30">
        <v>0</v>
      </c>
      <c r="T28" s="31">
        <v>0</v>
      </c>
      <c r="U28" s="31">
        <v>0</v>
      </c>
      <c r="V28" s="21">
        <v>0</v>
      </c>
    </row>
    <row r="29" spans="1:22">
      <c r="A29" s="13">
        <v>27</v>
      </c>
      <c r="B29" s="6">
        <v>2130010</v>
      </c>
      <c r="C29" s="5">
        <v>1000</v>
      </c>
      <c r="D29" s="5">
        <v>1100</v>
      </c>
      <c r="E29" s="7" t="s">
        <v>346</v>
      </c>
      <c r="F29" s="7" t="s">
        <v>281</v>
      </c>
      <c r="G29" s="7">
        <v>62</v>
      </c>
      <c r="H29" s="7">
        <v>76.010000000000005</v>
      </c>
      <c r="I29" s="15">
        <v>0</v>
      </c>
      <c r="J29" s="16">
        <v>0</v>
      </c>
      <c r="K29" s="17">
        <v>0</v>
      </c>
      <c r="L29" s="18">
        <v>62</v>
      </c>
      <c r="M29" s="19">
        <v>62</v>
      </c>
      <c r="N29" s="28">
        <v>1</v>
      </c>
      <c r="O29" s="28">
        <v>4712.62</v>
      </c>
      <c r="P29" s="20">
        <v>72</v>
      </c>
      <c r="Q29" s="29">
        <v>1.1612903225806452</v>
      </c>
      <c r="R29" s="29">
        <v>5472.72</v>
      </c>
      <c r="S29" s="30">
        <v>0</v>
      </c>
      <c r="T29" s="31">
        <v>0</v>
      </c>
      <c r="U29" s="31">
        <v>0</v>
      </c>
      <c r="V29" s="21">
        <v>0</v>
      </c>
    </row>
    <row r="30" spans="1:22">
      <c r="A30" s="14">
        <v>28</v>
      </c>
      <c r="B30" s="9">
        <v>2130010</v>
      </c>
      <c r="C30" s="8">
        <v>1000</v>
      </c>
      <c r="D30" s="8">
        <v>1100</v>
      </c>
      <c r="E30" s="7" t="s">
        <v>293</v>
      </c>
      <c r="F30" s="7" t="s">
        <v>281</v>
      </c>
      <c r="G30" s="7">
        <v>62</v>
      </c>
      <c r="H30" s="7">
        <v>76.010000000000005</v>
      </c>
      <c r="I30" s="15">
        <v>110</v>
      </c>
      <c r="J30" s="16">
        <v>110</v>
      </c>
      <c r="K30" s="17">
        <v>172</v>
      </c>
      <c r="L30" s="18">
        <v>42</v>
      </c>
      <c r="M30" s="19">
        <v>434</v>
      </c>
      <c r="N30" s="28">
        <v>7</v>
      </c>
      <c r="O30" s="28">
        <v>32988.340000000004</v>
      </c>
      <c r="P30" s="20">
        <v>322</v>
      </c>
      <c r="Q30" s="29">
        <v>5.193548387096774</v>
      </c>
      <c r="R30" s="29">
        <v>24475.22</v>
      </c>
      <c r="S30" s="30">
        <v>0</v>
      </c>
      <c r="T30" s="31">
        <v>0</v>
      </c>
      <c r="U30" s="31">
        <v>0</v>
      </c>
      <c r="V30" s="21">
        <v>0</v>
      </c>
    </row>
    <row r="31" spans="1:22">
      <c r="A31" s="13">
        <v>29</v>
      </c>
      <c r="B31" s="6">
        <v>2130010</v>
      </c>
      <c r="C31" s="5">
        <v>1000</v>
      </c>
      <c r="D31" s="5">
        <v>1100</v>
      </c>
      <c r="E31" s="7" t="s">
        <v>359</v>
      </c>
      <c r="F31" s="7" t="s">
        <v>281</v>
      </c>
      <c r="G31" s="7">
        <v>55</v>
      </c>
      <c r="H31" s="7">
        <v>132.15</v>
      </c>
      <c r="I31" s="15">
        <v>55</v>
      </c>
      <c r="J31" s="16">
        <v>55</v>
      </c>
      <c r="K31" s="17">
        <v>110</v>
      </c>
      <c r="L31" s="18">
        <v>55</v>
      </c>
      <c r="M31" s="19">
        <v>275</v>
      </c>
      <c r="N31" s="28">
        <v>5</v>
      </c>
      <c r="O31" s="28">
        <v>36341.25</v>
      </c>
      <c r="P31" s="20">
        <v>122</v>
      </c>
      <c r="Q31" s="29">
        <v>2.2181818181818183</v>
      </c>
      <c r="R31" s="29">
        <v>16122.300000000001</v>
      </c>
      <c r="S31" s="30"/>
      <c r="T31" s="31">
        <v>0</v>
      </c>
      <c r="U31" s="31">
        <v>0</v>
      </c>
      <c r="V31" s="21">
        <v>0</v>
      </c>
    </row>
    <row r="32" spans="1:22">
      <c r="A32" s="14">
        <v>30</v>
      </c>
      <c r="B32" s="9">
        <v>2130010</v>
      </c>
      <c r="C32" s="8">
        <v>1000</v>
      </c>
      <c r="D32" s="8">
        <v>1100</v>
      </c>
      <c r="E32" s="7" t="s">
        <v>360</v>
      </c>
      <c r="F32" s="7" t="s">
        <v>281</v>
      </c>
      <c r="G32" s="7">
        <v>55</v>
      </c>
      <c r="H32" s="7">
        <v>132.15</v>
      </c>
      <c r="I32" s="15">
        <v>55</v>
      </c>
      <c r="J32" s="16">
        <v>0</v>
      </c>
      <c r="K32" s="17">
        <v>110</v>
      </c>
      <c r="L32" s="18">
        <v>55</v>
      </c>
      <c r="M32" s="19">
        <v>220</v>
      </c>
      <c r="N32" s="28">
        <v>4</v>
      </c>
      <c r="O32" s="28">
        <v>29073</v>
      </c>
      <c r="P32" s="20">
        <v>177</v>
      </c>
      <c r="Q32" s="29">
        <v>3.2181818181818183</v>
      </c>
      <c r="R32" s="29">
        <v>23390.55</v>
      </c>
      <c r="S32" s="30">
        <v>0</v>
      </c>
      <c r="T32" s="31">
        <v>0</v>
      </c>
      <c r="U32" s="31">
        <v>0</v>
      </c>
      <c r="V32" s="21">
        <v>0</v>
      </c>
    </row>
    <row r="33" spans="1:22">
      <c r="A33" s="13">
        <v>31</v>
      </c>
      <c r="B33" s="6">
        <v>2130010</v>
      </c>
      <c r="C33" s="5">
        <v>1000</v>
      </c>
      <c r="D33" s="5">
        <v>1100</v>
      </c>
      <c r="E33" s="7" t="s">
        <v>311</v>
      </c>
      <c r="F33" s="7" t="s">
        <v>281</v>
      </c>
      <c r="G33" s="7">
        <v>24</v>
      </c>
      <c r="H33" s="7">
        <v>297.07</v>
      </c>
      <c r="I33" s="15">
        <v>48</v>
      </c>
      <c r="J33" s="16">
        <v>48</v>
      </c>
      <c r="K33" s="17">
        <v>96</v>
      </c>
      <c r="L33" s="18">
        <v>48</v>
      </c>
      <c r="M33" s="19">
        <v>240</v>
      </c>
      <c r="N33" s="28">
        <v>10</v>
      </c>
      <c r="O33" s="28">
        <v>71296.800000000003</v>
      </c>
      <c r="P33" s="20">
        <v>156</v>
      </c>
      <c r="Q33" s="29">
        <v>6.5</v>
      </c>
      <c r="R33" s="29">
        <v>46342.92</v>
      </c>
      <c r="S33" s="30">
        <v>0</v>
      </c>
      <c r="T33" s="31">
        <v>0</v>
      </c>
      <c r="U33" s="31">
        <v>0</v>
      </c>
      <c r="V33" s="21">
        <v>0</v>
      </c>
    </row>
    <row r="34" spans="1:22">
      <c r="A34" s="14">
        <v>32</v>
      </c>
      <c r="B34" s="9">
        <v>2130010</v>
      </c>
      <c r="C34" s="8">
        <v>1000</v>
      </c>
      <c r="D34" s="8">
        <v>1100</v>
      </c>
      <c r="E34" s="7" t="s">
        <v>303</v>
      </c>
      <c r="F34" s="7" t="s">
        <v>281</v>
      </c>
      <c r="G34" s="7">
        <v>1200</v>
      </c>
      <c r="H34" s="7">
        <v>3.37</v>
      </c>
      <c r="I34" s="15">
        <v>0</v>
      </c>
      <c r="J34" s="16">
        <v>0</v>
      </c>
      <c r="K34" s="17">
        <v>0</v>
      </c>
      <c r="L34" s="18">
        <v>0</v>
      </c>
      <c r="M34" s="19">
        <v>0</v>
      </c>
      <c r="N34" s="28">
        <v>0</v>
      </c>
      <c r="O34" s="28">
        <v>0</v>
      </c>
      <c r="P34" s="20">
        <v>1200</v>
      </c>
      <c r="Q34" s="29">
        <v>1</v>
      </c>
      <c r="R34" s="29">
        <v>4044</v>
      </c>
      <c r="S34" s="30">
        <v>0</v>
      </c>
      <c r="T34" s="31">
        <v>0</v>
      </c>
      <c r="U34" s="31">
        <v>0</v>
      </c>
      <c r="V34" s="21">
        <v>0</v>
      </c>
    </row>
    <row r="35" spans="1:22">
      <c r="A35" s="13">
        <v>33</v>
      </c>
      <c r="B35" s="6">
        <v>2130010</v>
      </c>
      <c r="C35" s="5">
        <v>1000</v>
      </c>
      <c r="D35" s="5">
        <v>1100</v>
      </c>
      <c r="E35" s="7" t="s">
        <v>352</v>
      </c>
      <c r="F35" s="7" t="s">
        <v>281</v>
      </c>
      <c r="G35" s="7">
        <v>1400</v>
      </c>
      <c r="H35" s="7">
        <v>3.34</v>
      </c>
      <c r="I35" s="15">
        <v>1400</v>
      </c>
      <c r="J35" s="16">
        <v>0</v>
      </c>
      <c r="K35" s="17">
        <v>0</v>
      </c>
      <c r="L35" s="18">
        <v>0</v>
      </c>
      <c r="M35" s="19">
        <v>1400</v>
      </c>
      <c r="N35" s="28">
        <v>1</v>
      </c>
      <c r="O35" s="28">
        <v>4676</v>
      </c>
      <c r="P35" s="20">
        <v>1470</v>
      </c>
      <c r="Q35" s="29">
        <v>1.05</v>
      </c>
      <c r="R35" s="29">
        <v>4909.8</v>
      </c>
      <c r="S35" s="30">
        <v>0</v>
      </c>
      <c r="T35" s="31">
        <v>0</v>
      </c>
      <c r="U35" s="31">
        <v>0</v>
      </c>
      <c r="V35" s="21">
        <v>0</v>
      </c>
    </row>
    <row r="36" spans="1:22">
      <c r="A36" s="14">
        <v>34</v>
      </c>
      <c r="B36" s="9">
        <v>2130010</v>
      </c>
      <c r="C36" s="8">
        <v>1000</v>
      </c>
      <c r="D36" s="8">
        <v>1100</v>
      </c>
      <c r="E36" s="7" t="s">
        <v>297</v>
      </c>
      <c r="F36" s="7" t="s">
        <v>281</v>
      </c>
      <c r="G36" s="7">
        <v>72</v>
      </c>
      <c r="H36" s="7">
        <v>60.96</v>
      </c>
      <c r="I36" s="15">
        <v>72</v>
      </c>
      <c r="J36" s="16">
        <v>0</v>
      </c>
      <c r="K36" s="17">
        <v>72</v>
      </c>
      <c r="L36" s="18">
        <v>0</v>
      </c>
      <c r="M36" s="19">
        <v>144</v>
      </c>
      <c r="N36" s="28">
        <v>2</v>
      </c>
      <c r="O36" s="28">
        <v>8778.24</v>
      </c>
      <c r="P36" s="20">
        <v>226</v>
      </c>
      <c r="Q36" s="29">
        <v>3.1388888888888888</v>
      </c>
      <c r="R36" s="29">
        <v>13776.960000000001</v>
      </c>
      <c r="S36" s="30">
        <v>0</v>
      </c>
      <c r="T36" s="31">
        <v>0</v>
      </c>
      <c r="U36" s="31">
        <v>0</v>
      </c>
      <c r="V36" s="21">
        <v>0</v>
      </c>
    </row>
    <row r="37" spans="1:22">
      <c r="A37" s="13">
        <v>35</v>
      </c>
      <c r="B37" s="6">
        <v>2130010</v>
      </c>
      <c r="C37" s="5">
        <v>1000</v>
      </c>
      <c r="D37" s="5">
        <v>1100</v>
      </c>
      <c r="E37" s="7" t="s">
        <v>361</v>
      </c>
      <c r="F37" s="7" t="s">
        <v>281</v>
      </c>
      <c r="G37" s="7">
        <v>75</v>
      </c>
      <c r="H37" s="7">
        <v>56.59</v>
      </c>
      <c r="I37" s="15">
        <v>450</v>
      </c>
      <c r="J37" s="16">
        <v>225</v>
      </c>
      <c r="K37" s="17">
        <v>900</v>
      </c>
      <c r="L37" s="18">
        <v>375</v>
      </c>
      <c r="M37" s="19">
        <v>1950</v>
      </c>
      <c r="N37" s="28">
        <v>26</v>
      </c>
      <c r="O37" s="28">
        <v>110350.5</v>
      </c>
      <c r="P37" s="20">
        <v>2153</v>
      </c>
      <c r="Q37" s="29">
        <v>28.706666666666667</v>
      </c>
      <c r="R37" s="29">
        <v>121838.27</v>
      </c>
      <c r="S37" s="30">
        <v>0</v>
      </c>
      <c r="T37" s="31">
        <v>0</v>
      </c>
      <c r="U37" s="31">
        <v>0</v>
      </c>
      <c r="V37" s="21">
        <v>0</v>
      </c>
    </row>
    <row r="38" spans="1:22">
      <c r="A38" s="14">
        <v>36</v>
      </c>
      <c r="B38" s="9">
        <v>2130010</v>
      </c>
      <c r="C38" s="8">
        <v>1000</v>
      </c>
      <c r="D38" s="8">
        <v>1100</v>
      </c>
      <c r="E38" s="7" t="s">
        <v>334</v>
      </c>
      <c r="F38" s="7" t="s">
        <v>281</v>
      </c>
      <c r="G38" s="7">
        <v>72</v>
      </c>
      <c r="H38" s="7">
        <v>65.319999999999993</v>
      </c>
      <c r="I38" s="15">
        <v>144</v>
      </c>
      <c r="J38" s="16">
        <v>72</v>
      </c>
      <c r="K38" s="17">
        <v>288</v>
      </c>
      <c r="L38" s="18">
        <v>72</v>
      </c>
      <c r="M38" s="19">
        <v>576</v>
      </c>
      <c r="N38" s="28">
        <v>8</v>
      </c>
      <c r="O38" s="28">
        <v>37624.319999999992</v>
      </c>
      <c r="P38" s="20">
        <v>458</v>
      </c>
      <c r="Q38" s="29">
        <v>6.3611111111111107</v>
      </c>
      <c r="R38" s="29">
        <v>29916.559999999998</v>
      </c>
      <c r="S38" s="30">
        <v>0</v>
      </c>
      <c r="T38" s="31">
        <v>0</v>
      </c>
      <c r="U38" s="31">
        <v>0</v>
      </c>
      <c r="V38" s="21">
        <v>0</v>
      </c>
    </row>
    <row r="39" spans="1:22">
      <c r="A39" s="13">
        <v>37</v>
      </c>
      <c r="B39" s="6">
        <v>2130010</v>
      </c>
      <c r="C39" s="5">
        <v>1000</v>
      </c>
      <c r="D39" s="5">
        <v>1100</v>
      </c>
      <c r="E39" s="7" t="s">
        <v>70</v>
      </c>
      <c r="F39" s="7" t="s">
        <v>281</v>
      </c>
      <c r="G39" s="7">
        <v>80</v>
      </c>
      <c r="H39" s="7">
        <v>59.31</v>
      </c>
      <c r="I39" s="15">
        <v>80</v>
      </c>
      <c r="J39" s="16">
        <v>0</v>
      </c>
      <c r="K39" s="17">
        <v>80</v>
      </c>
      <c r="L39" s="18">
        <v>80</v>
      </c>
      <c r="M39" s="19">
        <v>240</v>
      </c>
      <c r="N39" s="28">
        <v>3</v>
      </c>
      <c r="O39" s="28">
        <v>14234.400000000001</v>
      </c>
      <c r="P39" s="20">
        <v>172</v>
      </c>
      <c r="Q39" s="29">
        <v>2.15</v>
      </c>
      <c r="R39" s="29">
        <v>10201.32</v>
      </c>
      <c r="S39" s="30">
        <v>0</v>
      </c>
      <c r="T39" s="31">
        <v>0</v>
      </c>
      <c r="U39" s="31">
        <v>0</v>
      </c>
      <c r="V39" s="21">
        <v>0</v>
      </c>
    </row>
    <row r="40" spans="1:22">
      <c r="A40" s="14">
        <v>38</v>
      </c>
      <c r="B40" s="9">
        <v>2130010</v>
      </c>
      <c r="C40" s="8">
        <v>1000</v>
      </c>
      <c r="D40" s="8">
        <v>1100</v>
      </c>
      <c r="E40" s="7" t="s">
        <v>370</v>
      </c>
      <c r="F40" s="7" t="s">
        <v>281</v>
      </c>
      <c r="G40" s="7">
        <v>120</v>
      </c>
      <c r="H40" s="7">
        <v>38.590000000000003</v>
      </c>
      <c r="I40" s="15">
        <v>120</v>
      </c>
      <c r="J40" s="16">
        <v>120</v>
      </c>
      <c r="K40" s="17">
        <v>0</v>
      </c>
      <c r="L40" s="18">
        <v>120</v>
      </c>
      <c r="M40" s="19">
        <v>360</v>
      </c>
      <c r="N40" s="28">
        <v>3</v>
      </c>
      <c r="O40" s="28">
        <v>13892.400000000001</v>
      </c>
      <c r="P40" s="20">
        <v>138</v>
      </c>
      <c r="Q40" s="29">
        <v>1.1499999999999999</v>
      </c>
      <c r="R40" s="29">
        <v>5325.42</v>
      </c>
      <c r="S40" s="30">
        <v>0</v>
      </c>
      <c r="T40" s="31">
        <v>0</v>
      </c>
      <c r="U40" s="31">
        <v>0</v>
      </c>
      <c r="V40" s="21">
        <v>0</v>
      </c>
    </row>
    <row r="41" spans="1:22">
      <c r="A41" s="13">
        <v>39</v>
      </c>
      <c r="B41" s="6">
        <v>2130010</v>
      </c>
      <c r="C41" s="5">
        <v>1000</v>
      </c>
      <c r="D41" s="5">
        <v>1100</v>
      </c>
      <c r="E41" s="7" t="s">
        <v>365</v>
      </c>
      <c r="F41" s="7" t="s">
        <v>281</v>
      </c>
      <c r="G41" s="7">
        <v>100</v>
      </c>
      <c r="H41" s="7">
        <v>42</v>
      </c>
      <c r="I41" s="15">
        <v>500</v>
      </c>
      <c r="J41" s="16">
        <v>200</v>
      </c>
      <c r="K41" s="17">
        <v>1000</v>
      </c>
      <c r="L41" s="18">
        <v>400</v>
      </c>
      <c r="M41" s="19">
        <v>2100</v>
      </c>
      <c r="N41" s="28">
        <v>21</v>
      </c>
      <c r="O41" s="28">
        <v>88200</v>
      </c>
      <c r="P41" s="20">
        <v>2336</v>
      </c>
      <c r="Q41" s="29">
        <v>23.36</v>
      </c>
      <c r="R41" s="29">
        <v>98112</v>
      </c>
      <c r="S41" s="30">
        <v>0</v>
      </c>
      <c r="T41" s="31">
        <v>0</v>
      </c>
      <c r="U41" s="31">
        <v>0</v>
      </c>
      <c r="V41" s="21">
        <v>0</v>
      </c>
    </row>
    <row r="42" spans="1:22">
      <c r="A42" s="14">
        <v>40</v>
      </c>
      <c r="B42" s="9">
        <v>2130010</v>
      </c>
      <c r="C42" s="8">
        <v>1000</v>
      </c>
      <c r="D42" s="8">
        <v>1100</v>
      </c>
      <c r="E42" s="7" t="s">
        <v>348</v>
      </c>
      <c r="F42" s="7" t="s">
        <v>281</v>
      </c>
      <c r="G42" s="7">
        <v>88</v>
      </c>
      <c r="H42" s="7">
        <v>50</v>
      </c>
      <c r="I42" s="15">
        <v>88</v>
      </c>
      <c r="J42" s="16">
        <v>88</v>
      </c>
      <c r="K42" s="17">
        <v>264</v>
      </c>
      <c r="L42" s="18">
        <v>88</v>
      </c>
      <c r="M42" s="19">
        <v>528</v>
      </c>
      <c r="N42" s="28">
        <v>6</v>
      </c>
      <c r="O42" s="28">
        <v>26400</v>
      </c>
      <c r="P42" s="20">
        <v>466</v>
      </c>
      <c r="Q42" s="29">
        <v>5.2954545454545459</v>
      </c>
      <c r="R42" s="29">
        <v>23300</v>
      </c>
      <c r="S42" s="30">
        <v>0</v>
      </c>
      <c r="T42" s="31">
        <v>0</v>
      </c>
      <c r="U42" s="31">
        <v>0</v>
      </c>
      <c r="V42" s="21">
        <v>0</v>
      </c>
    </row>
    <row r="43" spans="1:22">
      <c r="A43" s="13">
        <v>41</v>
      </c>
      <c r="B43" s="6">
        <v>2130010</v>
      </c>
      <c r="C43" s="5">
        <v>1000</v>
      </c>
      <c r="D43" s="5">
        <v>1100</v>
      </c>
      <c r="E43" s="7" t="s">
        <v>77</v>
      </c>
      <c r="F43" s="7" t="s">
        <v>281</v>
      </c>
      <c r="G43" s="7">
        <v>60</v>
      </c>
      <c r="H43" s="7">
        <v>88.76</v>
      </c>
      <c r="I43" s="15">
        <v>60</v>
      </c>
      <c r="J43" s="16">
        <v>60</v>
      </c>
      <c r="K43" s="17">
        <v>60</v>
      </c>
      <c r="L43" s="18">
        <v>60</v>
      </c>
      <c r="M43" s="19">
        <v>240</v>
      </c>
      <c r="N43" s="28">
        <v>4</v>
      </c>
      <c r="O43" s="28">
        <v>21302.400000000001</v>
      </c>
      <c r="P43" s="20">
        <v>196</v>
      </c>
      <c r="Q43" s="29">
        <v>3.2666666666666666</v>
      </c>
      <c r="R43" s="29">
        <v>17396.960000000003</v>
      </c>
      <c r="S43" s="30">
        <v>0</v>
      </c>
      <c r="T43" s="31">
        <v>0</v>
      </c>
      <c r="U43" s="31">
        <v>0</v>
      </c>
      <c r="V43" s="21">
        <v>0</v>
      </c>
    </row>
    <row r="44" spans="1:22">
      <c r="A44" s="14">
        <v>42</v>
      </c>
      <c r="B44" s="9">
        <v>2130010</v>
      </c>
      <c r="C44" s="8">
        <v>1000</v>
      </c>
      <c r="D44" s="8">
        <v>1100</v>
      </c>
      <c r="E44" s="7" t="s">
        <v>363</v>
      </c>
      <c r="F44" s="7" t="s">
        <v>281</v>
      </c>
      <c r="G44" s="7">
        <v>78</v>
      </c>
      <c r="H44" s="7">
        <v>58.51</v>
      </c>
      <c r="I44" s="15">
        <v>702</v>
      </c>
      <c r="J44" s="16">
        <v>390</v>
      </c>
      <c r="K44" s="17">
        <v>1170</v>
      </c>
      <c r="L44" s="18">
        <v>546</v>
      </c>
      <c r="M44" s="19">
        <v>2808</v>
      </c>
      <c r="N44" s="28">
        <v>36</v>
      </c>
      <c r="O44" s="28">
        <v>164296.07999999999</v>
      </c>
      <c r="P44" s="20">
        <v>2738</v>
      </c>
      <c r="Q44" s="29">
        <v>35.102564102564102</v>
      </c>
      <c r="R44" s="29">
        <v>160200.38</v>
      </c>
      <c r="S44" s="30">
        <v>0</v>
      </c>
      <c r="T44" s="31">
        <v>0</v>
      </c>
      <c r="U44" s="31">
        <v>0</v>
      </c>
      <c r="V44" s="21">
        <v>0</v>
      </c>
    </row>
    <row r="45" spans="1:22">
      <c r="A45" s="13">
        <v>43</v>
      </c>
      <c r="B45" s="6">
        <v>2130010</v>
      </c>
      <c r="C45" s="5">
        <v>1000</v>
      </c>
      <c r="D45" s="5">
        <v>1100</v>
      </c>
      <c r="E45" s="7" t="s">
        <v>288</v>
      </c>
      <c r="F45" s="7" t="s">
        <v>281</v>
      </c>
      <c r="G45" s="7">
        <v>24</v>
      </c>
      <c r="H45" s="7">
        <v>190</v>
      </c>
      <c r="I45" s="15">
        <v>48</v>
      </c>
      <c r="J45" s="16">
        <v>24</v>
      </c>
      <c r="K45" s="17">
        <v>72</v>
      </c>
      <c r="L45" s="18">
        <v>48</v>
      </c>
      <c r="M45" s="19">
        <v>192</v>
      </c>
      <c r="N45" s="28">
        <v>8</v>
      </c>
      <c r="O45" s="28">
        <v>36480</v>
      </c>
      <c r="P45" s="20">
        <v>206</v>
      </c>
      <c r="Q45" s="29">
        <v>8.5833333333333304</v>
      </c>
      <c r="R45" s="29">
        <v>39140</v>
      </c>
      <c r="S45" s="30">
        <v>0</v>
      </c>
      <c r="T45" s="31">
        <v>0</v>
      </c>
      <c r="U45" s="31">
        <v>0</v>
      </c>
      <c r="V45" s="21">
        <v>0</v>
      </c>
    </row>
    <row r="46" spans="1:22">
      <c r="A46" s="14"/>
      <c r="B46" s="9"/>
      <c r="C46" s="8"/>
      <c r="D46" s="8"/>
      <c r="E46" s="7"/>
      <c r="F46" s="7"/>
      <c r="G46" s="7"/>
      <c r="H46" s="7"/>
      <c r="I46" s="15"/>
      <c r="J46" s="16"/>
      <c r="K46" s="17"/>
      <c r="L46" s="18"/>
      <c r="M46" s="19"/>
      <c r="N46" s="28"/>
      <c r="O46" s="28"/>
      <c r="P46" s="20"/>
      <c r="Q46" s="29"/>
      <c r="R46" s="29"/>
      <c r="S46" s="30"/>
      <c r="T46" s="31"/>
      <c r="U46" s="31"/>
      <c r="V46" s="21"/>
    </row>
    <row r="47" spans="1:22">
      <c r="A47" s="13"/>
      <c r="B47" s="6"/>
      <c r="C47" s="5"/>
      <c r="D47" s="5"/>
      <c r="E47" s="7"/>
      <c r="F47" s="7"/>
      <c r="G47" s="7"/>
      <c r="H47" s="7"/>
      <c r="I47" s="15"/>
      <c r="J47" s="16"/>
      <c r="K47" s="17"/>
      <c r="L47" s="18"/>
      <c r="M47" s="19"/>
      <c r="N47" s="28"/>
      <c r="O47" s="28"/>
      <c r="P47" s="20"/>
      <c r="Q47" s="29"/>
      <c r="R47" s="29"/>
      <c r="S47" s="30"/>
      <c r="T47" s="31"/>
      <c r="U47" s="31"/>
      <c r="V47" s="21"/>
    </row>
    <row r="48" spans="1:22">
      <c r="A48" s="14"/>
      <c r="B48" s="9"/>
      <c r="C48" s="8"/>
      <c r="D48" s="8"/>
      <c r="E48" s="7"/>
      <c r="F48" s="7"/>
      <c r="G48" s="7"/>
      <c r="H48" s="7"/>
      <c r="I48" s="15"/>
      <c r="J48" s="16"/>
      <c r="K48" s="17"/>
      <c r="L48" s="18"/>
      <c r="M48" s="19"/>
      <c r="N48" s="28"/>
      <c r="O48" s="28"/>
      <c r="P48" s="20"/>
      <c r="Q48" s="29"/>
      <c r="R48" s="29"/>
      <c r="S48" s="30"/>
      <c r="T48" s="31"/>
      <c r="U48" s="31"/>
      <c r="V48" s="21"/>
    </row>
    <row r="49" spans="1:22">
      <c r="A49" s="13"/>
      <c r="B49" s="6"/>
      <c r="C49" s="5"/>
      <c r="D49" s="5"/>
      <c r="E49" s="7"/>
      <c r="F49" s="7"/>
      <c r="G49" s="7"/>
      <c r="H49" s="7"/>
      <c r="I49" s="15"/>
      <c r="J49" s="16"/>
      <c r="K49" s="17"/>
      <c r="L49" s="18"/>
      <c r="M49" s="19"/>
      <c r="N49" s="28"/>
      <c r="O49" s="28"/>
      <c r="P49" s="20"/>
      <c r="Q49" s="29"/>
      <c r="R49" s="29"/>
      <c r="S49" s="30"/>
      <c r="T49" s="31"/>
      <c r="U49" s="31"/>
      <c r="V49" s="21"/>
    </row>
    <row r="50" spans="1:22" ht="15.75" thickBot="1">
      <c r="A50" s="14"/>
      <c r="B50" s="9"/>
      <c r="C50" s="8"/>
      <c r="D50" s="8"/>
      <c r="E50" s="7"/>
      <c r="F50" s="7"/>
      <c r="G50" s="7"/>
      <c r="H50" s="7"/>
      <c r="I50" s="15"/>
      <c r="J50" s="16"/>
      <c r="K50" s="17"/>
      <c r="L50" s="18"/>
      <c r="M50" s="19"/>
      <c r="N50" s="28"/>
      <c r="O50" s="28"/>
      <c r="P50" s="20"/>
      <c r="Q50" s="29"/>
      <c r="R50" s="29"/>
      <c r="S50" s="30"/>
      <c r="T50" s="31"/>
      <c r="U50" s="31"/>
      <c r="V50" s="21"/>
    </row>
    <row r="51" spans="1:22" ht="15.75" thickBot="1">
      <c r="I51" s="69">
        <f t="shared" ref="I51:V51" si="0">SUM(I3:I50)</f>
        <v>11543</v>
      </c>
      <c r="J51" s="68">
        <f t="shared" si="0"/>
        <v>6851</v>
      </c>
      <c r="K51" s="68">
        <f t="shared" si="0"/>
        <v>21534</v>
      </c>
      <c r="L51" s="68">
        <f t="shared" si="0"/>
        <v>10976</v>
      </c>
      <c r="M51" s="68">
        <f t="shared" si="0"/>
        <v>50904</v>
      </c>
      <c r="N51" s="68">
        <f t="shared" si="0"/>
        <v>428</v>
      </c>
      <c r="O51" s="68">
        <f t="shared" si="0"/>
        <v>1387690.3499999999</v>
      </c>
      <c r="P51" s="68">
        <f t="shared" si="0"/>
        <v>55693</v>
      </c>
      <c r="Q51" s="68">
        <f t="shared" si="0"/>
        <v>455.19778908276265</v>
      </c>
      <c r="R51" s="68">
        <f t="shared" si="0"/>
        <v>1325987.1200000001</v>
      </c>
      <c r="S51" s="68">
        <f t="shared" si="0"/>
        <v>0</v>
      </c>
      <c r="T51" s="68">
        <f t="shared" si="0"/>
        <v>0</v>
      </c>
      <c r="U51" s="68">
        <f t="shared" si="0"/>
        <v>0</v>
      </c>
      <c r="V51" s="70">
        <f t="shared" si="0"/>
        <v>0</v>
      </c>
    </row>
  </sheetData>
  <autoFilter ref="A2:V45" xr:uid="{50E7B84E-E7C1-4BF7-BDD0-705518C3A948}">
    <filterColumn colId="5">
      <filters>
        <filter val="Rack"/>
      </filters>
    </filterColumn>
  </autoFilter>
  <sortState ref="E3:V45">
    <sortCondition ref="E3:E45"/>
  </sortState>
  <mergeCells count="14">
    <mergeCell ref="U1:U2"/>
    <mergeCell ref="V1:V2"/>
    <mergeCell ref="M1:M2"/>
    <mergeCell ref="N1:N2"/>
    <mergeCell ref="O1:O2"/>
    <mergeCell ref="P1:P2"/>
    <mergeCell ref="S1:S2"/>
    <mergeCell ref="T1:T2"/>
    <mergeCell ref="I1:L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"/>
  <sheetViews>
    <sheetView showGridLines="0" topLeftCell="C1" workbookViewId="0">
      <selection activeCell="O7" sqref="O7"/>
    </sheetView>
  </sheetViews>
  <sheetFormatPr defaultRowHeight="15"/>
  <cols>
    <col min="1" max="1" width="3.42578125" customWidth="1"/>
    <col min="2" max="2" width="8.7109375" customWidth="1"/>
    <col min="3" max="3" width="9" customWidth="1"/>
    <col min="4" max="4" width="6.140625" customWidth="1"/>
    <col min="5" max="5" width="16" customWidth="1"/>
    <col min="6" max="6" width="4.5703125" bestFit="1" customWidth="1"/>
    <col min="7" max="7" width="7.140625" bestFit="1" customWidth="1"/>
    <col min="8" max="8" width="5.42578125" bestFit="1" customWidth="1"/>
    <col min="9" max="12" width="8.85546875" customWidth="1"/>
    <col min="13" max="21" width="10" customWidth="1"/>
    <col min="22" max="22" width="9.5703125" customWidth="1"/>
  </cols>
  <sheetData>
    <row r="1" spans="1:22" ht="15.75" thickTop="1">
      <c r="A1" s="96" t="s">
        <v>0</v>
      </c>
      <c r="B1" s="98" t="s">
        <v>1</v>
      </c>
      <c r="C1" s="98" t="s">
        <v>2</v>
      </c>
      <c r="D1" s="98" t="s">
        <v>3</v>
      </c>
      <c r="E1" s="100" t="s">
        <v>4</v>
      </c>
      <c r="F1" s="22"/>
      <c r="G1" s="22"/>
      <c r="H1" s="22"/>
      <c r="I1" s="93" t="s">
        <v>5</v>
      </c>
      <c r="J1" s="94"/>
      <c r="K1" s="94"/>
      <c r="L1" s="95"/>
      <c r="M1" s="106" t="s">
        <v>6</v>
      </c>
      <c r="N1" s="106" t="s">
        <v>280</v>
      </c>
      <c r="O1" s="106" t="s">
        <v>87</v>
      </c>
      <c r="P1" s="108">
        <v>43678</v>
      </c>
      <c r="Q1" s="12" t="s">
        <v>280</v>
      </c>
      <c r="R1" s="12" t="s">
        <v>87</v>
      </c>
      <c r="S1" s="102">
        <v>43709</v>
      </c>
      <c r="T1" s="102" t="s">
        <v>280</v>
      </c>
      <c r="U1" s="102" t="s">
        <v>87</v>
      </c>
      <c r="V1" s="104">
        <v>43739</v>
      </c>
    </row>
    <row r="2" spans="1:22">
      <c r="A2" s="97"/>
      <c r="B2" s="99"/>
      <c r="C2" s="99"/>
      <c r="D2" s="99"/>
      <c r="E2" s="101"/>
      <c r="F2" s="10" t="s">
        <v>281</v>
      </c>
      <c r="G2" s="10" t="s">
        <v>282</v>
      </c>
      <c r="H2" s="10" t="s">
        <v>87</v>
      </c>
      <c r="I2" s="1" t="s">
        <v>7</v>
      </c>
      <c r="J2" s="2" t="s">
        <v>8</v>
      </c>
      <c r="K2" s="3" t="s">
        <v>9</v>
      </c>
      <c r="L2" s="4" t="s">
        <v>10</v>
      </c>
      <c r="M2" s="107"/>
      <c r="N2" s="107"/>
      <c r="O2" s="107"/>
      <c r="P2" s="109"/>
      <c r="Q2" s="11"/>
      <c r="R2" s="11"/>
      <c r="S2" s="103"/>
      <c r="T2" s="103"/>
      <c r="U2" s="103"/>
      <c r="V2" s="105"/>
    </row>
    <row r="3" spans="1:22">
      <c r="A3" s="13">
        <v>1</v>
      </c>
      <c r="B3" s="6">
        <v>2130010</v>
      </c>
      <c r="C3" s="5">
        <v>1000</v>
      </c>
      <c r="D3" s="5">
        <v>1100</v>
      </c>
      <c r="E3" s="7" t="s">
        <v>52</v>
      </c>
      <c r="F3" s="7" t="s">
        <v>281</v>
      </c>
      <c r="G3" s="7">
        <v>140</v>
      </c>
      <c r="H3" s="7">
        <v>39</v>
      </c>
      <c r="I3" s="15">
        <v>1260</v>
      </c>
      <c r="J3" s="16">
        <v>0</v>
      </c>
      <c r="K3" s="17">
        <v>420</v>
      </c>
      <c r="L3" s="18">
        <v>280</v>
      </c>
      <c r="M3" s="19">
        <v>1960</v>
      </c>
      <c r="N3" s="28">
        <v>14</v>
      </c>
      <c r="O3" s="28">
        <v>76440</v>
      </c>
      <c r="P3" s="20">
        <v>3396</v>
      </c>
      <c r="Q3" s="29">
        <v>24.257142857142856</v>
      </c>
      <c r="R3" s="29">
        <v>132444</v>
      </c>
      <c r="S3" s="30">
        <v>0</v>
      </c>
      <c r="T3" s="31">
        <v>0</v>
      </c>
      <c r="U3" s="31">
        <v>0</v>
      </c>
      <c r="V3" s="21">
        <v>0</v>
      </c>
    </row>
    <row r="4" spans="1:22">
      <c r="A4" s="14">
        <v>2</v>
      </c>
      <c r="B4" s="9">
        <v>2130010</v>
      </c>
      <c r="C4" s="8">
        <v>1000</v>
      </c>
      <c r="D4" s="8">
        <v>1100</v>
      </c>
      <c r="E4" s="7" t="s">
        <v>76</v>
      </c>
      <c r="F4" s="7" t="s">
        <v>281</v>
      </c>
      <c r="G4" s="7">
        <v>60</v>
      </c>
      <c r="H4" s="7">
        <v>78.84</v>
      </c>
      <c r="I4" s="15">
        <v>0</v>
      </c>
      <c r="J4" s="16">
        <v>0</v>
      </c>
      <c r="K4" s="17">
        <v>0</v>
      </c>
      <c r="L4" s="18">
        <v>0</v>
      </c>
      <c r="M4" s="19">
        <v>0</v>
      </c>
      <c r="N4" s="28">
        <v>0</v>
      </c>
      <c r="O4" s="28">
        <v>0</v>
      </c>
      <c r="P4" s="20">
        <v>0</v>
      </c>
      <c r="Q4" s="29">
        <v>0</v>
      </c>
      <c r="R4" s="29">
        <v>0</v>
      </c>
      <c r="S4" s="30">
        <v>0</v>
      </c>
      <c r="T4" s="31">
        <v>0</v>
      </c>
      <c r="U4" s="31">
        <v>0</v>
      </c>
      <c r="V4" s="21">
        <v>0</v>
      </c>
    </row>
    <row r="5" spans="1:22">
      <c r="A5" s="13"/>
      <c r="B5" s="6"/>
      <c r="C5" s="5"/>
      <c r="D5" s="5"/>
      <c r="E5" s="7"/>
      <c r="F5" s="7"/>
      <c r="G5" s="7"/>
      <c r="H5" s="7"/>
      <c r="I5" s="15"/>
      <c r="J5" s="16"/>
      <c r="K5" s="17"/>
      <c r="L5" s="18"/>
      <c r="M5" s="19"/>
      <c r="N5" s="28"/>
      <c r="O5" s="28"/>
      <c r="P5" s="20"/>
      <c r="Q5" s="29"/>
      <c r="R5" s="29"/>
      <c r="S5" s="30"/>
      <c r="T5" s="31"/>
      <c r="U5" s="31"/>
      <c r="V5" s="21"/>
    </row>
    <row r="6" spans="1:22">
      <c r="A6" s="14"/>
      <c r="B6" s="9"/>
      <c r="C6" s="8"/>
      <c r="D6" s="8"/>
      <c r="E6" s="7"/>
      <c r="F6" s="7"/>
      <c r="G6" s="7"/>
      <c r="H6" s="7"/>
      <c r="I6" s="15"/>
      <c r="J6" s="16"/>
      <c r="K6" s="17"/>
      <c r="L6" s="18"/>
      <c r="M6" s="19"/>
      <c r="N6" s="28"/>
      <c r="O6" s="28"/>
      <c r="P6" s="20"/>
      <c r="Q6" s="29"/>
      <c r="R6" s="29"/>
      <c r="S6" s="30"/>
      <c r="T6" s="31"/>
      <c r="U6" s="31"/>
      <c r="V6" s="21"/>
    </row>
    <row r="7" spans="1:22">
      <c r="A7" s="13"/>
      <c r="B7" s="6"/>
      <c r="C7" s="5"/>
      <c r="D7" s="5"/>
      <c r="E7" s="7"/>
      <c r="F7" s="7"/>
      <c r="G7" s="7"/>
      <c r="H7" s="7"/>
      <c r="I7" s="15"/>
      <c r="J7" s="16"/>
      <c r="K7" s="17"/>
      <c r="L7" s="18"/>
      <c r="M7" s="19"/>
      <c r="N7" s="28"/>
      <c r="O7" s="28"/>
      <c r="P7" s="20"/>
      <c r="Q7" s="29"/>
      <c r="R7" s="29"/>
      <c r="S7" s="30"/>
      <c r="T7" s="31"/>
      <c r="U7" s="31"/>
      <c r="V7" s="21"/>
    </row>
    <row r="8" spans="1:22">
      <c r="A8" s="14"/>
      <c r="B8" s="9"/>
      <c r="C8" s="8"/>
      <c r="D8" s="8"/>
      <c r="E8" s="7"/>
      <c r="F8" s="7"/>
      <c r="G8" s="7"/>
      <c r="H8" s="7"/>
      <c r="I8" s="15"/>
      <c r="J8" s="16"/>
      <c r="K8" s="17"/>
      <c r="L8" s="18"/>
      <c r="M8" s="19"/>
      <c r="N8" s="28"/>
      <c r="O8" s="28"/>
      <c r="P8" s="20"/>
      <c r="Q8" s="29"/>
      <c r="R8" s="29"/>
      <c r="S8" s="30"/>
      <c r="T8" s="31"/>
      <c r="U8" s="31"/>
      <c r="V8" s="21"/>
    </row>
    <row r="9" spans="1:22">
      <c r="A9" s="13"/>
      <c r="B9" s="6"/>
      <c r="C9" s="5"/>
      <c r="D9" s="5"/>
      <c r="E9" s="7"/>
      <c r="F9" s="7"/>
      <c r="G9" s="7"/>
      <c r="H9" s="7"/>
      <c r="I9" s="15"/>
      <c r="J9" s="16"/>
      <c r="K9" s="17"/>
      <c r="L9" s="18"/>
      <c r="M9" s="19"/>
      <c r="N9" s="28"/>
      <c r="O9" s="28"/>
      <c r="P9" s="20"/>
      <c r="Q9" s="29"/>
      <c r="R9" s="29"/>
      <c r="S9" s="30"/>
      <c r="T9" s="31"/>
      <c r="U9" s="31"/>
      <c r="V9" s="21"/>
    </row>
    <row r="10" spans="1:22">
      <c r="A10" s="14"/>
      <c r="B10" s="9"/>
      <c r="C10" s="8"/>
      <c r="D10" s="8"/>
      <c r="E10" s="7"/>
      <c r="F10" s="7"/>
      <c r="G10" s="7"/>
      <c r="H10" s="7"/>
      <c r="I10" s="15"/>
      <c r="J10" s="16"/>
      <c r="K10" s="17"/>
      <c r="L10" s="18"/>
      <c r="M10" s="19"/>
      <c r="N10" s="28"/>
      <c r="O10" s="28"/>
      <c r="P10" s="20"/>
      <c r="Q10" s="29"/>
      <c r="R10" s="29"/>
      <c r="S10" s="30"/>
      <c r="T10" s="31"/>
      <c r="U10" s="31"/>
      <c r="V10" s="21"/>
    </row>
    <row r="11" spans="1:22" ht="15.75" thickBot="1">
      <c r="A11" s="25"/>
      <c r="B11" s="26"/>
      <c r="C11" s="27"/>
      <c r="D11" s="27"/>
      <c r="E11" s="23"/>
      <c r="F11" s="23"/>
      <c r="G11" s="23"/>
      <c r="H11" s="23"/>
      <c r="I11" s="32"/>
      <c r="J11" s="33"/>
      <c r="K11" s="34"/>
      <c r="L11" s="35"/>
      <c r="M11" s="36"/>
      <c r="N11" s="37"/>
      <c r="O11" s="37"/>
      <c r="P11" s="38"/>
      <c r="Q11" s="39"/>
      <c r="R11" s="39"/>
      <c r="S11" s="40"/>
      <c r="T11" s="41"/>
      <c r="U11" s="41"/>
      <c r="V11" s="42"/>
    </row>
    <row r="12" spans="1:22">
      <c r="I12" s="43">
        <f>SUM(I3:I11)</f>
        <v>1260</v>
      </c>
      <c r="J12" s="43">
        <f>SUM(J3:J11)</f>
        <v>0</v>
      </c>
      <c r="K12" s="43">
        <f>SUM(K3:K11)</f>
        <v>420</v>
      </c>
      <c r="L12" s="43">
        <f>SUM(L3:L11)</f>
        <v>280</v>
      </c>
      <c r="M12" s="43">
        <f>SUM(M3:M11)</f>
        <v>1960</v>
      </c>
      <c r="N12" s="43">
        <f t="shared" ref="N12:V12" si="0">SUM(N3:N11)</f>
        <v>14</v>
      </c>
      <c r="O12" s="43">
        <f t="shared" si="0"/>
        <v>76440</v>
      </c>
      <c r="P12" s="43">
        <f t="shared" si="0"/>
        <v>3396</v>
      </c>
      <c r="Q12" s="43">
        <f t="shared" si="0"/>
        <v>24.257142857142856</v>
      </c>
      <c r="R12" s="43">
        <f t="shared" si="0"/>
        <v>132444</v>
      </c>
      <c r="S12" s="43">
        <f t="shared" si="0"/>
        <v>0</v>
      </c>
      <c r="T12" s="43">
        <f t="shared" si="0"/>
        <v>0</v>
      </c>
      <c r="U12" s="43">
        <f t="shared" si="0"/>
        <v>0</v>
      </c>
      <c r="V12" s="43">
        <f t="shared" si="0"/>
        <v>0</v>
      </c>
    </row>
  </sheetData>
  <sortState ref="E3:V4">
    <sortCondition ref="E3:E4"/>
  </sortState>
  <mergeCells count="14">
    <mergeCell ref="U1:U2"/>
    <mergeCell ref="V1:V2"/>
    <mergeCell ref="M1:M2"/>
    <mergeCell ref="N1:N2"/>
    <mergeCell ref="O1:O2"/>
    <mergeCell ref="P1:P2"/>
    <mergeCell ref="S1:S2"/>
    <mergeCell ref="T1:T2"/>
    <mergeCell ref="I1:L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"/>
  <sheetViews>
    <sheetView showGridLines="0" topLeftCell="C1" workbookViewId="0">
      <selection activeCell="L19" sqref="L19"/>
    </sheetView>
  </sheetViews>
  <sheetFormatPr defaultRowHeight="15"/>
  <cols>
    <col min="1" max="1" width="3.42578125" customWidth="1"/>
    <col min="2" max="2" width="8.7109375" customWidth="1"/>
    <col min="3" max="3" width="9" customWidth="1"/>
    <col min="4" max="4" width="6.140625" customWidth="1"/>
    <col min="5" max="5" width="16" customWidth="1"/>
    <col min="6" max="6" width="4.5703125" bestFit="1" customWidth="1"/>
    <col min="7" max="7" width="7.140625" bestFit="1" customWidth="1"/>
    <col min="8" max="8" width="5.42578125" bestFit="1" customWidth="1"/>
    <col min="9" max="12" width="8.85546875" customWidth="1"/>
    <col min="13" max="21" width="10" customWidth="1"/>
    <col min="22" max="22" width="9.5703125" customWidth="1"/>
  </cols>
  <sheetData>
    <row r="1" spans="1:22" ht="15.75" thickTop="1">
      <c r="A1" s="96" t="s">
        <v>0</v>
      </c>
      <c r="B1" s="98" t="s">
        <v>1</v>
      </c>
      <c r="C1" s="98" t="s">
        <v>2</v>
      </c>
      <c r="D1" s="98" t="s">
        <v>3</v>
      </c>
      <c r="E1" s="100" t="s">
        <v>4</v>
      </c>
      <c r="F1" s="22"/>
      <c r="G1" s="22"/>
      <c r="H1" s="22"/>
      <c r="I1" s="93" t="s">
        <v>5</v>
      </c>
      <c r="J1" s="94"/>
      <c r="K1" s="94"/>
      <c r="L1" s="95"/>
      <c r="M1" s="106" t="s">
        <v>6</v>
      </c>
      <c r="N1" s="106" t="s">
        <v>280</v>
      </c>
      <c r="O1" s="106" t="s">
        <v>87</v>
      </c>
      <c r="P1" s="108">
        <v>43678</v>
      </c>
      <c r="Q1" s="12" t="s">
        <v>280</v>
      </c>
      <c r="R1" s="12" t="s">
        <v>87</v>
      </c>
      <c r="S1" s="102">
        <v>43709</v>
      </c>
      <c r="T1" s="102" t="s">
        <v>280</v>
      </c>
      <c r="U1" s="102" t="s">
        <v>87</v>
      </c>
      <c r="V1" s="104">
        <v>43739</v>
      </c>
    </row>
    <row r="2" spans="1:22" ht="24">
      <c r="A2" s="97"/>
      <c r="B2" s="99"/>
      <c r="C2" s="99"/>
      <c r="D2" s="99"/>
      <c r="E2" s="101"/>
      <c r="F2" s="10" t="s">
        <v>84</v>
      </c>
      <c r="G2" s="10" t="s">
        <v>282</v>
      </c>
      <c r="H2" s="10" t="s">
        <v>87</v>
      </c>
      <c r="I2" s="1" t="s">
        <v>7</v>
      </c>
      <c r="J2" s="2" t="s">
        <v>8</v>
      </c>
      <c r="K2" s="3" t="s">
        <v>9</v>
      </c>
      <c r="L2" s="4" t="s">
        <v>10</v>
      </c>
      <c r="M2" s="107"/>
      <c r="N2" s="107"/>
      <c r="O2" s="107"/>
      <c r="P2" s="109"/>
      <c r="Q2" s="11"/>
      <c r="R2" s="11"/>
      <c r="S2" s="103"/>
      <c r="T2" s="103"/>
      <c r="U2" s="103"/>
      <c r="V2" s="105"/>
    </row>
    <row r="3" spans="1:22">
      <c r="A3" s="13">
        <v>1</v>
      </c>
      <c r="B3" s="6">
        <v>2130010</v>
      </c>
      <c r="C3" s="5">
        <v>1000</v>
      </c>
      <c r="D3" s="5">
        <v>1100</v>
      </c>
      <c r="E3" s="7" t="s">
        <v>356</v>
      </c>
      <c r="F3" s="7" t="s">
        <v>281</v>
      </c>
      <c r="G3" s="7">
        <v>1440</v>
      </c>
      <c r="H3" s="7">
        <v>3.51</v>
      </c>
      <c r="I3" s="15">
        <v>1440</v>
      </c>
      <c r="J3" s="16">
        <v>0</v>
      </c>
      <c r="K3" s="17">
        <v>0</v>
      </c>
      <c r="L3" s="18">
        <v>0</v>
      </c>
      <c r="M3" s="19">
        <v>1440</v>
      </c>
      <c r="N3" s="28">
        <v>1</v>
      </c>
      <c r="O3" s="28">
        <v>5054.3999999999996</v>
      </c>
      <c r="P3" s="20">
        <v>0</v>
      </c>
      <c r="Q3" s="29">
        <v>0</v>
      </c>
      <c r="R3" s="29">
        <v>0</v>
      </c>
      <c r="S3" s="30">
        <v>0</v>
      </c>
      <c r="T3" s="31">
        <v>0</v>
      </c>
      <c r="U3" s="31">
        <v>0</v>
      </c>
      <c r="V3" s="21">
        <v>0</v>
      </c>
    </row>
    <row r="4" spans="1:22">
      <c r="A4" s="14">
        <v>2</v>
      </c>
      <c r="B4" s="9">
        <v>2130010</v>
      </c>
      <c r="C4" s="8">
        <v>1000</v>
      </c>
      <c r="D4" s="8">
        <v>1100</v>
      </c>
      <c r="E4" s="7" t="s">
        <v>357</v>
      </c>
      <c r="F4" s="7" t="s">
        <v>281</v>
      </c>
      <c r="G4" s="7">
        <v>1760</v>
      </c>
      <c r="H4" s="7">
        <v>2.94</v>
      </c>
      <c r="I4" s="15">
        <v>3520</v>
      </c>
      <c r="J4" s="16">
        <v>0</v>
      </c>
      <c r="K4" s="17">
        <v>0</v>
      </c>
      <c r="L4" s="18">
        <v>0</v>
      </c>
      <c r="M4" s="19">
        <v>3520</v>
      </c>
      <c r="N4" s="28">
        <v>2</v>
      </c>
      <c r="O4" s="28">
        <v>10348.799999999999</v>
      </c>
      <c r="P4" s="20">
        <v>0</v>
      </c>
      <c r="Q4" s="29">
        <v>0</v>
      </c>
      <c r="R4" s="29">
        <v>0</v>
      </c>
      <c r="S4" s="30">
        <v>0</v>
      </c>
      <c r="T4" s="31">
        <v>0</v>
      </c>
      <c r="U4" s="31">
        <v>0</v>
      </c>
      <c r="V4" s="21">
        <v>0</v>
      </c>
    </row>
    <row r="5" spans="1:22">
      <c r="A5" s="13">
        <v>3</v>
      </c>
      <c r="B5" s="6">
        <v>2130010</v>
      </c>
      <c r="C5" s="5">
        <v>1000</v>
      </c>
      <c r="D5" s="5">
        <v>1100</v>
      </c>
      <c r="E5" s="7" t="s">
        <v>358</v>
      </c>
      <c r="F5" s="7" t="s">
        <v>366</v>
      </c>
      <c r="G5" s="7">
        <v>400</v>
      </c>
      <c r="H5" s="7">
        <v>0.95</v>
      </c>
      <c r="I5" s="15">
        <v>800</v>
      </c>
      <c r="J5" s="16">
        <v>0</v>
      </c>
      <c r="K5" s="17">
        <v>0</v>
      </c>
      <c r="L5" s="18">
        <v>0</v>
      </c>
      <c r="M5" s="19">
        <v>800</v>
      </c>
      <c r="N5" s="28">
        <v>2</v>
      </c>
      <c r="O5" s="28">
        <v>760</v>
      </c>
      <c r="P5" s="20">
        <v>0</v>
      </c>
      <c r="Q5" s="29">
        <v>0</v>
      </c>
      <c r="R5" s="29">
        <v>0</v>
      </c>
      <c r="S5" s="30">
        <v>0</v>
      </c>
      <c r="T5" s="31">
        <v>0</v>
      </c>
      <c r="U5" s="31">
        <v>0</v>
      </c>
      <c r="V5" s="21">
        <v>0</v>
      </c>
    </row>
    <row r="6" spans="1:22">
      <c r="A6" s="14">
        <v>4</v>
      </c>
      <c r="B6" s="9">
        <v>2130010</v>
      </c>
      <c r="C6" s="8">
        <v>1000</v>
      </c>
      <c r="D6" s="8">
        <v>1100</v>
      </c>
      <c r="E6" s="7" t="s">
        <v>362</v>
      </c>
      <c r="F6" s="7" t="s">
        <v>366</v>
      </c>
      <c r="G6" s="7">
        <v>250</v>
      </c>
      <c r="H6" s="7">
        <v>1.68</v>
      </c>
      <c r="I6" s="15">
        <v>250</v>
      </c>
      <c r="J6" s="16">
        <v>0</v>
      </c>
      <c r="K6" s="17">
        <v>0</v>
      </c>
      <c r="L6" s="18">
        <v>0</v>
      </c>
      <c r="M6" s="19">
        <v>250</v>
      </c>
      <c r="N6" s="28">
        <v>1</v>
      </c>
      <c r="O6" s="28">
        <v>420</v>
      </c>
      <c r="P6" s="20">
        <v>0</v>
      </c>
      <c r="Q6" s="29">
        <v>0</v>
      </c>
      <c r="R6" s="29">
        <v>0</v>
      </c>
      <c r="S6" s="30">
        <v>0</v>
      </c>
      <c r="T6" s="31">
        <v>0</v>
      </c>
      <c r="U6" s="31">
        <v>0</v>
      </c>
      <c r="V6" s="21">
        <v>0</v>
      </c>
    </row>
    <row r="7" spans="1:22">
      <c r="A7" s="13"/>
      <c r="B7" s="6"/>
      <c r="C7" s="5"/>
      <c r="D7" s="5"/>
      <c r="E7" s="7"/>
      <c r="F7" s="7"/>
      <c r="G7" s="7"/>
      <c r="H7" s="7"/>
      <c r="I7" s="15"/>
      <c r="J7" s="16"/>
      <c r="K7" s="17"/>
      <c r="L7" s="18"/>
      <c r="M7" s="19"/>
      <c r="N7" s="28"/>
      <c r="O7" s="28"/>
      <c r="P7" s="20"/>
      <c r="Q7" s="29"/>
      <c r="R7" s="29"/>
      <c r="S7" s="30"/>
      <c r="T7" s="31"/>
      <c r="U7" s="31"/>
      <c r="V7" s="21"/>
    </row>
    <row r="8" spans="1:22">
      <c r="A8" s="14"/>
      <c r="B8" s="9"/>
      <c r="C8" s="8"/>
      <c r="D8" s="8"/>
      <c r="E8" s="7"/>
      <c r="F8" s="7"/>
      <c r="G8" s="7"/>
      <c r="H8" s="7"/>
      <c r="I8" s="15"/>
      <c r="J8" s="16"/>
      <c r="K8" s="17"/>
      <c r="L8" s="18"/>
      <c r="M8" s="19"/>
      <c r="N8" s="28"/>
      <c r="O8" s="28"/>
      <c r="P8" s="20"/>
      <c r="Q8" s="29"/>
      <c r="R8" s="29"/>
      <c r="S8" s="30"/>
      <c r="T8" s="31"/>
      <c r="U8" s="31"/>
      <c r="V8" s="21"/>
    </row>
    <row r="9" spans="1:22">
      <c r="A9" s="13"/>
      <c r="B9" s="6"/>
      <c r="C9" s="5"/>
      <c r="D9" s="5"/>
      <c r="E9" s="7"/>
      <c r="F9" s="7"/>
      <c r="G9" s="7"/>
      <c r="H9" s="7"/>
      <c r="I9" s="15"/>
      <c r="J9" s="16"/>
      <c r="K9" s="17"/>
      <c r="L9" s="18"/>
      <c r="M9" s="19"/>
      <c r="N9" s="28"/>
      <c r="O9" s="28"/>
      <c r="P9" s="20"/>
      <c r="Q9" s="29"/>
      <c r="R9" s="29"/>
      <c r="S9" s="30"/>
      <c r="T9" s="31"/>
      <c r="U9" s="31"/>
      <c r="V9" s="21"/>
    </row>
    <row r="10" spans="1:22">
      <c r="A10" s="14"/>
      <c r="B10" s="9"/>
      <c r="C10" s="8"/>
      <c r="D10" s="8"/>
      <c r="E10" s="7"/>
      <c r="F10" s="7"/>
      <c r="G10" s="7"/>
      <c r="H10" s="7"/>
      <c r="I10" s="15"/>
      <c r="J10" s="16"/>
      <c r="K10" s="17"/>
      <c r="L10" s="18"/>
      <c r="M10" s="19"/>
      <c r="N10" s="28"/>
      <c r="O10" s="28"/>
      <c r="P10" s="20"/>
      <c r="Q10" s="29"/>
      <c r="R10" s="29"/>
      <c r="S10" s="30"/>
      <c r="T10" s="31"/>
      <c r="U10" s="31"/>
      <c r="V10" s="21"/>
    </row>
    <row r="11" spans="1:22" ht="15.75" thickBot="1">
      <c r="A11" s="25"/>
      <c r="B11" s="26"/>
      <c r="C11" s="27"/>
      <c r="D11" s="27"/>
      <c r="E11" s="23"/>
      <c r="F11" s="23"/>
      <c r="G11" s="23"/>
      <c r="H11" s="23"/>
      <c r="I11" s="32"/>
      <c r="J11" s="33"/>
      <c r="K11" s="34"/>
      <c r="L11" s="35"/>
      <c r="M11" s="36"/>
      <c r="N11" s="37"/>
      <c r="O11" s="37"/>
      <c r="P11" s="38"/>
      <c r="Q11" s="39"/>
      <c r="R11" s="39"/>
      <c r="S11" s="40"/>
      <c r="T11" s="41"/>
      <c r="U11" s="41"/>
      <c r="V11" s="42"/>
    </row>
    <row r="12" spans="1:22">
      <c r="I12" s="43">
        <f>SUM(I3:I11)</f>
        <v>6010</v>
      </c>
      <c r="J12" s="43">
        <f>SUM(J3:J11)</f>
        <v>0</v>
      </c>
      <c r="K12" s="43">
        <f>SUM(K3:K11)</f>
        <v>0</v>
      </c>
      <c r="L12" s="43">
        <f>SUM(L3:L11)</f>
        <v>0</v>
      </c>
      <c r="M12" s="43">
        <f>SUM(M3:M11)</f>
        <v>6010</v>
      </c>
      <c r="N12" s="43">
        <f t="shared" ref="N12:V12" si="0">SUM(N3:N11)</f>
        <v>6</v>
      </c>
      <c r="O12" s="43">
        <f t="shared" si="0"/>
        <v>16583.199999999997</v>
      </c>
      <c r="P12" s="43">
        <f t="shared" si="0"/>
        <v>0</v>
      </c>
      <c r="Q12" s="43">
        <f t="shared" si="0"/>
        <v>0</v>
      </c>
      <c r="R12" s="43">
        <f t="shared" si="0"/>
        <v>0</v>
      </c>
      <c r="S12" s="43">
        <f t="shared" si="0"/>
        <v>0</v>
      </c>
      <c r="T12" s="43">
        <f t="shared" si="0"/>
        <v>0</v>
      </c>
      <c r="U12" s="43">
        <f t="shared" si="0"/>
        <v>0</v>
      </c>
      <c r="V12" s="43">
        <f t="shared" si="0"/>
        <v>0</v>
      </c>
    </row>
  </sheetData>
  <sortState ref="E3:V7">
    <sortCondition ref="E3:E7"/>
  </sortState>
  <mergeCells count="14">
    <mergeCell ref="S1:S2"/>
    <mergeCell ref="T1:T2"/>
    <mergeCell ref="U1:U2"/>
    <mergeCell ref="V1:V2"/>
    <mergeCell ref="M1:M2"/>
    <mergeCell ref="N1:N2"/>
    <mergeCell ref="O1:O2"/>
    <mergeCell ref="P1:P2"/>
    <mergeCell ref="I1:L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5"/>
  <sheetViews>
    <sheetView showGridLines="0" tabSelected="1" topLeftCell="D64" workbookViewId="0">
      <selection activeCell="L19" sqref="L19"/>
    </sheetView>
  </sheetViews>
  <sheetFormatPr defaultRowHeight="15"/>
  <cols>
    <col min="1" max="1" width="3.42578125" customWidth="1"/>
    <col min="2" max="2" width="8.7109375" customWidth="1"/>
    <col min="3" max="3" width="9" customWidth="1"/>
    <col min="4" max="4" width="6.140625" customWidth="1"/>
    <col min="5" max="5" width="16" customWidth="1"/>
    <col min="6" max="6" width="7" bestFit="1" customWidth="1"/>
    <col min="7" max="7" width="7.140625" bestFit="1" customWidth="1"/>
    <col min="8" max="8" width="5.42578125" bestFit="1" customWidth="1"/>
    <col min="9" max="12" width="8.85546875" customWidth="1"/>
    <col min="13" max="14" width="10" customWidth="1"/>
    <col min="15" max="15" width="10.85546875" bestFit="1" customWidth="1"/>
    <col min="16" max="17" width="10" customWidth="1"/>
    <col min="18" max="18" width="10.85546875" bestFit="1" customWidth="1"/>
    <col min="19" max="20" width="10" customWidth="1"/>
    <col min="21" max="21" width="11.42578125" bestFit="1" customWidth="1"/>
    <col min="22" max="22" width="9.5703125" customWidth="1"/>
  </cols>
  <sheetData>
    <row r="1" spans="1:22" ht="13.5" customHeight="1" thickTop="1">
      <c r="A1" s="96" t="s">
        <v>0</v>
      </c>
      <c r="B1" s="98" t="s">
        <v>1</v>
      </c>
      <c r="C1" s="98" t="s">
        <v>2</v>
      </c>
      <c r="D1" s="98" t="s">
        <v>3</v>
      </c>
      <c r="E1" s="100" t="s">
        <v>4</v>
      </c>
      <c r="F1" s="22"/>
      <c r="G1" s="22"/>
      <c r="H1" s="22"/>
      <c r="I1" s="93" t="s">
        <v>5</v>
      </c>
      <c r="J1" s="94"/>
      <c r="K1" s="94"/>
      <c r="L1" s="95"/>
      <c r="M1" s="106" t="s">
        <v>6</v>
      </c>
      <c r="N1" s="106" t="s">
        <v>280</v>
      </c>
      <c r="O1" s="106" t="s">
        <v>87</v>
      </c>
      <c r="P1" s="108">
        <v>43678</v>
      </c>
      <c r="Q1" s="12" t="s">
        <v>280</v>
      </c>
      <c r="R1" s="12" t="s">
        <v>87</v>
      </c>
      <c r="S1" s="102">
        <v>43709</v>
      </c>
      <c r="T1" s="102" t="s">
        <v>280</v>
      </c>
      <c r="U1" s="102" t="s">
        <v>87</v>
      </c>
      <c r="V1" s="104">
        <v>43739</v>
      </c>
    </row>
    <row r="2" spans="1:22">
      <c r="A2" s="97"/>
      <c r="B2" s="99"/>
      <c r="C2" s="99"/>
      <c r="D2" s="99"/>
      <c r="E2" s="101"/>
      <c r="F2" s="10" t="s">
        <v>84</v>
      </c>
      <c r="G2" s="10" t="s">
        <v>282</v>
      </c>
      <c r="H2" s="10" t="s">
        <v>87</v>
      </c>
      <c r="I2" s="1" t="s">
        <v>7</v>
      </c>
      <c r="J2" s="2" t="s">
        <v>8</v>
      </c>
      <c r="K2" s="3" t="s">
        <v>9</v>
      </c>
      <c r="L2" s="4" t="s">
        <v>10</v>
      </c>
      <c r="M2" s="107"/>
      <c r="N2" s="107"/>
      <c r="O2" s="107"/>
      <c r="P2" s="109"/>
      <c r="Q2" s="11"/>
      <c r="R2" s="11"/>
      <c r="S2" s="103"/>
      <c r="T2" s="103"/>
      <c r="U2" s="103"/>
      <c r="V2" s="105"/>
    </row>
    <row r="3" spans="1:22">
      <c r="A3" s="13">
        <v>1</v>
      </c>
      <c r="B3" s="6">
        <v>2130010</v>
      </c>
      <c r="C3" s="5">
        <v>1000</v>
      </c>
      <c r="D3" s="5">
        <v>1100</v>
      </c>
      <c r="E3" s="7" t="s">
        <v>11</v>
      </c>
      <c r="F3" s="7" t="str">
        <f>VLOOKUP(E3,Sheet1!C:J,8,FALSE)</f>
        <v>Module</v>
      </c>
      <c r="G3" s="7">
        <f>VLOOKUP(E3,Sheet1!C:H,4,FALSE)</f>
        <v>576</v>
      </c>
      <c r="H3" s="7">
        <f>VLOOKUP(E3,Sheet1!C:I,7,FALSE)</f>
        <v>7.27</v>
      </c>
      <c r="I3" s="15">
        <v>576</v>
      </c>
      <c r="J3" s="16">
        <v>576</v>
      </c>
      <c r="K3" s="17">
        <v>576</v>
      </c>
      <c r="L3" s="18">
        <v>576</v>
      </c>
      <c r="M3" s="19">
        <f>SUM(I3:L3)</f>
        <v>2304</v>
      </c>
      <c r="N3" s="28">
        <f>M3/G3</f>
        <v>4</v>
      </c>
      <c r="O3" s="28">
        <f>M3*H3</f>
        <v>16750.079999999998</v>
      </c>
      <c r="P3" s="20">
        <v>1238</v>
      </c>
      <c r="Q3" s="29">
        <f>P3/G3</f>
        <v>2.1493055555555554</v>
      </c>
      <c r="R3" s="29">
        <f>P3*H3</f>
        <v>9000.26</v>
      </c>
      <c r="S3" s="30">
        <v>0</v>
      </c>
      <c r="T3" s="31">
        <f>S3/G3</f>
        <v>0</v>
      </c>
      <c r="U3" s="31">
        <f>S3*H3</f>
        <v>0</v>
      </c>
      <c r="V3" s="21">
        <v>0</v>
      </c>
    </row>
    <row r="4" spans="1:22">
      <c r="A4" s="14">
        <v>2</v>
      </c>
      <c r="B4" s="9">
        <v>2130010</v>
      </c>
      <c r="C4" s="8">
        <v>1000</v>
      </c>
      <c r="D4" s="8">
        <v>1100</v>
      </c>
      <c r="E4" s="7" t="s">
        <v>335</v>
      </c>
      <c r="F4" s="7" t="str">
        <f>VLOOKUP(E4,Sheet1!C:J,8,FALSE)</f>
        <v>Module</v>
      </c>
      <c r="G4" s="7">
        <f>VLOOKUP(E4,Sheet1!C:H,4,FALSE)</f>
        <v>1152</v>
      </c>
      <c r="H4" s="7">
        <f>VLOOKUP(E4,Sheet1!C:I,7,FALSE)</f>
        <v>4.63</v>
      </c>
      <c r="I4" s="15">
        <v>0</v>
      </c>
      <c r="J4" s="16">
        <v>0</v>
      </c>
      <c r="K4" s="17">
        <v>1152</v>
      </c>
      <c r="L4" s="18">
        <v>0</v>
      </c>
      <c r="M4" s="19">
        <f>SUM(I4:L4)</f>
        <v>1152</v>
      </c>
      <c r="N4" s="28">
        <f>M4/G4</f>
        <v>1</v>
      </c>
      <c r="O4" s="28">
        <f>M4*H4</f>
        <v>5333.76</v>
      </c>
      <c r="P4" s="20">
        <v>1268</v>
      </c>
      <c r="Q4" s="29">
        <f>P4/G4</f>
        <v>1.1006944444444444</v>
      </c>
      <c r="R4" s="29">
        <f>P4*H4</f>
        <v>5870.84</v>
      </c>
      <c r="S4" s="30">
        <v>0</v>
      </c>
      <c r="T4" s="31">
        <f>S4/G4</f>
        <v>0</v>
      </c>
      <c r="U4" s="31">
        <f>S4*H4</f>
        <v>0</v>
      </c>
      <c r="V4" s="21">
        <v>0</v>
      </c>
    </row>
    <row r="5" spans="1:22">
      <c r="A5" s="13">
        <v>3</v>
      </c>
      <c r="B5" s="6">
        <v>2130010</v>
      </c>
      <c r="C5" s="5">
        <v>1000</v>
      </c>
      <c r="D5" s="5">
        <v>1100</v>
      </c>
      <c r="E5" s="7" t="s">
        <v>13</v>
      </c>
      <c r="F5" s="7" t="str">
        <f>VLOOKUP(E5,Sheet1!C:J,8,FALSE)</f>
        <v>BOX</v>
      </c>
      <c r="G5" s="7">
        <f>VLOOKUP(E5,Sheet1!C:H,4,FALSE)</f>
        <v>40</v>
      </c>
      <c r="H5" s="7">
        <f>VLOOKUP(E5,Sheet1!C:I,7,FALSE)</f>
        <v>5.75</v>
      </c>
      <c r="I5" s="15">
        <v>280</v>
      </c>
      <c r="J5" s="16">
        <v>200</v>
      </c>
      <c r="K5" s="17">
        <v>760</v>
      </c>
      <c r="L5" s="18">
        <v>320</v>
      </c>
      <c r="M5" s="19">
        <f>SUM(I5:L5)</f>
        <v>1560</v>
      </c>
      <c r="N5" s="28">
        <f>M5/G5</f>
        <v>39</v>
      </c>
      <c r="O5" s="28">
        <f>M5*H5</f>
        <v>8970</v>
      </c>
      <c r="P5" s="20">
        <v>1940</v>
      </c>
      <c r="Q5" s="29">
        <f>P5/G5</f>
        <v>48.5</v>
      </c>
      <c r="R5" s="29">
        <f>P5*H5</f>
        <v>11155</v>
      </c>
      <c r="S5" s="30">
        <v>0</v>
      </c>
      <c r="T5" s="31">
        <f>S5/G5</f>
        <v>0</v>
      </c>
      <c r="U5" s="31">
        <f>S5*H5</f>
        <v>0</v>
      </c>
      <c r="V5" s="21">
        <v>0</v>
      </c>
    </row>
    <row r="6" spans="1:22">
      <c r="A6" s="14">
        <v>4</v>
      </c>
      <c r="B6" s="9">
        <v>2130010</v>
      </c>
      <c r="C6" s="8">
        <v>1000</v>
      </c>
      <c r="D6" s="8">
        <v>1100</v>
      </c>
      <c r="E6" s="7" t="s">
        <v>14</v>
      </c>
      <c r="F6" s="7" t="str">
        <f>VLOOKUP(E6,Sheet1!C:J,8,FALSE)</f>
        <v>BOX</v>
      </c>
      <c r="G6" s="7">
        <f>VLOOKUP(E6,Sheet1!C:H,4,FALSE)</f>
        <v>44</v>
      </c>
      <c r="H6" s="7">
        <f>VLOOKUP(E6,Sheet1!C:I,7,FALSE)</f>
        <v>6.82</v>
      </c>
      <c r="I6" s="15">
        <v>308</v>
      </c>
      <c r="J6" s="16">
        <v>176</v>
      </c>
      <c r="K6" s="17">
        <v>792</v>
      </c>
      <c r="L6" s="18">
        <v>308</v>
      </c>
      <c r="M6" s="19">
        <f>SUM(I6:L6)</f>
        <v>1584</v>
      </c>
      <c r="N6" s="28">
        <f>M6/G6</f>
        <v>36</v>
      </c>
      <c r="O6" s="28">
        <f>M6*H6</f>
        <v>10802.880000000001</v>
      </c>
      <c r="P6" s="20">
        <v>1936</v>
      </c>
      <c r="Q6" s="29">
        <f>P6/G6</f>
        <v>44</v>
      </c>
      <c r="R6" s="29">
        <f>P6*H6</f>
        <v>13203.52</v>
      </c>
      <c r="S6" s="30">
        <v>0</v>
      </c>
      <c r="T6" s="31">
        <f>S6/G6</f>
        <v>0</v>
      </c>
      <c r="U6" s="31">
        <f>S6*H6</f>
        <v>0</v>
      </c>
      <c r="V6" s="21">
        <v>0</v>
      </c>
    </row>
    <row r="7" spans="1:22">
      <c r="A7" s="13">
        <v>5</v>
      </c>
      <c r="B7" s="6">
        <v>2130010</v>
      </c>
      <c r="C7" s="5">
        <v>1000</v>
      </c>
      <c r="D7" s="5">
        <v>1100</v>
      </c>
      <c r="E7" s="7" t="s">
        <v>15</v>
      </c>
      <c r="F7" s="7" t="str">
        <f>VLOOKUP(E7,Sheet1!C:J,8,FALSE)</f>
        <v>BOX</v>
      </c>
      <c r="G7" s="7">
        <f>VLOOKUP(E7,Sheet1!C:H,4,FALSE)</f>
        <v>50</v>
      </c>
      <c r="H7" s="7">
        <f>VLOOKUP(E7,Sheet1!C:I,7,FALSE)</f>
        <v>6.2</v>
      </c>
      <c r="I7" s="15">
        <v>300</v>
      </c>
      <c r="J7" s="16">
        <v>200</v>
      </c>
      <c r="K7" s="17">
        <v>750</v>
      </c>
      <c r="L7" s="18">
        <v>300</v>
      </c>
      <c r="M7" s="19">
        <f>SUM(I7:L7)</f>
        <v>1550</v>
      </c>
      <c r="N7" s="28">
        <f>M7/G7</f>
        <v>31</v>
      </c>
      <c r="O7" s="28">
        <f>M7*H7</f>
        <v>9610</v>
      </c>
      <c r="P7" s="20">
        <v>1970</v>
      </c>
      <c r="Q7" s="29">
        <f>P7/G7</f>
        <v>39.4</v>
      </c>
      <c r="R7" s="29">
        <f>P7*H7</f>
        <v>12214</v>
      </c>
      <c r="S7" s="30">
        <v>0</v>
      </c>
      <c r="T7" s="31">
        <f>S7/G7</f>
        <v>0</v>
      </c>
      <c r="U7" s="31">
        <f>S7*H7</f>
        <v>0</v>
      </c>
      <c r="V7" s="21">
        <v>0</v>
      </c>
    </row>
    <row r="8" spans="1:22">
      <c r="A8" s="14">
        <v>6</v>
      </c>
      <c r="B8" s="9">
        <v>2130010</v>
      </c>
      <c r="C8" s="8">
        <v>1000</v>
      </c>
      <c r="D8" s="8">
        <v>1100</v>
      </c>
      <c r="E8" s="7" t="s">
        <v>17</v>
      </c>
      <c r="F8" s="7" t="str">
        <f>VLOOKUP(E8,Sheet1!C:J,8,FALSE)</f>
        <v>BOX</v>
      </c>
      <c r="G8" s="7">
        <f>VLOOKUP(E8,Sheet1!C:H,4,FALSE)</f>
        <v>50</v>
      </c>
      <c r="H8" s="7">
        <f>VLOOKUP(E8,Sheet1!C:I,7,FALSE)</f>
        <v>6.2</v>
      </c>
      <c r="I8" s="15">
        <v>300</v>
      </c>
      <c r="J8" s="16">
        <v>200</v>
      </c>
      <c r="K8" s="17">
        <v>750</v>
      </c>
      <c r="L8" s="18">
        <v>350</v>
      </c>
      <c r="M8" s="19">
        <f>SUM(I8:L8)</f>
        <v>1600</v>
      </c>
      <c r="N8" s="28">
        <f>M8/G8</f>
        <v>32</v>
      </c>
      <c r="O8" s="28">
        <f>M8*H8</f>
        <v>9920</v>
      </c>
      <c r="P8" s="20">
        <v>1920</v>
      </c>
      <c r="Q8" s="29">
        <f>P8/G8</f>
        <v>38.4</v>
      </c>
      <c r="R8" s="29">
        <f>P8*H8</f>
        <v>11904</v>
      </c>
      <c r="S8" s="30">
        <v>0</v>
      </c>
      <c r="T8" s="31">
        <f>S8/G8</f>
        <v>0</v>
      </c>
      <c r="U8" s="31">
        <f>S8*H8</f>
        <v>0</v>
      </c>
      <c r="V8" s="21">
        <v>0</v>
      </c>
    </row>
    <row r="9" spans="1:22">
      <c r="A9" s="13">
        <v>7</v>
      </c>
      <c r="B9" s="6">
        <v>2130010</v>
      </c>
      <c r="C9" s="5">
        <v>1000</v>
      </c>
      <c r="D9" s="5">
        <v>1100</v>
      </c>
      <c r="E9" s="7" t="s">
        <v>20</v>
      </c>
      <c r="F9" s="7" t="str">
        <f>VLOOKUP(E9,Sheet1!C:J,8,FALSE)</f>
        <v>Rack</v>
      </c>
      <c r="G9" s="7">
        <f>VLOOKUP(E9,Sheet1!C:H,4,FALSE)</f>
        <v>1300</v>
      </c>
      <c r="H9" s="7">
        <f>VLOOKUP(E9,Sheet1!C:I,7,FALSE)</f>
        <v>3.83</v>
      </c>
      <c r="I9" s="15">
        <v>0</v>
      </c>
      <c r="J9" s="16">
        <v>1300</v>
      </c>
      <c r="K9" s="17">
        <v>0</v>
      </c>
      <c r="L9" s="18">
        <v>1300</v>
      </c>
      <c r="M9" s="19">
        <f>SUM(I9:L9)</f>
        <v>2600</v>
      </c>
      <c r="N9" s="28">
        <f>M9/G9</f>
        <v>2</v>
      </c>
      <c r="O9" s="28">
        <f>M9*H9</f>
        <v>9958</v>
      </c>
      <c r="P9" s="20">
        <v>2730</v>
      </c>
      <c r="Q9" s="29">
        <f>P9/G9</f>
        <v>2.1</v>
      </c>
      <c r="R9" s="29">
        <f>P9*H9</f>
        <v>10455.9</v>
      </c>
      <c r="S9" s="30">
        <v>0</v>
      </c>
      <c r="T9" s="31">
        <f>S9/G9</f>
        <v>0</v>
      </c>
      <c r="U9" s="31">
        <f>S9*H9</f>
        <v>0</v>
      </c>
      <c r="V9" s="21">
        <v>0</v>
      </c>
    </row>
    <row r="10" spans="1:22">
      <c r="A10" s="14">
        <v>8</v>
      </c>
      <c r="B10" s="9">
        <v>2130010</v>
      </c>
      <c r="C10" s="8">
        <v>1000</v>
      </c>
      <c r="D10" s="8">
        <v>1100</v>
      </c>
      <c r="E10" s="7" t="s">
        <v>356</v>
      </c>
      <c r="F10" s="7" t="str">
        <f>VLOOKUP(E10,Sheet1!C:J,8,FALSE)</f>
        <v>Rack</v>
      </c>
      <c r="G10" s="7">
        <f>VLOOKUP(E10,Sheet1!C:H,4,FALSE)</f>
        <v>1440</v>
      </c>
      <c r="H10" s="7">
        <f>VLOOKUP(E10,Sheet1!C:I,7,FALSE)</f>
        <v>3.51</v>
      </c>
      <c r="I10" s="15">
        <v>1440</v>
      </c>
      <c r="J10" s="16">
        <v>0</v>
      </c>
      <c r="K10" s="17">
        <v>0</v>
      </c>
      <c r="L10" s="18">
        <v>0</v>
      </c>
      <c r="M10" s="19">
        <f>SUM(I10:L10)</f>
        <v>1440</v>
      </c>
      <c r="N10" s="28">
        <f>M10/G10</f>
        <v>1</v>
      </c>
      <c r="O10" s="28">
        <f>M10*H10</f>
        <v>5054.3999999999996</v>
      </c>
      <c r="P10" s="20">
        <v>0</v>
      </c>
      <c r="Q10" s="29">
        <f>P10/G10</f>
        <v>0</v>
      </c>
      <c r="R10" s="29">
        <f>P10*H10</f>
        <v>0</v>
      </c>
      <c r="S10" s="30">
        <v>0</v>
      </c>
      <c r="T10" s="31">
        <f>S10/G10</f>
        <v>0</v>
      </c>
      <c r="U10" s="31">
        <f>S10*H10</f>
        <v>0</v>
      </c>
      <c r="V10" s="21">
        <v>0</v>
      </c>
    </row>
    <row r="11" spans="1:22">
      <c r="A11" s="13">
        <v>9</v>
      </c>
      <c r="B11" s="6">
        <v>2130010</v>
      </c>
      <c r="C11" s="5">
        <v>1000</v>
      </c>
      <c r="D11" s="5">
        <v>1100</v>
      </c>
      <c r="E11" s="7" t="s">
        <v>301</v>
      </c>
      <c r="F11" s="7" t="str">
        <f>VLOOKUP(E11,Sheet1!C:J,8,FALSE)</f>
        <v>Rack</v>
      </c>
      <c r="G11" s="7">
        <f>VLOOKUP(E11,Sheet1!C:H,4,FALSE)</f>
        <v>1440</v>
      </c>
      <c r="H11" s="7">
        <f>VLOOKUP(E11,Sheet1!C:I,7,FALSE)</f>
        <v>3.64</v>
      </c>
      <c r="I11" s="15">
        <v>0</v>
      </c>
      <c r="J11" s="16">
        <v>0</v>
      </c>
      <c r="K11" s="17">
        <v>1440</v>
      </c>
      <c r="L11" s="18">
        <v>0</v>
      </c>
      <c r="M11" s="19">
        <f>SUM(I11:L11)</f>
        <v>1440</v>
      </c>
      <c r="N11" s="28">
        <f>M11/G11</f>
        <v>1</v>
      </c>
      <c r="O11" s="28">
        <f>M11*H11</f>
        <v>5241.6000000000004</v>
      </c>
      <c r="P11" s="20">
        <v>1584</v>
      </c>
      <c r="Q11" s="29">
        <f>P11/G11</f>
        <v>1.1000000000000001</v>
      </c>
      <c r="R11" s="29">
        <f>P11*H11</f>
        <v>5765.76</v>
      </c>
      <c r="S11" s="30">
        <v>0</v>
      </c>
      <c r="T11" s="31">
        <f>S11/G11</f>
        <v>0</v>
      </c>
      <c r="U11" s="31">
        <f>S11*H11</f>
        <v>0</v>
      </c>
      <c r="V11" s="21">
        <v>0</v>
      </c>
    </row>
    <row r="12" spans="1:22">
      <c r="A12" s="14">
        <v>10</v>
      </c>
      <c r="B12" s="9">
        <v>2130010</v>
      </c>
      <c r="C12" s="8">
        <v>1000</v>
      </c>
      <c r="D12" s="8">
        <v>1100</v>
      </c>
      <c r="E12" s="7" t="s">
        <v>23</v>
      </c>
      <c r="F12" s="7" t="str">
        <f>VLOOKUP(E12,Sheet1!C:J,8,FALSE)</f>
        <v>Rack</v>
      </c>
      <c r="G12" s="7">
        <f>VLOOKUP(E12,Sheet1!C:H,4,FALSE)</f>
        <v>600</v>
      </c>
      <c r="H12" s="7">
        <f>VLOOKUP(E12,Sheet1!C:I,7,FALSE)</f>
        <v>7.06</v>
      </c>
      <c r="I12" s="15">
        <v>0</v>
      </c>
      <c r="J12" s="16">
        <v>0</v>
      </c>
      <c r="K12" s="17">
        <v>0</v>
      </c>
      <c r="L12" s="18">
        <v>0</v>
      </c>
      <c r="M12" s="19">
        <f>SUM(I12:L12)</f>
        <v>0</v>
      </c>
      <c r="N12" s="28">
        <f>M12/G12</f>
        <v>0</v>
      </c>
      <c r="O12" s="28">
        <f>M12*H12</f>
        <v>0</v>
      </c>
      <c r="P12" s="20">
        <v>600</v>
      </c>
      <c r="Q12" s="29">
        <f>P12/G12</f>
        <v>1</v>
      </c>
      <c r="R12" s="29">
        <f>P12*H12</f>
        <v>4236</v>
      </c>
      <c r="S12" s="30">
        <v>0</v>
      </c>
      <c r="T12" s="31">
        <f>S12/G12</f>
        <v>0</v>
      </c>
      <c r="U12" s="31">
        <f>S12*H12</f>
        <v>0</v>
      </c>
      <c r="V12" s="21">
        <v>0</v>
      </c>
    </row>
    <row r="13" spans="1:22">
      <c r="A13" s="13">
        <v>11</v>
      </c>
      <c r="B13" s="6">
        <v>2130010</v>
      </c>
      <c r="C13" s="5">
        <v>1000</v>
      </c>
      <c r="D13" s="5">
        <v>1100</v>
      </c>
      <c r="E13" s="7" t="s">
        <v>350</v>
      </c>
      <c r="F13" s="7" t="str">
        <f>VLOOKUP(E13,Sheet1!C:J,8,FALSE)</f>
        <v>Rack</v>
      </c>
      <c r="G13" s="7">
        <f>VLOOKUP(E13,Sheet1!C:H,4,FALSE)</f>
        <v>700</v>
      </c>
      <c r="H13" s="7">
        <f>VLOOKUP(E13,Sheet1!C:I,7,FALSE)</f>
        <v>7.28</v>
      </c>
      <c r="I13" s="15">
        <v>0</v>
      </c>
      <c r="J13" s="16">
        <v>0</v>
      </c>
      <c r="K13" s="17">
        <v>700</v>
      </c>
      <c r="L13" s="18">
        <v>700</v>
      </c>
      <c r="M13" s="19">
        <f>SUM(I13:L13)</f>
        <v>1400</v>
      </c>
      <c r="N13" s="28">
        <f>M13/G13</f>
        <v>2</v>
      </c>
      <c r="O13" s="28">
        <f>M13*H13</f>
        <v>10192</v>
      </c>
      <c r="P13" s="20">
        <v>1470</v>
      </c>
      <c r="Q13" s="29">
        <f>P13/G13</f>
        <v>2.1</v>
      </c>
      <c r="R13" s="29">
        <f>P13*H13</f>
        <v>10701.6</v>
      </c>
      <c r="S13" s="30">
        <v>0</v>
      </c>
      <c r="T13" s="31">
        <f>S13/G13</f>
        <v>0</v>
      </c>
      <c r="U13" s="31">
        <f>S13*H13</f>
        <v>0</v>
      </c>
      <c r="V13" s="21">
        <v>0</v>
      </c>
    </row>
    <row r="14" spans="1:22">
      <c r="A14" s="14">
        <v>12</v>
      </c>
      <c r="B14" s="9">
        <v>2130010</v>
      </c>
      <c r="C14" s="8">
        <v>1000</v>
      </c>
      <c r="D14" s="8">
        <v>1100</v>
      </c>
      <c r="E14" s="7" t="s">
        <v>357</v>
      </c>
      <c r="F14" s="7" t="str">
        <f>VLOOKUP(E14,Sheet1!C:J,8,FALSE)</f>
        <v>Rack</v>
      </c>
      <c r="G14" s="7">
        <f>VLOOKUP(E14,Sheet1!C:H,4,FALSE)</f>
        <v>1760</v>
      </c>
      <c r="H14" s="7">
        <f>VLOOKUP(E14,Sheet1!C:I,7,FALSE)</f>
        <v>2.94</v>
      </c>
      <c r="I14" s="15">
        <v>3520</v>
      </c>
      <c r="J14" s="16">
        <v>0</v>
      </c>
      <c r="K14" s="17">
        <v>0</v>
      </c>
      <c r="L14" s="18">
        <v>0</v>
      </c>
      <c r="M14" s="19">
        <f>SUM(I14:L14)</f>
        <v>3520</v>
      </c>
      <c r="N14" s="28">
        <f>M14/G14</f>
        <v>2</v>
      </c>
      <c r="O14" s="28">
        <f>M14*H14</f>
        <v>10348.799999999999</v>
      </c>
      <c r="P14" s="20">
        <v>0</v>
      </c>
      <c r="Q14" s="29">
        <f>P14/G14</f>
        <v>0</v>
      </c>
      <c r="R14" s="29">
        <f>P14*H14</f>
        <v>0</v>
      </c>
      <c r="S14" s="30">
        <v>0</v>
      </c>
      <c r="T14" s="31">
        <f>S14/G14</f>
        <v>0</v>
      </c>
      <c r="U14" s="31">
        <f>S14*H14</f>
        <v>0</v>
      </c>
      <c r="V14" s="21">
        <v>0</v>
      </c>
    </row>
    <row r="15" spans="1:22">
      <c r="A15" s="13">
        <v>13</v>
      </c>
      <c r="B15" s="6">
        <v>2130010</v>
      </c>
      <c r="C15" s="5">
        <v>1000</v>
      </c>
      <c r="D15" s="5">
        <v>1100</v>
      </c>
      <c r="E15" s="7" t="s">
        <v>336</v>
      </c>
      <c r="F15" s="7" t="str">
        <f>VLOOKUP(E15,Sheet1!C:J,8,FALSE)</f>
        <v>Rack</v>
      </c>
      <c r="G15" s="7">
        <f>VLOOKUP(E15,Sheet1!C:H,4,FALSE)</f>
        <v>1760</v>
      </c>
      <c r="H15" s="7">
        <f>VLOOKUP(E15,Sheet1!C:I,7,FALSE)</f>
        <v>3.22</v>
      </c>
      <c r="I15" s="15">
        <v>0</v>
      </c>
      <c r="J15" s="16">
        <v>0</v>
      </c>
      <c r="K15" s="17">
        <v>0</v>
      </c>
      <c r="L15" s="18">
        <v>0</v>
      </c>
      <c r="M15" s="19">
        <f>SUM(I15:L15)</f>
        <v>0</v>
      </c>
      <c r="N15" s="28">
        <f>M15/G15</f>
        <v>0</v>
      </c>
      <c r="O15" s="28">
        <f>M15*H15</f>
        <v>0</v>
      </c>
      <c r="P15" s="20">
        <v>1848</v>
      </c>
      <c r="Q15" s="29">
        <f>P15/G15</f>
        <v>1.05</v>
      </c>
      <c r="R15" s="29">
        <f>P15*H15</f>
        <v>5950.56</v>
      </c>
      <c r="S15" s="30">
        <v>0</v>
      </c>
      <c r="T15" s="31">
        <f>S15/G15</f>
        <v>0</v>
      </c>
      <c r="U15" s="31">
        <f>S15*H15</f>
        <v>0</v>
      </c>
      <c r="V15" s="21">
        <v>0</v>
      </c>
    </row>
    <row r="16" spans="1:22">
      <c r="A16" s="14">
        <v>14</v>
      </c>
      <c r="B16" s="9">
        <v>2130010</v>
      </c>
      <c r="C16" s="8">
        <v>1000</v>
      </c>
      <c r="D16" s="8">
        <v>1100</v>
      </c>
      <c r="E16" s="7" t="s">
        <v>351</v>
      </c>
      <c r="F16" s="7" t="str">
        <f>VLOOKUP(E16,Sheet1!C:J,8,FALSE)</f>
        <v>Rack</v>
      </c>
      <c r="G16" s="7">
        <f>VLOOKUP(E16,Sheet1!C:H,4,FALSE)</f>
        <v>315</v>
      </c>
      <c r="H16" s="7">
        <f>VLOOKUP(E16,Sheet1!C:I,7,FALSE)</f>
        <v>16.88</v>
      </c>
      <c r="I16" s="15">
        <v>945</v>
      </c>
      <c r="J16" s="16">
        <v>630</v>
      </c>
      <c r="K16" s="17">
        <v>1890</v>
      </c>
      <c r="L16" s="18">
        <v>945</v>
      </c>
      <c r="M16" s="19">
        <f>SUM(I16:L16)</f>
        <v>4410</v>
      </c>
      <c r="N16" s="28">
        <f>M16/G16</f>
        <v>14</v>
      </c>
      <c r="O16" s="28">
        <f>M16*H16</f>
        <v>74440.799999999988</v>
      </c>
      <c r="P16" s="20">
        <v>4678</v>
      </c>
      <c r="Q16" s="29">
        <f>P16/G16</f>
        <v>14.850793650793651</v>
      </c>
      <c r="R16" s="29">
        <f>P16*H16</f>
        <v>78964.639999999999</v>
      </c>
      <c r="S16" s="30">
        <v>0</v>
      </c>
      <c r="T16" s="31">
        <f>S16/G16</f>
        <v>0</v>
      </c>
      <c r="U16" s="31">
        <f>S16*H16</f>
        <v>0</v>
      </c>
      <c r="V16" s="21">
        <v>0</v>
      </c>
    </row>
    <row r="17" spans="1:22">
      <c r="A17" s="13">
        <v>15</v>
      </c>
      <c r="B17" s="6">
        <v>2130010</v>
      </c>
      <c r="C17" s="5">
        <v>1000</v>
      </c>
      <c r="D17" s="5">
        <v>1100</v>
      </c>
      <c r="E17" s="7" t="s">
        <v>133</v>
      </c>
      <c r="F17" s="7" t="str">
        <f>VLOOKUP(E17,Sheet1!C:J,8,FALSE)</f>
        <v>Rack</v>
      </c>
      <c r="G17" s="7">
        <f>VLOOKUP(E17,Sheet1!C:H,4,FALSE)</f>
        <v>300</v>
      </c>
      <c r="H17" s="7">
        <f>VLOOKUP(E17,Sheet1!C:I,7,FALSE)</f>
        <v>12.87</v>
      </c>
      <c r="I17" s="15">
        <v>0</v>
      </c>
      <c r="J17" s="16">
        <v>0</v>
      </c>
      <c r="K17" s="17">
        <v>0</v>
      </c>
      <c r="L17" s="18">
        <v>0</v>
      </c>
      <c r="M17" s="19">
        <f>SUM(I17:L17)</f>
        <v>0</v>
      </c>
      <c r="N17" s="28">
        <f>M17/G17</f>
        <v>0</v>
      </c>
      <c r="O17" s="28">
        <f>M17*H17</f>
        <v>0</v>
      </c>
      <c r="P17" s="20">
        <v>8</v>
      </c>
      <c r="Q17" s="29">
        <f>P17/G17</f>
        <v>2.6666666666666668E-2</v>
      </c>
      <c r="R17" s="29">
        <f>P17*H17</f>
        <v>102.96</v>
      </c>
      <c r="S17" s="30">
        <v>0</v>
      </c>
      <c r="T17" s="31">
        <f>S17/G17</f>
        <v>0</v>
      </c>
      <c r="U17" s="31">
        <f>S17*H17</f>
        <v>0</v>
      </c>
      <c r="V17" s="21">
        <v>0</v>
      </c>
    </row>
    <row r="18" spans="1:22">
      <c r="A18" s="14">
        <v>16</v>
      </c>
      <c r="B18" s="9">
        <v>2130010</v>
      </c>
      <c r="C18" s="8">
        <v>1000</v>
      </c>
      <c r="D18" s="8">
        <v>1100</v>
      </c>
      <c r="E18" s="7" t="s">
        <v>33</v>
      </c>
      <c r="F18" s="7" t="str">
        <f>VLOOKUP(E18,Sheet1!C:J,8,FALSE)</f>
        <v>Rack</v>
      </c>
      <c r="G18" s="7">
        <f>VLOOKUP(E18,Sheet1!C:H,4,FALSE)</f>
        <v>220</v>
      </c>
      <c r="H18" s="7">
        <f>VLOOKUP(E18,Sheet1!C:I,7,FALSE)</f>
        <v>22.69</v>
      </c>
      <c r="I18" s="15">
        <v>440</v>
      </c>
      <c r="J18" s="16">
        <v>220</v>
      </c>
      <c r="K18" s="17">
        <v>880</v>
      </c>
      <c r="L18" s="18">
        <v>440</v>
      </c>
      <c r="M18" s="19">
        <f>SUM(I18:L18)</f>
        <v>1980</v>
      </c>
      <c r="N18" s="28">
        <f>M18/G18</f>
        <v>9</v>
      </c>
      <c r="O18" s="28">
        <f>M18*H18</f>
        <v>44926.200000000004</v>
      </c>
      <c r="P18" s="20">
        <v>2322</v>
      </c>
      <c r="Q18" s="29">
        <f>P18/G18</f>
        <v>10.554545454545455</v>
      </c>
      <c r="R18" s="29">
        <f>P18*H18</f>
        <v>52686.18</v>
      </c>
      <c r="S18" s="30">
        <v>0</v>
      </c>
      <c r="T18" s="31">
        <f>S18/G18</f>
        <v>0</v>
      </c>
      <c r="U18" s="31">
        <f>S18*H18</f>
        <v>0</v>
      </c>
      <c r="V18" s="21">
        <v>0</v>
      </c>
    </row>
    <row r="19" spans="1:22">
      <c r="A19" s="13">
        <v>17</v>
      </c>
      <c r="B19" s="6">
        <v>2130010</v>
      </c>
      <c r="C19" s="5">
        <v>1000</v>
      </c>
      <c r="D19" s="5">
        <v>1100</v>
      </c>
      <c r="E19" s="7" t="s">
        <v>300</v>
      </c>
      <c r="F19" s="7" t="str">
        <f>VLOOKUP(E19,Sheet1!C:J,8,FALSE)</f>
        <v>Rack</v>
      </c>
      <c r="G19" s="7">
        <f>VLOOKUP(E19,Sheet1!C:H,4,FALSE)</f>
        <v>50</v>
      </c>
      <c r="H19" s="7">
        <f>VLOOKUP(E19,Sheet1!C:I,7,FALSE)</f>
        <v>74.11</v>
      </c>
      <c r="I19" s="15">
        <v>50</v>
      </c>
      <c r="J19" s="16">
        <v>50</v>
      </c>
      <c r="K19" s="17">
        <v>50</v>
      </c>
      <c r="L19" s="18">
        <v>50</v>
      </c>
      <c r="M19" s="19">
        <f>SUM(I19:L19)</f>
        <v>200</v>
      </c>
      <c r="N19" s="28">
        <f>M19/G19</f>
        <v>4</v>
      </c>
      <c r="O19" s="28">
        <f>M19*H19</f>
        <v>14822</v>
      </c>
      <c r="P19" s="20">
        <v>212</v>
      </c>
      <c r="Q19" s="29">
        <f>P19/G19</f>
        <v>4.24</v>
      </c>
      <c r="R19" s="29">
        <f>P19*H19</f>
        <v>15711.32</v>
      </c>
      <c r="S19" s="30">
        <v>0</v>
      </c>
      <c r="T19" s="31">
        <f>S19/G19</f>
        <v>0</v>
      </c>
      <c r="U19" s="31">
        <f>S19*H19</f>
        <v>0</v>
      </c>
      <c r="V19" s="21">
        <v>0</v>
      </c>
    </row>
    <row r="20" spans="1:22">
      <c r="A20" s="14">
        <v>18</v>
      </c>
      <c r="B20" s="9">
        <v>2130010</v>
      </c>
      <c r="C20" s="8">
        <v>1000</v>
      </c>
      <c r="D20" s="8">
        <v>1100</v>
      </c>
      <c r="E20" s="7" t="s">
        <v>332</v>
      </c>
      <c r="F20" s="7" t="str">
        <f>VLOOKUP(E20,Sheet1!C:J,8,FALSE)</f>
        <v>Rack</v>
      </c>
      <c r="G20" s="7">
        <f>VLOOKUP(E20,Sheet1!C:H,4,FALSE)</f>
        <v>220</v>
      </c>
      <c r="H20" s="7">
        <f>VLOOKUP(E20,Sheet1!C:I,7,FALSE)</f>
        <v>20.350000000000001</v>
      </c>
      <c r="I20" s="15">
        <v>0</v>
      </c>
      <c r="J20" s="16">
        <v>220</v>
      </c>
      <c r="K20" s="17">
        <v>220</v>
      </c>
      <c r="L20" s="18">
        <v>0</v>
      </c>
      <c r="M20" s="19">
        <f>SUM(I20:L20)</f>
        <v>440</v>
      </c>
      <c r="N20" s="28">
        <f>M20/G20</f>
        <v>2</v>
      </c>
      <c r="O20" s="28">
        <f>M20*H20</f>
        <v>8954</v>
      </c>
      <c r="P20" s="20">
        <v>474</v>
      </c>
      <c r="Q20" s="29">
        <f>P20/G20</f>
        <v>2.1545454545454548</v>
      </c>
      <c r="R20" s="29">
        <f>P20*H20</f>
        <v>9645.9000000000015</v>
      </c>
      <c r="S20" s="30">
        <v>0</v>
      </c>
      <c r="T20" s="31">
        <f>S20/G20</f>
        <v>0</v>
      </c>
      <c r="U20" s="31">
        <f>S20*H20</f>
        <v>0</v>
      </c>
      <c r="V20" s="21">
        <v>0</v>
      </c>
    </row>
    <row r="21" spans="1:22">
      <c r="A21" s="13">
        <v>19</v>
      </c>
      <c r="B21" s="6">
        <v>2130010</v>
      </c>
      <c r="C21" s="5">
        <v>1000</v>
      </c>
      <c r="D21" s="5">
        <v>1100</v>
      </c>
      <c r="E21" s="7" t="s">
        <v>358</v>
      </c>
      <c r="F21" s="7" t="str">
        <f>VLOOKUP(E21,Sheet1!C:J,8,FALSE)</f>
        <v>BOX</v>
      </c>
      <c r="G21" s="7">
        <f>VLOOKUP(E21,Sheet1!C:H,4,FALSE)</f>
        <v>400</v>
      </c>
      <c r="H21" s="7">
        <f>VLOOKUP(E21,Sheet1!C:I,7,FALSE)</f>
        <v>0.95</v>
      </c>
      <c r="I21" s="15">
        <v>800</v>
      </c>
      <c r="J21" s="16">
        <v>0</v>
      </c>
      <c r="K21" s="17">
        <v>0</v>
      </c>
      <c r="L21" s="18">
        <v>0</v>
      </c>
      <c r="M21" s="19">
        <f>SUM(I21:L21)</f>
        <v>800</v>
      </c>
      <c r="N21" s="28">
        <f>M21/G21</f>
        <v>2</v>
      </c>
      <c r="O21" s="28">
        <f>M21*H21</f>
        <v>760</v>
      </c>
      <c r="P21" s="20">
        <v>0</v>
      </c>
      <c r="Q21" s="29">
        <f>P21/G21</f>
        <v>0</v>
      </c>
      <c r="R21" s="29">
        <f>P21*H21</f>
        <v>0</v>
      </c>
      <c r="S21" s="30">
        <v>0</v>
      </c>
      <c r="T21" s="31">
        <f>S21/G21</f>
        <v>0</v>
      </c>
      <c r="U21" s="31">
        <f>S21*H21</f>
        <v>0</v>
      </c>
      <c r="V21" s="21">
        <v>0</v>
      </c>
    </row>
    <row r="22" spans="1:22">
      <c r="A22" s="14">
        <v>20</v>
      </c>
      <c r="B22" s="9">
        <v>2130010</v>
      </c>
      <c r="C22" s="8">
        <v>1000</v>
      </c>
      <c r="D22" s="8">
        <v>1100</v>
      </c>
      <c r="E22" s="7" t="s">
        <v>314</v>
      </c>
      <c r="F22" s="7" t="str">
        <f>VLOOKUP(E22,Sheet1!C:J,8,FALSE)</f>
        <v>BOX</v>
      </c>
      <c r="G22" s="7">
        <f>VLOOKUP(E22,Sheet1!C:H,4,FALSE)</f>
        <v>400</v>
      </c>
      <c r="H22" s="7">
        <f>VLOOKUP(E22,Sheet1!C:I,7,FALSE)</f>
        <v>0.84</v>
      </c>
      <c r="I22" s="15">
        <v>1200</v>
      </c>
      <c r="J22" s="16">
        <v>800</v>
      </c>
      <c r="K22" s="17">
        <v>3200</v>
      </c>
      <c r="L22" s="18">
        <v>1600</v>
      </c>
      <c r="M22" s="19">
        <f>SUM(I22:L22)</f>
        <v>6800</v>
      </c>
      <c r="N22" s="28">
        <f>M22/G22</f>
        <v>17</v>
      </c>
      <c r="O22" s="28">
        <f>M22*H22</f>
        <v>5712</v>
      </c>
      <c r="P22" s="20">
        <v>7240</v>
      </c>
      <c r="Q22" s="29">
        <f>P22/G22</f>
        <v>18.100000000000001</v>
      </c>
      <c r="R22" s="29">
        <f>P22*H22</f>
        <v>6081.5999999999995</v>
      </c>
      <c r="S22" s="30">
        <v>0</v>
      </c>
      <c r="T22" s="31">
        <f>S22/G22</f>
        <v>0</v>
      </c>
      <c r="U22" s="31">
        <f>S22*H22</f>
        <v>0</v>
      </c>
      <c r="V22" s="21">
        <v>0</v>
      </c>
    </row>
    <row r="23" spans="1:22">
      <c r="A23" s="13">
        <v>21</v>
      </c>
      <c r="B23" s="6">
        <v>2130010</v>
      </c>
      <c r="C23" s="5">
        <v>1000</v>
      </c>
      <c r="D23" s="5">
        <v>1100</v>
      </c>
      <c r="E23" s="7" t="s">
        <v>371</v>
      </c>
      <c r="F23" s="7" t="str">
        <f>VLOOKUP(E23,Sheet1!C:J,8,FALSE)</f>
        <v>BOX</v>
      </c>
      <c r="G23" s="7">
        <f>VLOOKUP(E23,Sheet1!C:H,4,FALSE)</f>
        <v>400</v>
      </c>
      <c r="H23" s="7">
        <f>VLOOKUP(E23,Sheet1!C:I,7,FALSE)</f>
        <v>0</v>
      </c>
      <c r="I23" s="15">
        <v>0</v>
      </c>
      <c r="J23" s="16">
        <v>0</v>
      </c>
      <c r="K23" s="17">
        <v>0</v>
      </c>
      <c r="L23" s="18">
        <v>0</v>
      </c>
      <c r="M23" s="19">
        <f>SUM(I23:L23)</f>
        <v>0</v>
      </c>
      <c r="N23" s="28">
        <f>M23/G23</f>
        <v>0</v>
      </c>
      <c r="O23" s="28">
        <f>M23*H23</f>
        <v>0</v>
      </c>
      <c r="P23" s="20">
        <v>10</v>
      </c>
      <c r="Q23" s="29">
        <f>P23/G23</f>
        <v>2.5000000000000001E-2</v>
      </c>
      <c r="R23" s="29">
        <f>P23*H23</f>
        <v>0</v>
      </c>
      <c r="S23" s="30">
        <v>0</v>
      </c>
      <c r="T23" s="31">
        <f>S23/G23</f>
        <v>0</v>
      </c>
      <c r="U23" s="31">
        <f>S23*H23</f>
        <v>0</v>
      </c>
      <c r="V23" s="21">
        <v>0</v>
      </c>
    </row>
    <row r="24" spans="1:22">
      <c r="A24" s="14">
        <v>22</v>
      </c>
      <c r="B24" s="9">
        <v>2130010</v>
      </c>
      <c r="C24" s="8">
        <v>1000</v>
      </c>
      <c r="D24" s="8">
        <v>1100</v>
      </c>
      <c r="E24" s="7" t="s">
        <v>362</v>
      </c>
      <c r="F24" s="7" t="str">
        <f>VLOOKUP(E24,Sheet1!C:J,8,FALSE)</f>
        <v>BOX</v>
      </c>
      <c r="G24" s="7">
        <f>VLOOKUP(E24,Sheet1!C:H,4,FALSE)</f>
        <v>250</v>
      </c>
      <c r="H24" s="7">
        <f>VLOOKUP(E24,Sheet1!C:I,7,FALSE)</f>
        <v>1.68</v>
      </c>
      <c r="I24" s="15">
        <v>250</v>
      </c>
      <c r="J24" s="16">
        <v>0</v>
      </c>
      <c r="K24" s="17">
        <v>0</v>
      </c>
      <c r="L24" s="18">
        <v>0</v>
      </c>
      <c r="M24" s="19">
        <f>SUM(I24:L24)</f>
        <v>250</v>
      </c>
      <c r="N24" s="28">
        <f>M24/G24</f>
        <v>1</v>
      </c>
      <c r="O24" s="28">
        <f>M24*H24</f>
        <v>420</v>
      </c>
      <c r="P24" s="20">
        <v>0</v>
      </c>
      <c r="Q24" s="29">
        <f>P24/G24</f>
        <v>0</v>
      </c>
      <c r="R24" s="29">
        <f>P24*H24</f>
        <v>0</v>
      </c>
      <c r="S24" s="30">
        <v>0</v>
      </c>
      <c r="T24" s="31">
        <f>S24/G24</f>
        <v>0</v>
      </c>
      <c r="U24" s="31">
        <f>S24*H24</f>
        <v>0</v>
      </c>
      <c r="V24" s="21">
        <v>0</v>
      </c>
    </row>
    <row r="25" spans="1:22">
      <c r="A25" s="13">
        <v>23</v>
      </c>
      <c r="B25" s="6">
        <v>2130010</v>
      </c>
      <c r="C25" s="5">
        <v>1000</v>
      </c>
      <c r="D25" s="5">
        <v>1100</v>
      </c>
      <c r="E25" s="7" t="s">
        <v>38</v>
      </c>
      <c r="F25" s="7" t="str">
        <f>VLOOKUP(E25,Sheet1!C:J,8,FALSE)</f>
        <v>BOX</v>
      </c>
      <c r="G25" s="7">
        <f>VLOOKUP(E25,Sheet1!C:H,4,FALSE)</f>
        <v>250</v>
      </c>
      <c r="H25" s="7">
        <f>VLOOKUP(E25,Sheet1!C:I,7,FALSE)</f>
        <v>1.7</v>
      </c>
      <c r="I25" s="15">
        <v>500</v>
      </c>
      <c r="J25" s="16">
        <v>500</v>
      </c>
      <c r="K25" s="17">
        <v>1000</v>
      </c>
      <c r="L25" s="18">
        <v>500</v>
      </c>
      <c r="M25" s="19">
        <f>SUM(I25:L25)</f>
        <v>2500</v>
      </c>
      <c r="N25" s="28">
        <f>M25/G25</f>
        <v>10</v>
      </c>
      <c r="O25" s="28">
        <f>M25*H25</f>
        <v>4250</v>
      </c>
      <c r="P25" s="20">
        <v>2824</v>
      </c>
      <c r="Q25" s="29">
        <f>P25/G25</f>
        <v>11.295999999999999</v>
      </c>
      <c r="R25" s="29">
        <f>P25*H25</f>
        <v>4800.8</v>
      </c>
      <c r="S25" s="30">
        <v>0</v>
      </c>
      <c r="T25" s="31">
        <f>S25/G25</f>
        <v>0</v>
      </c>
      <c r="U25" s="31">
        <f>S25*H25</f>
        <v>0</v>
      </c>
      <c r="V25" s="21">
        <v>0</v>
      </c>
    </row>
    <row r="26" spans="1:22">
      <c r="A26" s="14">
        <v>24</v>
      </c>
      <c r="B26" s="9">
        <v>2130010</v>
      </c>
      <c r="C26" s="8">
        <v>1000</v>
      </c>
      <c r="D26" s="8">
        <v>1100</v>
      </c>
      <c r="E26" s="7" t="s">
        <v>306</v>
      </c>
      <c r="F26" s="7" t="str">
        <f>VLOOKUP(E26,Sheet1!C:J,8,FALSE)</f>
        <v>Module</v>
      </c>
      <c r="G26" s="7">
        <f>VLOOKUP(E26,Sheet1!C:H,4,FALSE)</f>
        <v>966</v>
      </c>
      <c r="H26" s="7">
        <f>VLOOKUP(E26,Sheet1!C:I,7,FALSE)</f>
        <v>10.06</v>
      </c>
      <c r="I26" s="15">
        <v>966</v>
      </c>
      <c r="J26" s="16">
        <v>0</v>
      </c>
      <c r="K26" s="17">
        <v>966</v>
      </c>
      <c r="L26" s="18">
        <v>0</v>
      </c>
      <c r="M26" s="19">
        <f>SUM(I26:L26)</f>
        <v>1932</v>
      </c>
      <c r="N26" s="28">
        <f>M26/G26</f>
        <v>2</v>
      </c>
      <c r="O26" s="28">
        <f>M26*H26</f>
        <v>19435.920000000002</v>
      </c>
      <c r="P26" s="20">
        <v>3042</v>
      </c>
      <c r="Q26" s="29">
        <f>P26/G26</f>
        <v>3.1490683229813663</v>
      </c>
      <c r="R26" s="29">
        <f>P26*H26</f>
        <v>30602.52</v>
      </c>
      <c r="S26" s="30">
        <v>0</v>
      </c>
      <c r="T26" s="31">
        <f>S26/G26</f>
        <v>0</v>
      </c>
      <c r="U26" s="31">
        <f>S26*H26</f>
        <v>0</v>
      </c>
      <c r="V26" s="21">
        <v>0</v>
      </c>
    </row>
    <row r="27" spans="1:22">
      <c r="A27" s="13">
        <v>25</v>
      </c>
      <c r="B27" s="6">
        <v>2130010</v>
      </c>
      <c r="C27" s="5">
        <v>1000</v>
      </c>
      <c r="D27" s="5">
        <v>1100</v>
      </c>
      <c r="E27" s="7" t="s">
        <v>309</v>
      </c>
      <c r="F27" s="7" t="str">
        <f>VLOOKUP(E27,Sheet1!C:J,8,FALSE)</f>
        <v>Module</v>
      </c>
      <c r="G27" s="7">
        <f>VLOOKUP(E27,Sheet1!C:H,4,FALSE)</f>
        <v>966</v>
      </c>
      <c r="H27" s="7">
        <f>VLOOKUP(E27,Sheet1!C:I,7,FALSE)</f>
        <v>9.61</v>
      </c>
      <c r="I27" s="15">
        <v>0</v>
      </c>
      <c r="J27" s="16">
        <v>0</v>
      </c>
      <c r="K27" s="17">
        <v>966</v>
      </c>
      <c r="L27" s="18">
        <v>0</v>
      </c>
      <c r="M27" s="19">
        <f>SUM(I27:L27)</f>
        <v>966</v>
      </c>
      <c r="N27" s="28">
        <f>M27/G27</f>
        <v>1</v>
      </c>
      <c r="O27" s="28">
        <f>M27*H27</f>
        <v>9283.26</v>
      </c>
      <c r="P27" s="20">
        <v>0</v>
      </c>
      <c r="Q27" s="29">
        <f>P27/G27</f>
        <v>0</v>
      </c>
      <c r="R27" s="29">
        <f>P27*H27</f>
        <v>0</v>
      </c>
      <c r="S27" s="30">
        <v>0</v>
      </c>
      <c r="T27" s="31">
        <f>S27/G27</f>
        <v>0</v>
      </c>
      <c r="U27" s="31">
        <f>S27*H27</f>
        <v>0</v>
      </c>
      <c r="V27" s="21">
        <v>0</v>
      </c>
    </row>
    <row r="28" spans="1:22">
      <c r="A28" s="14">
        <v>26</v>
      </c>
      <c r="B28" s="9">
        <v>2130010</v>
      </c>
      <c r="C28" s="8">
        <v>1000</v>
      </c>
      <c r="D28" s="8">
        <v>1100</v>
      </c>
      <c r="E28" s="7" t="s">
        <v>45</v>
      </c>
      <c r="F28" s="7" t="str">
        <f>VLOOKUP(E28,Sheet1!C:J,8,FALSE)</f>
        <v>Module</v>
      </c>
      <c r="G28" s="7">
        <f>VLOOKUP(E28,Sheet1!C:H,4,FALSE)</f>
        <v>966</v>
      </c>
      <c r="H28" s="7">
        <f>VLOOKUP(E28,Sheet1!C:I,7,FALSE)</f>
        <v>9.76</v>
      </c>
      <c r="I28" s="15">
        <v>966</v>
      </c>
      <c r="J28" s="16">
        <v>0</v>
      </c>
      <c r="K28" s="17">
        <v>966</v>
      </c>
      <c r="L28" s="18">
        <v>966</v>
      </c>
      <c r="M28" s="19">
        <f>SUM(I28:L28)</f>
        <v>2898</v>
      </c>
      <c r="N28" s="28">
        <f>M28/G28</f>
        <v>3</v>
      </c>
      <c r="O28" s="28">
        <f>M28*H28</f>
        <v>28284.48</v>
      </c>
      <c r="P28" s="20">
        <v>2076</v>
      </c>
      <c r="Q28" s="29">
        <f>P28/G28</f>
        <v>2.1490683229813663</v>
      </c>
      <c r="R28" s="29">
        <f>P28*H28</f>
        <v>20261.759999999998</v>
      </c>
      <c r="S28" s="30">
        <v>0</v>
      </c>
      <c r="T28" s="31">
        <f>S28/G28</f>
        <v>0</v>
      </c>
      <c r="U28" s="31">
        <f>S28*H28</f>
        <v>0</v>
      </c>
      <c r="V28" s="21">
        <v>0</v>
      </c>
    </row>
    <row r="29" spans="1:22">
      <c r="A29" s="13">
        <v>27</v>
      </c>
      <c r="B29" s="6">
        <v>2130010</v>
      </c>
      <c r="C29" s="5">
        <v>1000</v>
      </c>
      <c r="D29" s="5">
        <v>1100</v>
      </c>
      <c r="E29" s="7" t="s">
        <v>313</v>
      </c>
      <c r="F29" s="7" t="str">
        <f>VLOOKUP(E29,Sheet1!C:J,8,FALSE)</f>
        <v>Rack</v>
      </c>
      <c r="G29" s="7">
        <f>VLOOKUP(E29,Sheet1!C:H,4,FALSE)</f>
        <v>17</v>
      </c>
      <c r="H29" s="7">
        <f>VLOOKUP(E29,Sheet1!C:I,7,FALSE)</f>
        <v>486.81</v>
      </c>
      <c r="I29" s="15">
        <v>34</v>
      </c>
      <c r="J29" s="16">
        <v>51</v>
      </c>
      <c r="K29" s="17">
        <v>34</v>
      </c>
      <c r="L29" s="18">
        <v>51</v>
      </c>
      <c r="M29" s="19">
        <f>SUM(I29:L29)</f>
        <v>170</v>
      </c>
      <c r="N29" s="28">
        <f>M29/G29</f>
        <v>10</v>
      </c>
      <c r="O29" s="28">
        <f>M29*H29</f>
        <v>82757.7</v>
      </c>
      <c r="P29" s="20">
        <v>57</v>
      </c>
      <c r="Q29" s="29">
        <f>P29/G29</f>
        <v>3.3529411764705883</v>
      </c>
      <c r="R29" s="29">
        <f>P29*H29</f>
        <v>27748.170000000002</v>
      </c>
      <c r="S29" s="30">
        <v>186</v>
      </c>
      <c r="T29" s="31">
        <f>S29/G29</f>
        <v>10.941176470588236</v>
      </c>
      <c r="U29" s="31">
        <f>S29*H29</f>
        <v>90546.66</v>
      </c>
      <c r="V29" s="21">
        <v>0</v>
      </c>
    </row>
    <row r="30" spans="1:22">
      <c r="A30" s="14">
        <v>28</v>
      </c>
      <c r="B30" s="9">
        <v>2130010</v>
      </c>
      <c r="C30" s="8">
        <v>1000</v>
      </c>
      <c r="D30" s="8">
        <v>1100</v>
      </c>
      <c r="E30" s="7" t="s">
        <v>312</v>
      </c>
      <c r="F30" s="7" t="str">
        <f>VLOOKUP(E30,Sheet1!C:J,8,FALSE)</f>
        <v>Rack</v>
      </c>
      <c r="G30" s="7">
        <f>VLOOKUP(E30,Sheet1!C:H,4,FALSE)</f>
        <v>20</v>
      </c>
      <c r="H30" s="7">
        <f>VLOOKUP(E30,Sheet1!C:I,7,FALSE)</f>
        <v>384.12</v>
      </c>
      <c r="I30" s="15">
        <v>40</v>
      </c>
      <c r="J30" s="16">
        <v>0</v>
      </c>
      <c r="K30" s="17">
        <v>20</v>
      </c>
      <c r="L30" s="18">
        <v>20</v>
      </c>
      <c r="M30" s="19">
        <f>SUM(I30:L30)</f>
        <v>80</v>
      </c>
      <c r="N30" s="28">
        <f>M30/G30</f>
        <v>4</v>
      </c>
      <c r="O30" s="28">
        <f>M30*H30</f>
        <v>30729.599999999999</v>
      </c>
      <c r="P30" s="20">
        <v>106</v>
      </c>
      <c r="Q30" s="29">
        <f>P30/G30</f>
        <v>5.3</v>
      </c>
      <c r="R30" s="29">
        <f>P30*H30</f>
        <v>40716.720000000001</v>
      </c>
      <c r="S30" s="30">
        <v>0</v>
      </c>
      <c r="T30" s="31">
        <f>S30/G30</f>
        <v>0</v>
      </c>
      <c r="U30" s="31">
        <f>S30*H30</f>
        <v>0</v>
      </c>
      <c r="V30" s="21">
        <v>0</v>
      </c>
    </row>
    <row r="31" spans="1:22">
      <c r="A31" s="13">
        <v>29</v>
      </c>
      <c r="B31" s="6">
        <v>2130010</v>
      </c>
      <c r="C31" s="5">
        <v>1000</v>
      </c>
      <c r="D31" s="5">
        <v>1100</v>
      </c>
      <c r="E31" s="7" t="s">
        <v>304</v>
      </c>
      <c r="F31" s="7" t="str">
        <f>VLOOKUP(E31,Sheet1!C:J,8,FALSE)</f>
        <v>Rack</v>
      </c>
      <c r="G31" s="7">
        <f>VLOOKUP(E31,Sheet1!C:H,4,FALSE)</f>
        <v>20</v>
      </c>
      <c r="H31" s="7">
        <f>VLOOKUP(E31,Sheet1!C:I,7,FALSE)</f>
        <v>384.12</v>
      </c>
      <c r="I31" s="15">
        <v>120</v>
      </c>
      <c r="J31" s="16">
        <v>160</v>
      </c>
      <c r="K31" s="17">
        <v>300</v>
      </c>
      <c r="L31" s="18">
        <v>160</v>
      </c>
      <c r="M31" s="19">
        <f>SUM(I31:L31)</f>
        <v>740</v>
      </c>
      <c r="N31" s="28">
        <f>M31/G31</f>
        <v>37</v>
      </c>
      <c r="O31" s="28">
        <f>M31*H31</f>
        <v>284248.8</v>
      </c>
      <c r="P31" s="20">
        <v>632</v>
      </c>
      <c r="Q31" s="29">
        <f>P31/G31</f>
        <v>31.6</v>
      </c>
      <c r="R31" s="29">
        <f>P31*H31</f>
        <v>242763.84</v>
      </c>
      <c r="S31" s="30">
        <v>0</v>
      </c>
      <c r="T31" s="31">
        <f>S31/G31</f>
        <v>0</v>
      </c>
      <c r="U31" s="31">
        <f>S31*H31</f>
        <v>0</v>
      </c>
      <c r="V31" s="21">
        <v>0</v>
      </c>
    </row>
    <row r="32" spans="1:22">
      <c r="A32" s="14">
        <v>30</v>
      </c>
      <c r="B32" s="9">
        <v>2130010</v>
      </c>
      <c r="C32" s="8">
        <v>1000</v>
      </c>
      <c r="D32" s="8">
        <v>1100</v>
      </c>
      <c r="E32" s="7" t="s">
        <v>50</v>
      </c>
      <c r="F32" s="7" t="str">
        <f>VLOOKUP(E32,Sheet1!C:J,8,FALSE)</f>
        <v>Rack</v>
      </c>
      <c r="G32" s="7">
        <f>VLOOKUP(E32,Sheet1!C:H,4,FALSE)</f>
        <v>17</v>
      </c>
      <c r="H32" s="7">
        <f>VLOOKUP(E32,Sheet1!C:I,7,FALSE)</f>
        <v>475.3</v>
      </c>
      <c r="I32" s="15">
        <v>68</v>
      </c>
      <c r="J32" s="16">
        <v>51</v>
      </c>
      <c r="K32" s="17">
        <v>102</v>
      </c>
      <c r="L32" s="18">
        <v>34</v>
      </c>
      <c r="M32" s="19">
        <f>SUM(I32:L32)</f>
        <v>255</v>
      </c>
      <c r="N32" s="28">
        <f>M32/G32</f>
        <v>15</v>
      </c>
      <c r="O32" s="28">
        <f>M32*H32</f>
        <v>121201.5</v>
      </c>
      <c r="P32" s="20">
        <v>165</v>
      </c>
      <c r="Q32" s="29">
        <f>P32/G32</f>
        <v>9.7058823529411757</v>
      </c>
      <c r="R32" s="29">
        <f>P32*H32</f>
        <v>78424.5</v>
      </c>
      <c r="S32" s="30">
        <v>0</v>
      </c>
      <c r="T32" s="31">
        <f>S32/G32</f>
        <v>0</v>
      </c>
      <c r="U32" s="31">
        <f>S32*H32</f>
        <v>0</v>
      </c>
      <c r="V32" s="21">
        <v>0</v>
      </c>
    </row>
    <row r="33" spans="1:22">
      <c r="A33" s="13">
        <v>31</v>
      </c>
      <c r="B33" s="6">
        <v>2130010</v>
      </c>
      <c r="C33" s="5">
        <v>1000</v>
      </c>
      <c r="D33" s="5">
        <v>1100</v>
      </c>
      <c r="E33" s="7" t="s">
        <v>51</v>
      </c>
      <c r="F33" s="7" t="str">
        <f>VLOOKUP(E33,Sheet1!C:J,8,FALSE)</f>
        <v>Rack</v>
      </c>
      <c r="G33" s="7">
        <f>VLOOKUP(E33,Sheet1!C:H,4,FALSE)</f>
        <v>90</v>
      </c>
      <c r="H33" s="7">
        <f>VLOOKUP(E33,Sheet1!C:I,7,FALSE)</f>
        <v>72.260000000000005</v>
      </c>
      <c r="I33" s="15">
        <v>90</v>
      </c>
      <c r="J33" s="16">
        <v>180</v>
      </c>
      <c r="K33" s="17">
        <v>180</v>
      </c>
      <c r="L33" s="18">
        <v>90</v>
      </c>
      <c r="M33" s="19">
        <f>SUM(I33:L33)</f>
        <v>540</v>
      </c>
      <c r="N33" s="28">
        <f>M33/G33</f>
        <v>6</v>
      </c>
      <c r="O33" s="28">
        <f>M33*H33</f>
        <v>39020.400000000001</v>
      </c>
      <c r="P33" s="20">
        <v>198</v>
      </c>
      <c r="Q33" s="29">
        <f>P33/G33</f>
        <v>2.2000000000000002</v>
      </c>
      <c r="R33" s="29">
        <f>P33*H33</f>
        <v>14307.480000000001</v>
      </c>
      <c r="S33" s="30">
        <v>0</v>
      </c>
      <c r="T33" s="31">
        <f>S33/G33</f>
        <v>0</v>
      </c>
      <c r="U33" s="31">
        <f>S33*H33</f>
        <v>0</v>
      </c>
      <c r="V33" s="21">
        <v>0</v>
      </c>
    </row>
    <row r="34" spans="1:22">
      <c r="A34" s="14">
        <v>32</v>
      </c>
      <c r="B34" s="9">
        <v>2130010</v>
      </c>
      <c r="C34" s="8">
        <v>1000</v>
      </c>
      <c r="D34" s="8">
        <v>1100</v>
      </c>
      <c r="E34" s="7" t="s">
        <v>52</v>
      </c>
      <c r="F34" s="7" t="str">
        <f>VLOOKUP(E34,Sheet1!C:J,8,FALSE)</f>
        <v>Rack</v>
      </c>
      <c r="G34" s="7">
        <f>VLOOKUP(E34,Sheet1!C:H,4,FALSE)</f>
        <v>140</v>
      </c>
      <c r="H34" s="7">
        <f>VLOOKUP(E34,Sheet1!C:I,7,FALSE)</f>
        <v>39</v>
      </c>
      <c r="I34" s="15">
        <v>1260</v>
      </c>
      <c r="J34" s="16">
        <v>0</v>
      </c>
      <c r="K34" s="17">
        <v>420</v>
      </c>
      <c r="L34" s="18">
        <v>280</v>
      </c>
      <c r="M34" s="19">
        <f>SUM(I34:L34)</f>
        <v>1960</v>
      </c>
      <c r="N34" s="28">
        <f>M34/G34</f>
        <v>14</v>
      </c>
      <c r="O34" s="28">
        <f>M34*H34</f>
        <v>76440</v>
      </c>
      <c r="P34" s="20">
        <v>3396</v>
      </c>
      <c r="Q34" s="29">
        <f>P34/G34</f>
        <v>24.257142857142856</v>
      </c>
      <c r="R34" s="29">
        <f>P34*H34</f>
        <v>132444</v>
      </c>
      <c r="S34" s="30">
        <v>0</v>
      </c>
      <c r="T34" s="31">
        <f>S34/G34</f>
        <v>0</v>
      </c>
      <c r="U34" s="31">
        <f>S34*H34</f>
        <v>0</v>
      </c>
      <c r="V34" s="21">
        <v>0</v>
      </c>
    </row>
    <row r="35" spans="1:22">
      <c r="A35" s="13">
        <v>33</v>
      </c>
      <c r="B35" s="6">
        <v>2130010</v>
      </c>
      <c r="C35" s="5">
        <v>1000</v>
      </c>
      <c r="D35" s="5">
        <v>1100</v>
      </c>
      <c r="E35" s="7" t="s">
        <v>326</v>
      </c>
      <c r="F35" s="7" t="str">
        <f>VLOOKUP(E35,Sheet1!C:J,8,FALSE)</f>
        <v>Rack</v>
      </c>
      <c r="G35" s="7">
        <f>VLOOKUP(E35,Sheet1!C:H,4,FALSE)</f>
        <v>140</v>
      </c>
      <c r="H35" s="7">
        <f>VLOOKUP(E35,Sheet1!C:I,7,FALSE)</f>
        <v>42.9</v>
      </c>
      <c r="I35" s="15">
        <v>980</v>
      </c>
      <c r="J35" s="16">
        <v>1120</v>
      </c>
      <c r="K35" s="17">
        <v>2100</v>
      </c>
      <c r="L35" s="18">
        <v>1400</v>
      </c>
      <c r="M35" s="19">
        <f>SUM(I35:L35)</f>
        <v>5600</v>
      </c>
      <c r="N35" s="28">
        <f>M35/G35</f>
        <v>40</v>
      </c>
      <c r="O35" s="28">
        <f>M35*H35</f>
        <v>240240</v>
      </c>
      <c r="P35" s="20">
        <v>2598</v>
      </c>
      <c r="Q35" s="29">
        <f>P35/G35</f>
        <v>18.557142857142857</v>
      </c>
      <c r="R35" s="29">
        <f>P35*H35</f>
        <v>111454.2</v>
      </c>
      <c r="S35" s="30">
        <v>0</v>
      </c>
      <c r="T35" s="31">
        <f>S35/G35</f>
        <v>0</v>
      </c>
      <c r="U35" s="31">
        <f>S35*H35</f>
        <v>0</v>
      </c>
      <c r="V35" s="21">
        <v>0</v>
      </c>
    </row>
    <row r="36" spans="1:22">
      <c r="A36" s="14">
        <v>34</v>
      </c>
      <c r="B36" s="9">
        <v>2130010</v>
      </c>
      <c r="C36" s="8">
        <v>1000</v>
      </c>
      <c r="D36" s="8">
        <v>1100</v>
      </c>
      <c r="E36" s="7" t="s">
        <v>54</v>
      </c>
      <c r="F36" s="7" t="str">
        <f>VLOOKUP(E36,Sheet1!C:J,8,FALSE)</f>
        <v>Rack</v>
      </c>
      <c r="G36" s="7">
        <f>VLOOKUP(E36,Sheet1!C:H,4,FALSE)</f>
        <v>24</v>
      </c>
      <c r="H36" s="7">
        <f>VLOOKUP(E36,Sheet1!C:I,7,FALSE)</f>
        <v>199.29</v>
      </c>
      <c r="I36" s="15">
        <v>48</v>
      </c>
      <c r="J36" s="16">
        <v>24</v>
      </c>
      <c r="K36" s="17">
        <v>72</v>
      </c>
      <c r="L36" s="18">
        <v>48</v>
      </c>
      <c r="M36" s="19">
        <f>SUM(I36:L36)</f>
        <v>192</v>
      </c>
      <c r="N36" s="28">
        <f>M36/G36</f>
        <v>8</v>
      </c>
      <c r="O36" s="28">
        <f>M36*H36</f>
        <v>38263.68</v>
      </c>
      <c r="P36" s="20">
        <v>156</v>
      </c>
      <c r="Q36" s="29">
        <f>P36/G36</f>
        <v>6.5</v>
      </c>
      <c r="R36" s="29">
        <f>P36*H36</f>
        <v>31089.239999999998</v>
      </c>
      <c r="S36" s="30">
        <v>0</v>
      </c>
      <c r="T36" s="31">
        <f>S36/G36</f>
        <v>0</v>
      </c>
      <c r="U36" s="31">
        <f>S36*H36</f>
        <v>0</v>
      </c>
      <c r="V36" s="21">
        <v>0</v>
      </c>
    </row>
    <row r="37" spans="1:22">
      <c r="A37" s="13">
        <v>35</v>
      </c>
      <c r="B37" s="6">
        <v>2130010</v>
      </c>
      <c r="C37" s="5">
        <v>1000</v>
      </c>
      <c r="D37" s="5">
        <v>1100</v>
      </c>
      <c r="E37" s="7" t="s">
        <v>170</v>
      </c>
      <c r="F37" s="7" t="str">
        <f>VLOOKUP(E37,Sheet1!C:J,8,FALSE)</f>
        <v>Rack</v>
      </c>
      <c r="G37" s="7">
        <f>VLOOKUP(E37,Sheet1!C:H,4,FALSE)</f>
        <v>24</v>
      </c>
      <c r="H37" s="7">
        <f>VLOOKUP(E37,Sheet1!C:I,7,FALSE)</f>
        <v>190.46</v>
      </c>
      <c r="I37" s="15">
        <v>0</v>
      </c>
      <c r="J37" s="16">
        <v>0</v>
      </c>
      <c r="K37" s="17">
        <v>0</v>
      </c>
      <c r="L37" s="18">
        <v>0</v>
      </c>
      <c r="M37" s="19">
        <f>SUM(I37:L37)</f>
        <v>0</v>
      </c>
      <c r="N37" s="28">
        <f>M37/G37</f>
        <v>0</v>
      </c>
      <c r="O37" s="28">
        <f>M37*H37</f>
        <v>0</v>
      </c>
      <c r="P37" s="20">
        <v>50</v>
      </c>
      <c r="Q37" s="29">
        <f>P37/G37</f>
        <v>2.0833333333333335</v>
      </c>
      <c r="R37" s="29">
        <f>P37*H37</f>
        <v>9523</v>
      </c>
      <c r="S37" s="30">
        <v>0</v>
      </c>
      <c r="T37" s="31">
        <f>S37/G37</f>
        <v>0</v>
      </c>
      <c r="U37" s="31">
        <f>S37*H37</f>
        <v>0</v>
      </c>
      <c r="V37" s="21">
        <v>0</v>
      </c>
    </row>
    <row r="38" spans="1:22">
      <c r="A38" s="14">
        <v>36</v>
      </c>
      <c r="B38" s="9">
        <v>2130010</v>
      </c>
      <c r="C38" s="8">
        <v>1000</v>
      </c>
      <c r="D38" s="8">
        <v>1100</v>
      </c>
      <c r="E38" s="7" t="s">
        <v>364</v>
      </c>
      <c r="F38" s="7" t="str">
        <f>VLOOKUP(E38,Sheet1!C:J,8,FALSE)</f>
        <v>Rack</v>
      </c>
      <c r="G38" s="7">
        <f>VLOOKUP(E38,Sheet1!C:H,4,FALSE)</f>
        <v>52</v>
      </c>
      <c r="H38" s="7">
        <f>VLOOKUP(E38,Sheet1!C:I,7,FALSE)</f>
        <v>84</v>
      </c>
      <c r="I38" s="15">
        <v>624</v>
      </c>
      <c r="J38" s="16">
        <v>312</v>
      </c>
      <c r="K38" s="17">
        <v>1040</v>
      </c>
      <c r="L38" s="18">
        <v>468</v>
      </c>
      <c r="M38" s="19">
        <f>SUM(I38:L38)</f>
        <v>2444</v>
      </c>
      <c r="N38" s="28">
        <f>M38/G38</f>
        <v>47</v>
      </c>
      <c r="O38" s="28">
        <f>M38*H38</f>
        <v>205296</v>
      </c>
      <c r="P38" s="20">
        <v>2486</v>
      </c>
      <c r="Q38" s="29">
        <f>P38/G38</f>
        <v>47.807692307692307</v>
      </c>
      <c r="R38" s="29">
        <f>P38*H38</f>
        <v>208824</v>
      </c>
      <c r="S38" s="30">
        <v>0</v>
      </c>
      <c r="T38" s="31">
        <f>S38/G38</f>
        <v>0</v>
      </c>
      <c r="U38" s="31">
        <f>S38*H38</f>
        <v>0</v>
      </c>
      <c r="V38" s="21">
        <v>0</v>
      </c>
    </row>
    <row r="39" spans="1:22">
      <c r="A39" s="13">
        <v>37</v>
      </c>
      <c r="B39" s="6">
        <v>2130010</v>
      </c>
      <c r="C39" s="5">
        <v>1000</v>
      </c>
      <c r="D39" s="5">
        <v>1100</v>
      </c>
      <c r="E39" s="7" t="s">
        <v>346</v>
      </c>
      <c r="F39" s="7" t="str">
        <f>VLOOKUP(E39,Sheet1!C:J,8,FALSE)</f>
        <v>Rack</v>
      </c>
      <c r="G39" s="7">
        <f>VLOOKUP(E39,Sheet1!C:H,4,FALSE)</f>
        <v>62</v>
      </c>
      <c r="H39" s="7">
        <f>VLOOKUP(E39,Sheet1!C:I,7,FALSE)</f>
        <v>76.010000000000005</v>
      </c>
      <c r="I39" s="15">
        <v>0</v>
      </c>
      <c r="J39" s="16">
        <v>0</v>
      </c>
      <c r="K39" s="17">
        <v>0</v>
      </c>
      <c r="L39" s="18">
        <v>62</v>
      </c>
      <c r="M39" s="19">
        <f>SUM(I39:L39)</f>
        <v>62</v>
      </c>
      <c r="N39" s="28">
        <f>M39/G39</f>
        <v>1</v>
      </c>
      <c r="O39" s="28">
        <f>M39*H39</f>
        <v>4712.62</v>
      </c>
      <c r="P39" s="20">
        <v>72</v>
      </c>
      <c r="Q39" s="29">
        <f>P39/G39</f>
        <v>1.1612903225806452</v>
      </c>
      <c r="R39" s="29">
        <f>P39*H39</f>
        <v>5472.72</v>
      </c>
      <c r="S39" s="30">
        <v>0</v>
      </c>
      <c r="T39" s="31">
        <f>S39/G39</f>
        <v>0</v>
      </c>
      <c r="U39" s="31">
        <f>S39*H39</f>
        <v>0</v>
      </c>
      <c r="V39" s="21">
        <v>0</v>
      </c>
    </row>
    <row r="40" spans="1:22">
      <c r="A40" s="14">
        <v>38</v>
      </c>
      <c r="B40" s="9">
        <v>2130010</v>
      </c>
      <c r="C40" s="8">
        <v>1000</v>
      </c>
      <c r="D40" s="8">
        <v>1100</v>
      </c>
      <c r="E40" s="7" t="s">
        <v>293</v>
      </c>
      <c r="F40" s="7" t="str">
        <f>VLOOKUP(E40,Sheet1!C:J,8,FALSE)</f>
        <v>Rack</v>
      </c>
      <c r="G40" s="7">
        <f>VLOOKUP(E40,Sheet1!C:H,4,FALSE)</f>
        <v>62</v>
      </c>
      <c r="H40" s="7">
        <f>VLOOKUP(E40,Sheet1!C:I,7,FALSE)</f>
        <v>76.010000000000005</v>
      </c>
      <c r="I40" s="15">
        <v>110</v>
      </c>
      <c r="J40" s="16">
        <v>110</v>
      </c>
      <c r="K40" s="17">
        <v>172</v>
      </c>
      <c r="L40" s="18">
        <v>42</v>
      </c>
      <c r="M40" s="19">
        <f>SUM(I40:L40)</f>
        <v>434</v>
      </c>
      <c r="N40" s="28">
        <f>M40/G40</f>
        <v>7</v>
      </c>
      <c r="O40" s="28">
        <f>M40*H40</f>
        <v>32988.340000000004</v>
      </c>
      <c r="P40" s="20">
        <v>322</v>
      </c>
      <c r="Q40" s="29">
        <f>P40/G40</f>
        <v>5.193548387096774</v>
      </c>
      <c r="R40" s="29">
        <f>P40*H40</f>
        <v>24475.22</v>
      </c>
      <c r="S40" s="30">
        <v>0</v>
      </c>
      <c r="T40" s="31">
        <f>S40/G40</f>
        <v>0</v>
      </c>
      <c r="U40" s="31">
        <f>S40*H40</f>
        <v>0</v>
      </c>
      <c r="V40" s="21">
        <v>0</v>
      </c>
    </row>
    <row r="41" spans="1:22">
      <c r="A41" s="13">
        <v>39</v>
      </c>
      <c r="B41" s="6">
        <v>2130010</v>
      </c>
      <c r="C41" s="5">
        <v>1000</v>
      </c>
      <c r="D41" s="5">
        <v>1100</v>
      </c>
      <c r="E41" s="7" t="s">
        <v>294</v>
      </c>
      <c r="F41" s="7" t="str">
        <f>VLOOKUP(E41,Sheet1!C:J,8,FALSE)</f>
        <v>Rack</v>
      </c>
      <c r="G41" s="7">
        <f>VLOOKUP(E41,Sheet1!C:H,4,FALSE)</f>
        <v>248</v>
      </c>
      <c r="H41" s="7">
        <f>VLOOKUP(E41,Sheet1!C:I,7,FALSE)</f>
        <v>18.95</v>
      </c>
      <c r="I41" s="15">
        <v>248</v>
      </c>
      <c r="J41" s="16">
        <v>248</v>
      </c>
      <c r="K41" s="17">
        <v>248</v>
      </c>
      <c r="L41" s="18">
        <v>248</v>
      </c>
      <c r="M41" s="19">
        <f>SUM(I41:L41)</f>
        <v>992</v>
      </c>
      <c r="N41" s="28">
        <f>M41/G41</f>
        <v>4</v>
      </c>
      <c r="O41" s="28">
        <f>M41*H41</f>
        <v>18798.399999999998</v>
      </c>
      <c r="P41" s="20">
        <v>268</v>
      </c>
      <c r="Q41" s="29">
        <f>P41/G41</f>
        <v>1.0806451612903225</v>
      </c>
      <c r="R41" s="29">
        <f>P41*H41</f>
        <v>5078.5999999999995</v>
      </c>
      <c r="S41" s="30">
        <v>0</v>
      </c>
      <c r="T41" s="31">
        <f>S41/G41</f>
        <v>0</v>
      </c>
      <c r="U41" s="31">
        <f>S41*H41</f>
        <v>0</v>
      </c>
      <c r="V41" s="21">
        <v>0</v>
      </c>
    </row>
    <row r="42" spans="1:22">
      <c r="A42" s="14">
        <v>40</v>
      </c>
      <c r="B42" s="9">
        <v>2130010</v>
      </c>
      <c r="C42" s="8">
        <v>1000</v>
      </c>
      <c r="D42" s="8">
        <v>1100</v>
      </c>
      <c r="E42" s="7" t="s">
        <v>295</v>
      </c>
      <c r="F42" s="7" t="str">
        <f>VLOOKUP(E42,Sheet1!C:J,8,FALSE)</f>
        <v>Rack</v>
      </c>
      <c r="G42" s="7">
        <f>VLOOKUP(E42,Sheet1!C:H,4,FALSE)</f>
        <v>110</v>
      </c>
      <c r="H42" s="7">
        <f>VLOOKUP(E42,Sheet1!C:I,7,FALSE)</f>
        <v>149.34</v>
      </c>
      <c r="I42" s="15">
        <v>330</v>
      </c>
      <c r="J42" s="16">
        <v>220</v>
      </c>
      <c r="K42" s="17">
        <v>220</v>
      </c>
      <c r="L42" s="18">
        <v>220</v>
      </c>
      <c r="M42" s="19">
        <f>SUM(I42:L42)</f>
        <v>990</v>
      </c>
      <c r="N42" s="28">
        <f>M42/G42</f>
        <v>9</v>
      </c>
      <c r="O42" s="28">
        <f>M42*H42</f>
        <v>147846.6</v>
      </c>
      <c r="P42" s="20">
        <v>242</v>
      </c>
      <c r="Q42" s="29">
        <f>P42/G42</f>
        <v>2.2000000000000002</v>
      </c>
      <c r="R42" s="29">
        <f>P42*H42</f>
        <v>36140.28</v>
      </c>
      <c r="S42" s="30">
        <v>0</v>
      </c>
      <c r="T42" s="31">
        <f>S42/G42</f>
        <v>0</v>
      </c>
      <c r="U42" s="31">
        <f>S42*H42</f>
        <v>0</v>
      </c>
      <c r="V42" s="21">
        <v>0</v>
      </c>
    </row>
    <row r="43" spans="1:22">
      <c r="A43" s="13">
        <v>41</v>
      </c>
      <c r="B43" s="6">
        <v>2130010</v>
      </c>
      <c r="C43" s="5">
        <v>1000</v>
      </c>
      <c r="D43" s="5">
        <v>1100</v>
      </c>
      <c r="E43" s="7" t="s">
        <v>359</v>
      </c>
      <c r="F43" s="7" t="str">
        <f>VLOOKUP(E43,Sheet1!C:J,8,FALSE)</f>
        <v>Rack</v>
      </c>
      <c r="G43" s="7">
        <f>VLOOKUP(E43,Sheet1!C:H,4,FALSE)</f>
        <v>55</v>
      </c>
      <c r="H43" s="7">
        <f>VLOOKUP(E43,Sheet1!C:I,7,FALSE)</f>
        <v>132.15</v>
      </c>
      <c r="I43" s="15">
        <v>55</v>
      </c>
      <c r="J43" s="16">
        <v>55</v>
      </c>
      <c r="K43" s="17">
        <v>110</v>
      </c>
      <c r="L43" s="18">
        <v>55</v>
      </c>
      <c r="M43" s="19">
        <f>SUM(I43:L43)</f>
        <v>275</v>
      </c>
      <c r="N43" s="28">
        <f>M43/G43</f>
        <v>5</v>
      </c>
      <c r="O43" s="28">
        <f>M43*H43</f>
        <v>36341.25</v>
      </c>
      <c r="P43" s="20">
        <v>122</v>
      </c>
      <c r="Q43" s="29">
        <f>P43/G43</f>
        <v>2.2181818181818183</v>
      </c>
      <c r="R43" s="29">
        <f>P43*H43</f>
        <v>16122.300000000001</v>
      </c>
      <c r="S43" s="30"/>
      <c r="T43" s="31">
        <f>S43/G43</f>
        <v>0</v>
      </c>
      <c r="U43" s="31">
        <f>S43*H43</f>
        <v>0</v>
      </c>
      <c r="V43" s="21">
        <v>0</v>
      </c>
    </row>
    <row r="44" spans="1:22">
      <c r="A44" s="14">
        <v>42</v>
      </c>
      <c r="B44" s="9">
        <v>2130010</v>
      </c>
      <c r="C44" s="8">
        <v>1000</v>
      </c>
      <c r="D44" s="8">
        <v>1100</v>
      </c>
      <c r="E44" s="7" t="s">
        <v>296</v>
      </c>
      <c r="F44" s="7" t="str">
        <f>VLOOKUP(E44,Sheet1!C:J,8,FALSE)</f>
        <v>Rack</v>
      </c>
      <c r="G44" s="7">
        <f>VLOOKUP(E44,Sheet1!C:H,4,FALSE)</f>
        <v>110</v>
      </c>
      <c r="H44" s="7">
        <f>VLOOKUP(E44,Sheet1!C:I,7,FALSE)</f>
        <v>149.34</v>
      </c>
      <c r="I44" s="15">
        <v>0</v>
      </c>
      <c r="J44" s="16">
        <v>440</v>
      </c>
      <c r="K44" s="17">
        <v>220</v>
      </c>
      <c r="L44" s="18">
        <v>110</v>
      </c>
      <c r="M44" s="19">
        <f>SUM(I44:L44)</f>
        <v>770</v>
      </c>
      <c r="N44" s="28">
        <f>M44/G44</f>
        <v>7</v>
      </c>
      <c r="O44" s="28">
        <f>M44*H44</f>
        <v>114991.8</v>
      </c>
      <c r="P44" s="20">
        <v>248</v>
      </c>
      <c r="Q44" s="29">
        <f>P44/G44</f>
        <v>2.2545454545454544</v>
      </c>
      <c r="R44" s="29">
        <f>P44*H44</f>
        <v>37036.32</v>
      </c>
      <c r="S44" s="30">
        <v>0</v>
      </c>
      <c r="T44" s="31">
        <f>S44/G44</f>
        <v>0</v>
      </c>
      <c r="U44" s="31">
        <f>S44*H44</f>
        <v>0</v>
      </c>
      <c r="V44" s="21">
        <v>0</v>
      </c>
    </row>
    <row r="45" spans="1:22">
      <c r="A45" s="13">
        <v>43</v>
      </c>
      <c r="B45" s="6">
        <v>2130010</v>
      </c>
      <c r="C45" s="5">
        <v>1000</v>
      </c>
      <c r="D45" s="5">
        <v>1100</v>
      </c>
      <c r="E45" s="7" t="s">
        <v>360</v>
      </c>
      <c r="F45" s="7" t="str">
        <f>VLOOKUP(E45,Sheet1!C:J,8,FALSE)</f>
        <v>Rack</v>
      </c>
      <c r="G45" s="7">
        <f>VLOOKUP(E45,Sheet1!C:H,4,FALSE)</f>
        <v>55</v>
      </c>
      <c r="H45" s="7">
        <f>VLOOKUP(E45,Sheet1!C:I,7,FALSE)</f>
        <v>132.15</v>
      </c>
      <c r="I45" s="15">
        <v>55</v>
      </c>
      <c r="J45" s="16">
        <v>0</v>
      </c>
      <c r="K45" s="17">
        <v>110</v>
      </c>
      <c r="L45" s="18">
        <v>55</v>
      </c>
      <c r="M45" s="19">
        <f>SUM(I45:L45)</f>
        <v>220</v>
      </c>
      <c r="N45" s="28">
        <f>M45/G45</f>
        <v>4</v>
      </c>
      <c r="O45" s="28">
        <f>M45*H45</f>
        <v>29073</v>
      </c>
      <c r="P45" s="20">
        <v>177</v>
      </c>
      <c r="Q45" s="29">
        <f>P45/G45</f>
        <v>3.2181818181818183</v>
      </c>
      <c r="R45" s="29">
        <f>P45*H45</f>
        <v>23390.55</v>
      </c>
      <c r="S45" s="30">
        <v>0</v>
      </c>
      <c r="T45" s="31">
        <f>S45/G45</f>
        <v>0</v>
      </c>
      <c r="U45" s="31">
        <f>S45*H45</f>
        <v>0</v>
      </c>
      <c r="V45" s="21">
        <v>0</v>
      </c>
    </row>
    <row r="46" spans="1:22">
      <c r="A46" s="14">
        <v>44</v>
      </c>
      <c r="B46" s="9">
        <v>2130010</v>
      </c>
      <c r="C46" s="8">
        <v>1000</v>
      </c>
      <c r="D46" s="8">
        <v>1100</v>
      </c>
      <c r="E46" s="7" t="s">
        <v>311</v>
      </c>
      <c r="F46" s="7" t="str">
        <f>VLOOKUP(E46,Sheet1!C:J,8,FALSE)</f>
        <v>Rack</v>
      </c>
      <c r="G46" s="7">
        <f>VLOOKUP(E46,Sheet1!C:H,4,FALSE)</f>
        <v>24</v>
      </c>
      <c r="H46" s="7">
        <f>VLOOKUP(E46,Sheet1!C:I,7,FALSE)</f>
        <v>297.07</v>
      </c>
      <c r="I46" s="15">
        <v>48</v>
      </c>
      <c r="J46" s="16">
        <v>48</v>
      </c>
      <c r="K46" s="17">
        <v>96</v>
      </c>
      <c r="L46" s="18">
        <v>48</v>
      </c>
      <c r="M46" s="19">
        <f>SUM(I46:L46)</f>
        <v>240</v>
      </c>
      <c r="N46" s="28">
        <f>M46/G46</f>
        <v>10</v>
      </c>
      <c r="O46" s="28">
        <f>M46*H46</f>
        <v>71296.800000000003</v>
      </c>
      <c r="P46" s="20">
        <v>156</v>
      </c>
      <c r="Q46" s="29">
        <f>P46/G46</f>
        <v>6.5</v>
      </c>
      <c r="R46" s="29">
        <f>P46*H46</f>
        <v>46342.92</v>
      </c>
      <c r="S46" s="30">
        <v>0</v>
      </c>
      <c r="T46" s="31">
        <f>S46/G46</f>
        <v>0</v>
      </c>
      <c r="U46" s="31">
        <f>S46*H46</f>
        <v>0</v>
      </c>
      <c r="V46" s="21">
        <v>0</v>
      </c>
    </row>
    <row r="47" spans="1:22">
      <c r="A47" s="13">
        <v>45</v>
      </c>
      <c r="B47" s="6">
        <v>2130010</v>
      </c>
      <c r="C47" s="5">
        <v>1000</v>
      </c>
      <c r="D47" s="5">
        <v>1100</v>
      </c>
      <c r="E47" s="7" t="s">
        <v>305</v>
      </c>
      <c r="F47" s="7" t="str">
        <f>VLOOKUP(E47,Sheet1!C:J,8,FALSE)</f>
        <v>Rack</v>
      </c>
      <c r="G47" s="7">
        <f>VLOOKUP(E47,Sheet1!C:H,4,FALSE)</f>
        <v>24</v>
      </c>
      <c r="H47" s="7">
        <f>VLOOKUP(E47,Sheet1!C:I,7,FALSE)</f>
        <v>288.16000000000003</v>
      </c>
      <c r="I47" s="15">
        <v>48</v>
      </c>
      <c r="J47" s="16">
        <v>120</v>
      </c>
      <c r="K47" s="17">
        <v>336</v>
      </c>
      <c r="L47" s="18">
        <v>192</v>
      </c>
      <c r="M47" s="19">
        <f>SUM(I47:L47)</f>
        <v>696</v>
      </c>
      <c r="N47" s="28">
        <f>M47/G47</f>
        <v>29</v>
      </c>
      <c r="O47" s="28">
        <f>M47*H47</f>
        <v>200559.36000000002</v>
      </c>
      <c r="P47" s="20">
        <v>264</v>
      </c>
      <c r="Q47" s="29">
        <f>P47/G47</f>
        <v>11</v>
      </c>
      <c r="R47" s="29">
        <f>P47*H47</f>
        <v>76074.240000000005</v>
      </c>
      <c r="S47" s="30">
        <v>0</v>
      </c>
      <c r="T47" s="31">
        <f>S47/G47</f>
        <v>0</v>
      </c>
      <c r="U47" s="31">
        <f>S47*H47</f>
        <v>0</v>
      </c>
      <c r="V47" s="21">
        <v>0</v>
      </c>
    </row>
    <row r="48" spans="1:22">
      <c r="A48" s="14">
        <v>46</v>
      </c>
      <c r="B48" s="9">
        <v>2130010</v>
      </c>
      <c r="C48" s="8">
        <v>1000</v>
      </c>
      <c r="D48" s="8">
        <v>1100</v>
      </c>
      <c r="E48" s="7" t="s">
        <v>303</v>
      </c>
      <c r="F48" s="7" t="str">
        <f>VLOOKUP(E48,Sheet1!C:J,8,FALSE)</f>
        <v>Rack</v>
      </c>
      <c r="G48" s="7">
        <f>VLOOKUP(E48,Sheet1!C:H,4,FALSE)</f>
        <v>1200</v>
      </c>
      <c r="H48" s="7">
        <f>VLOOKUP(E48,Sheet1!C:I,7,FALSE)</f>
        <v>3.37</v>
      </c>
      <c r="I48" s="15">
        <v>0</v>
      </c>
      <c r="J48" s="16">
        <v>0</v>
      </c>
      <c r="K48" s="17">
        <v>0</v>
      </c>
      <c r="L48" s="18">
        <v>0</v>
      </c>
      <c r="M48" s="19">
        <f>SUM(I48:L48)</f>
        <v>0</v>
      </c>
      <c r="N48" s="28">
        <f>M48/G48</f>
        <v>0</v>
      </c>
      <c r="O48" s="28">
        <f>M48*H48</f>
        <v>0</v>
      </c>
      <c r="P48" s="20">
        <v>1200</v>
      </c>
      <c r="Q48" s="29">
        <f>P48/G48</f>
        <v>1</v>
      </c>
      <c r="R48" s="29">
        <f>P48*H48</f>
        <v>4044</v>
      </c>
      <c r="S48" s="30">
        <v>0</v>
      </c>
      <c r="T48" s="31">
        <f>S48/G48</f>
        <v>0</v>
      </c>
      <c r="U48" s="31">
        <f>S48*H48</f>
        <v>0</v>
      </c>
      <c r="V48" s="21">
        <v>0</v>
      </c>
    </row>
    <row r="49" spans="1:22">
      <c r="A49" s="13">
        <v>47</v>
      </c>
      <c r="B49" s="6">
        <v>2130010</v>
      </c>
      <c r="C49" s="5">
        <v>1000</v>
      </c>
      <c r="D49" s="5">
        <v>1100</v>
      </c>
      <c r="E49" s="7" t="s">
        <v>352</v>
      </c>
      <c r="F49" s="7" t="str">
        <f>VLOOKUP(E49,Sheet1!C:J,8,FALSE)</f>
        <v>Rack</v>
      </c>
      <c r="G49" s="7">
        <f>VLOOKUP(E49,Sheet1!C:H,4,FALSE)</f>
        <v>1400</v>
      </c>
      <c r="H49" s="7">
        <f>VLOOKUP(E49,Sheet1!C:I,7,FALSE)</f>
        <v>3.34</v>
      </c>
      <c r="I49" s="15">
        <v>1400</v>
      </c>
      <c r="J49" s="16">
        <v>0</v>
      </c>
      <c r="K49" s="17">
        <v>0</v>
      </c>
      <c r="L49" s="18">
        <v>0</v>
      </c>
      <c r="M49" s="19">
        <f>SUM(I49:L49)</f>
        <v>1400</v>
      </c>
      <c r="N49" s="28">
        <f>M49/G49</f>
        <v>1</v>
      </c>
      <c r="O49" s="28">
        <f>M49*H49</f>
        <v>4676</v>
      </c>
      <c r="P49" s="20">
        <v>1470</v>
      </c>
      <c r="Q49" s="29">
        <f>P49/G49</f>
        <v>1.05</v>
      </c>
      <c r="R49" s="29">
        <f>P49*H49</f>
        <v>4909.8</v>
      </c>
      <c r="S49" s="30">
        <v>0</v>
      </c>
      <c r="T49" s="31">
        <f>S49/G49</f>
        <v>0</v>
      </c>
      <c r="U49" s="31">
        <f>S49*H49</f>
        <v>0</v>
      </c>
      <c r="V49" s="21">
        <v>0</v>
      </c>
    </row>
    <row r="50" spans="1:22">
      <c r="A50" s="14">
        <v>48</v>
      </c>
      <c r="B50" s="9">
        <v>2130010</v>
      </c>
      <c r="C50" s="8">
        <v>1000</v>
      </c>
      <c r="D50" s="8">
        <v>1100</v>
      </c>
      <c r="E50" s="7" t="s">
        <v>297</v>
      </c>
      <c r="F50" s="7" t="str">
        <f>VLOOKUP(E50,Sheet1!C:J,8,FALSE)</f>
        <v>Rack</v>
      </c>
      <c r="G50" s="7">
        <f>VLOOKUP(E50,Sheet1!C:H,4,FALSE)</f>
        <v>72</v>
      </c>
      <c r="H50" s="7">
        <f>VLOOKUP(E50,Sheet1!C:I,7,FALSE)</f>
        <v>60.96</v>
      </c>
      <c r="I50" s="15">
        <v>72</v>
      </c>
      <c r="J50" s="16">
        <v>0</v>
      </c>
      <c r="K50" s="17">
        <v>72</v>
      </c>
      <c r="L50" s="18">
        <v>0</v>
      </c>
      <c r="M50" s="19">
        <f>SUM(I50:L50)</f>
        <v>144</v>
      </c>
      <c r="N50" s="28">
        <f>M50/G50</f>
        <v>2</v>
      </c>
      <c r="O50" s="28">
        <f>M50*H50</f>
        <v>8778.24</v>
      </c>
      <c r="P50" s="20">
        <v>226</v>
      </c>
      <c r="Q50" s="29">
        <f>P50/G50</f>
        <v>3.1388888888888888</v>
      </c>
      <c r="R50" s="29">
        <f>P50*H50</f>
        <v>13776.960000000001</v>
      </c>
      <c r="S50" s="30">
        <v>0</v>
      </c>
      <c r="T50" s="31">
        <f>S50/G50</f>
        <v>0</v>
      </c>
      <c r="U50" s="31">
        <f>S50*H50</f>
        <v>0</v>
      </c>
      <c r="V50" s="21">
        <v>0</v>
      </c>
    </row>
    <row r="51" spans="1:22">
      <c r="A51" s="13">
        <v>49</v>
      </c>
      <c r="B51" s="6">
        <v>2130010</v>
      </c>
      <c r="C51" s="5">
        <v>1000</v>
      </c>
      <c r="D51" s="5">
        <v>1100</v>
      </c>
      <c r="E51" s="7" t="s">
        <v>361</v>
      </c>
      <c r="F51" s="7" t="str">
        <f>VLOOKUP(E51,Sheet1!C:J,8,FALSE)</f>
        <v>Rack</v>
      </c>
      <c r="G51" s="7">
        <f>VLOOKUP(E51,Sheet1!C:H,4,FALSE)</f>
        <v>75</v>
      </c>
      <c r="H51" s="7">
        <f>VLOOKUP(E51,Sheet1!C:I,7,FALSE)</f>
        <v>56.59</v>
      </c>
      <c r="I51" s="15">
        <v>450</v>
      </c>
      <c r="J51" s="16">
        <v>225</v>
      </c>
      <c r="K51" s="17">
        <v>900</v>
      </c>
      <c r="L51" s="18">
        <v>375</v>
      </c>
      <c r="M51" s="19">
        <f>SUM(I51:L51)</f>
        <v>1950</v>
      </c>
      <c r="N51" s="28">
        <f>M51/G51</f>
        <v>26</v>
      </c>
      <c r="O51" s="28">
        <f>M51*H51</f>
        <v>110350.5</v>
      </c>
      <c r="P51" s="20">
        <v>2153</v>
      </c>
      <c r="Q51" s="29">
        <f>P51/G51</f>
        <v>28.706666666666667</v>
      </c>
      <c r="R51" s="29">
        <f>P51*H51</f>
        <v>121838.27</v>
      </c>
      <c r="S51" s="30">
        <v>0</v>
      </c>
      <c r="T51" s="31">
        <f>S51/G51</f>
        <v>0</v>
      </c>
      <c r="U51" s="31">
        <f>S51*H51</f>
        <v>0</v>
      </c>
      <c r="V51" s="21">
        <v>0</v>
      </c>
    </row>
    <row r="52" spans="1:22">
      <c r="A52" s="14">
        <v>50</v>
      </c>
      <c r="B52" s="9">
        <v>2130010</v>
      </c>
      <c r="C52" s="8">
        <v>1000</v>
      </c>
      <c r="D52" s="8">
        <v>1100</v>
      </c>
      <c r="E52" s="7" t="s">
        <v>334</v>
      </c>
      <c r="F52" s="7" t="str">
        <f>VLOOKUP(E52,Sheet1!C:J,8,FALSE)</f>
        <v>Rack</v>
      </c>
      <c r="G52" s="7">
        <f>VLOOKUP(E52,Sheet1!C:H,4,FALSE)</f>
        <v>72</v>
      </c>
      <c r="H52" s="7">
        <f>VLOOKUP(E52,Sheet1!C:I,7,FALSE)</f>
        <v>65.319999999999993</v>
      </c>
      <c r="I52" s="15">
        <v>144</v>
      </c>
      <c r="J52" s="16">
        <v>72</v>
      </c>
      <c r="K52" s="17">
        <v>288</v>
      </c>
      <c r="L52" s="18">
        <v>72</v>
      </c>
      <c r="M52" s="19">
        <f>SUM(I52:L52)</f>
        <v>576</v>
      </c>
      <c r="N52" s="28">
        <f>M52/G52</f>
        <v>8</v>
      </c>
      <c r="O52" s="28">
        <f>M52*H52</f>
        <v>37624.319999999992</v>
      </c>
      <c r="P52" s="20">
        <v>458</v>
      </c>
      <c r="Q52" s="29">
        <f>P52/G52</f>
        <v>6.3611111111111107</v>
      </c>
      <c r="R52" s="29">
        <f>P52*H52</f>
        <v>29916.559999999998</v>
      </c>
      <c r="S52" s="30">
        <v>0</v>
      </c>
      <c r="T52" s="31">
        <f>S52/G52</f>
        <v>0</v>
      </c>
      <c r="U52" s="31">
        <f>S52*H52</f>
        <v>0</v>
      </c>
      <c r="V52" s="21">
        <v>0</v>
      </c>
    </row>
    <row r="53" spans="1:22">
      <c r="A53" s="13">
        <v>51</v>
      </c>
      <c r="B53" s="6">
        <v>2130010</v>
      </c>
      <c r="C53" s="5">
        <v>1000</v>
      </c>
      <c r="D53" s="5">
        <v>1100</v>
      </c>
      <c r="E53" s="7" t="s">
        <v>70</v>
      </c>
      <c r="F53" s="7" t="str">
        <f>VLOOKUP(E53,Sheet1!C:J,8,FALSE)</f>
        <v>Rack</v>
      </c>
      <c r="G53" s="7">
        <f>VLOOKUP(E53,Sheet1!C:H,4,FALSE)</f>
        <v>80</v>
      </c>
      <c r="H53" s="7">
        <f>VLOOKUP(E53,Sheet1!C:I,7,FALSE)</f>
        <v>59.31</v>
      </c>
      <c r="I53" s="15">
        <v>80</v>
      </c>
      <c r="J53" s="16">
        <v>0</v>
      </c>
      <c r="K53" s="17">
        <v>80</v>
      </c>
      <c r="L53" s="18">
        <v>80</v>
      </c>
      <c r="M53" s="19">
        <f>SUM(I53:L53)</f>
        <v>240</v>
      </c>
      <c r="N53" s="28">
        <f>M53/G53</f>
        <v>3</v>
      </c>
      <c r="O53" s="28">
        <f>M53*H53</f>
        <v>14234.400000000001</v>
      </c>
      <c r="P53" s="20">
        <v>172</v>
      </c>
      <c r="Q53" s="29">
        <f>P53/G53</f>
        <v>2.15</v>
      </c>
      <c r="R53" s="29">
        <f>P53*H53</f>
        <v>10201.32</v>
      </c>
      <c r="S53" s="30">
        <v>0</v>
      </c>
      <c r="T53" s="31">
        <f>S53/G53</f>
        <v>0</v>
      </c>
      <c r="U53" s="31">
        <f>S53*H53</f>
        <v>0</v>
      </c>
      <c r="V53" s="21">
        <v>0</v>
      </c>
    </row>
    <row r="54" spans="1:22">
      <c r="A54" s="14">
        <v>52</v>
      </c>
      <c r="B54" s="9">
        <v>2130010</v>
      </c>
      <c r="C54" s="8">
        <v>1000</v>
      </c>
      <c r="D54" s="8">
        <v>1100</v>
      </c>
      <c r="E54" s="7" t="s">
        <v>342</v>
      </c>
      <c r="F54" s="7" t="str">
        <f>VLOOKUP(E54,Sheet1!C:J,8,FALSE)</f>
        <v>Rack</v>
      </c>
      <c r="G54" s="7">
        <f>VLOOKUP(E54,Sheet1!C:H,4,FALSE)</f>
        <v>179</v>
      </c>
      <c r="H54" s="7">
        <f>VLOOKUP(E54,Sheet1!C:I,7,FALSE)</f>
        <v>25.81</v>
      </c>
      <c r="I54" s="15">
        <v>537</v>
      </c>
      <c r="J54" s="16">
        <v>716</v>
      </c>
      <c r="K54" s="17">
        <v>1074</v>
      </c>
      <c r="L54" s="18">
        <v>716</v>
      </c>
      <c r="M54" s="19">
        <f>SUM(I54:L54)</f>
        <v>3043</v>
      </c>
      <c r="N54" s="28">
        <f>M54/G54</f>
        <v>17</v>
      </c>
      <c r="O54" s="28">
        <f>M54*H54</f>
        <v>78539.83</v>
      </c>
      <c r="P54" s="20">
        <v>975</v>
      </c>
      <c r="Q54" s="29">
        <f>P54/G54</f>
        <v>5.4469273743016764</v>
      </c>
      <c r="R54" s="29">
        <f>P54*H54</f>
        <v>25164.75</v>
      </c>
      <c r="S54" s="30">
        <v>0</v>
      </c>
      <c r="T54" s="31">
        <f>S54/G54</f>
        <v>0</v>
      </c>
      <c r="U54" s="31">
        <f>S54*H54</f>
        <v>0</v>
      </c>
      <c r="V54" s="21">
        <v>0</v>
      </c>
    </row>
    <row r="55" spans="1:22">
      <c r="A55" s="13">
        <v>53</v>
      </c>
      <c r="B55" s="6">
        <v>2130010</v>
      </c>
      <c r="C55" s="5">
        <v>1000</v>
      </c>
      <c r="D55" s="5">
        <v>1100</v>
      </c>
      <c r="E55" s="7" t="s">
        <v>370</v>
      </c>
      <c r="F55" s="7" t="str">
        <f>VLOOKUP(E55,Sheet1!C:J,8,FALSE)</f>
        <v>Rack</v>
      </c>
      <c r="G55" s="7">
        <f>VLOOKUP(E55,Sheet1!C:H,4,FALSE)</f>
        <v>120</v>
      </c>
      <c r="H55" s="7">
        <f>VLOOKUP(E55,Sheet1!C:I,7,FALSE)</f>
        <v>38.590000000000003</v>
      </c>
      <c r="I55" s="15">
        <v>120</v>
      </c>
      <c r="J55" s="16">
        <v>120</v>
      </c>
      <c r="K55" s="17">
        <v>0</v>
      </c>
      <c r="L55" s="18">
        <v>120</v>
      </c>
      <c r="M55" s="19">
        <f>SUM(I55:L55)</f>
        <v>360</v>
      </c>
      <c r="N55" s="28">
        <f>M55/G55</f>
        <v>3</v>
      </c>
      <c r="O55" s="28">
        <f>M55*H55</f>
        <v>13892.400000000001</v>
      </c>
      <c r="P55" s="20">
        <v>138</v>
      </c>
      <c r="Q55" s="29">
        <f>P55/G55</f>
        <v>1.1499999999999999</v>
      </c>
      <c r="R55" s="29">
        <f>P55*H55</f>
        <v>5325.42</v>
      </c>
      <c r="S55" s="30">
        <v>0</v>
      </c>
      <c r="T55" s="31">
        <f>S55/G55</f>
        <v>0</v>
      </c>
      <c r="U55" s="31">
        <f>S55*H55</f>
        <v>0</v>
      </c>
      <c r="V55" s="21">
        <v>0</v>
      </c>
    </row>
    <row r="56" spans="1:22">
      <c r="A56" s="14">
        <v>54</v>
      </c>
      <c r="B56" s="9">
        <v>2130010</v>
      </c>
      <c r="C56" s="8">
        <v>1000</v>
      </c>
      <c r="D56" s="8">
        <v>1100</v>
      </c>
      <c r="E56" s="7" t="s">
        <v>310</v>
      </c>
      <c r="F56" s="7" t="str">
        <f>VLOOKUP(E56,Sheet1!C:J,8,FALSE)</f>
        <v>Rack</v>
      </c>
      <c r="G56" s="7">
        <f>VLOOKUP(E56,Sheet1!C:H,4,FALSE)</f>
        <v>72</v>
      </c>
      <c r="H56" s="7">
        <f>VLOOKUP(E56,Sheet1!C:I,7,FALSE)</f>
        <v>71.87</v>
      </c>
      <c r="I56" s="15">
        <v>648</v>
      </c>
      <c r="J56" s="16">
        <v>864</v>
      </c>
      <c r="K56" s="17">
        <v>1800</v>
      </c>
      <c r="L56" s="18">
        <v>1008</v>
      </c>
      <c r="M56" s="19">
        <f>SUM(I56:L56)</f>
        <v>4320</v>
      </c>
      <c r="N56" s="28">
        <f>M56/G56</f>
        <v>60</v>
      </c>
      <c r="O56" s="28">
        <f>M56*H56</f>
        <v>310478.40000000002</v>
      </c>
      <c r="P56" s="20">
        <v>2278</v>
      </c>
      <c r="Q56" s="29">
        <f>P56/G56</f>
        <v>31.638888888888889</v>
      </c>
      <c r="R56" s="29">
        <f>P56*H56</f>
        <v>163719.86000000002</v>
      </c>
      <c r="S56" s="30">
        <v>0</v>
      </c>
      <c r="T56" s="31">
        <f>S56/G56</f>
        <v>0</v>
      </c>
      <c r="U56" s="31">
        <f>S56*H56</f>
        <v>0</v>
      </c>
      <c r="V56" s="21">
        <v>0</v>
      </c>
    </row>
    <row r="57" spans="1:22">
      <c r="A57" s="13">
        <v>55</v>
      </c>
      <c r="B57" s="6">
        <v>2130010</v>
      </c>
      <c r="C57" s="5">
        <v>1000</v>
      </c>
      <c r="D57" s="5">
        <v>1100</v>
      </c>
      <c r="E57" s="7" t="s">
        <v>365</v>
      </c>
      <c r="F57" s="7" t="str">
        <f>VLOOKUP(E57,Sheet1!C:J,8,FALSE)</f>
        <v>Rack</v>
      </c>
      <c r="G57" s="7">
        <f>VLOOKUP(E57,Sheet1!C:H,4,FALSE)</f>
        <v>100</v>
      </c>
      <c r="H57" s="7">
        <f>VLOOKUP(E57,Sheet1!C:I,7,FALSE)</f>
        <v>42</v>
      </c>
      <c r="I57" s="15">
        <v>500</v>
      </c>
      <c r="J57" s="16">
        <v>200</v>
      </c>
      <c r="K57" s="17">
        <v>1000</v>
      </c>
      <c r="L57" s="18">
        <v>400</v>
      </c>
      <c r="M57" s="19">
        <f>SUM(I57:L57)</f>
        <v>2100</v>
      </c>
      <c r="N57" s="28">
        <f>M57/G57</f>
        <v>21</v>
      </c>
      <c r="O57" s="28">
        <f>M57*H57</f>
        <v>88200</v>
      </c>
      <c r="P57" s="20">
        <v>2336</v>
      </c>
      <c r="Q57" s="29">
        <f>P57/G57</f>
        <v>23.36</v>
      </c>
      <c r="R57" s="29">
        <f>P57*H57</f>
        <v>98112</v>
      </c>
      <c r="S57" s="30">
        <v>0</v>
      </c>
      <c r="T57" s="31">
        <f>S57/G57</f>
        <v>0</v>
      </c>
      <c r="U57" s="31">
        <f>S57*H57</f>
        <v>0</v>
      </c>
      <c r="V57" s="21">
        <v>0</v>
      </c>
    </row>
    <row r="58" spans="1:22">
      <c r="A58" s="14">
        <v>56</v>
      </c>
      <c r="B58" s="9">
        <v>2130010</v>
      </c>
      <c r="C58" s="8">
        <v>1000</v>
      </c>
      <c r="D58" s="8">
        <v>1100</v>
      </c>
      <c r="E58" s="7" t="s">
        <v>348</v>
      </c>
      <c r="F58" s="7" t="str">
        <f>VLOOKUP(E58,Sheet1!C:J,8,FALSE)</f>
        <v>Rack</v>
      </c>
      <c r="G58" s="7">
        <f>VLOOKUP(E58,Sheet1!C:H,4,FALSE)</f>
        <v>88</v>
      </c>
      <c r="H58" s="7">
        <f>VLOOKUP(E58,Sheet1!C:I,7,FALSE)</f>
        <v>50</v>
      </c>
      <c r="I58" s="15">
        <v>88</v>
      </c>
      <c r="J58" s="16">
        <v>88</v>
      </c>
      <c r="K58" s="17">
        <v>264</v>
      </c>
      <c r="L58" s="18">
        <v>88</v>
      </c>
      <c r="M58" s="19">
        <f>SUM(I58:L58)</f>
        <v>528</v>
      </c>
      <c r="N58" s="28">
        <f>M58/G58</f>
        <v>6</v>
      </c>
      <c r="O58" s="28">
        <f>M58*H58</f>
        <v>26400</v>
      </c>
      <c r="P58" s="20">
        <v>466</v>
      </c>
      <c r="Q58" s="29">
        <f>P58/G58</f>
        <v>5.2954545454545459</v>
      </c>
      <c r="R58" s="29">
        <f>P58*H58</f>
        <v>23300</v>
      </c>
      <c r="S58" s="30">
        <v>0</v>
      </c>
      <c r="T58" s="31">
        <f>S58/G58</f>
        <v>0</v>
      </c>
      <c r="U58" s="31">
        <f>S58*H58</f>
        <v>0</v>
      </c>
      <c r="V58" s="21">
        <v>0</v>
      </c>
    </row>
    <row r="59" spans="1:22">
      <c r="A59" s="13">
        <v>57</v>
      </c>
      <c r="B59" s="6">
        <v>2130010</v>
      </c>
      <c r="C59" s="5">
        <v>1000</v>
      </c>
      <c r="D59" s="5">
        <v>1100</v>
      </c>
      <c r="E59" s="7" t="s">
        <v>76</v>
      </c>
      <c r="F59" s="7" t="str">
        <f>VLOOKUP(E59,Sheet1!C:J,8,FALSE)</f>
        <v>Rack</v>
      </c>
      <c r="G59" s="7">
        <f>VLOOKUP(E59,Sheet1!C:H,4,FALSE)</f>
        <v>60</v>
      </c>
      <c r="H59" s="7">
        <f>VLOOKUP(E59,Sheet1!C:I,7,FALSE)</f>
        <v>78.84</v>
      </c>
      <c r="I59" s="15">
        <v>0</v>
      </c>
      <c r="J59" s="16">
        <v>0</v>
      </c>
      <c r="K59" s="17">
        <v>0</v>
      </c>
      <c r="L59" s="18">
        <v>0</v>
      </c>
      <c r="M59" s="19">
        <f>SUM(I59:L59)</f>
        <v>0</v>
      </c>
      <c r="N59" s="28">
        <f>M59/G59</f>
        <v>0</v>
      </c>
      <c r="O59" s="28">
        <f>M59*H59</f>
        <v>0</v>
      </c>
      <c r="P59" s="20">
        <v>0</v>
      </c>
      <c r="Q59" s="29">
        <f>P59/G59</f>
        <v>0</v>
      </c>
      <c r="R59" s="29">
        <f>P59*H59</f>
        <v>0</v>
      </c>
      <c r="S59" s="30">
        <v>0</v>
      </c>
      <c r="T59" s="31">
        <f>S59/G59</f>
        <v>0</v>
      </c>
      <c r="U59" s="31">
        <f>S59*H59</f>
        <v>0</v>
      </c>
      <c r="V59" s="21">
        <v>0</v>
      </c>
    </row>
    <row r="60" spans="1:22">
      <c r="A60" s="14">
        <v>58</v>
      </c>
      <c r="B60" s="9">
        <v>2130010</v>
      </c>
      <c r="C60" s="8">
        <v>1000</v>
      </c>
      <c r="D60" s="8">
        <v>1100</v>
      </c>
      <c r="E60" s="7" t="s">
        <v>77</v>
      </c>
      <c r="F60" s="7" t="str">
        <f>VLOOKUP(E60,Sheet1!C:J,8,FALSE)</f>
        <v>Rack</v>
      </c>
      <c r="G60" s="7">
        <f>VLOOKUP(E60,Sheet1!C:H,4,FALSE)</f>
        <v>60</v>
      </c>
      <c r="H60" s="7">
        <f>VLOOKUP(E60,Sheet1!C:I,7,FALSE)</f>
        <v>88.76</v>
      </c>
      <c r="I60" s="15">
        <v>60</v>
      </c>
      <c r="J60" s="16">
        <v>60</v>
      </c>
      <c r="K60" s="17">
        <v>60</v>
      </c>
      <c r="L60" s="18">
        <v>60</v>
      </c>
      <c r="M60" s="19">
        <f>SUM(I60:L60)</f>
        <v>240</v>
      </c>
      <c r="N60" s="28">
        <f>M60/G60</f>
        <v>4</v>
      </c>
      <c r="O60" s="28">
        <f>M60*H60</f>
        <v>21302.400000000001</v>
      </c>
      <c r="P60" s="20">
        <v>196</v>
      </c>
      <c r="Q60" s="29">
        <f>P60/G60</f>
        <v>3.2666666666666666</v>
      </c>
      <c r="R60" s="29">
        <f>P60*H60</f>
        <v>17396.960000000003</v>
      </c>
      <c r="S60" s="30">
        <v>0</v>
      </c>
      <c r="T60" s="31">
        <f>S60/G60</f>
        <v>0</v>
      </c>
      <c r="U60" s="31">
        <f>S60*H60</f>
        <v>0</v>
      </c>
      <c r="V60" s="21">
        <v>0</v>
      </c>
    </row>
    <row r="61" spans="1:22">
      <c r="A61" s="13">
        <v>59</v>
      </c>
      <c r="B61" s="6">
        <v>2130010</v>
      </c>
      <c r="C61" s="5">
        <v>1000</v>
      </c>
      <c r="D61" s="5">
        <v>1100</v>
      </c>
      <c r="E61" s="7" t="s">
        <v>363</v>
      </c>
      <c r="F61" s="7" t="str">
        <f>VLOOKUP(E61,Sheet1!C:J,8,FALSE)</f>
        <v>Rack</v>
      </c>
      <c r="G61" s="7">
        <f>VLOOKUP(E61,Sheet1!C:H,4,FALSE)</f>
        <v>78</v>
      </c>
      <c r="H61" s="7">
        <f>VLOOKUP(E61,Sheet1!C:I,7,FALSE)</f>
        <v>58.51</v>
      </c>
      <c r="I61" s="15">
        <v>702</v>
      </c>
      <c r="J61" s="16">
        <v>390</v>
      </c>
      <c r="K61" s="17">
        <v>1170</v>
      </c>
      <c r="L61" s="18">
        <v>546</v>
      </c>
      <c r="M61" s="19">
        <f>SUM(I61:L61)</f>
        <v>2808</v>
      </c>
      <c r="N61" s="28">
        <f>M61/G61</f>
        <v>36</v>
      </c>
      <c r="O61" s="28">
        <f>M61*H61</f>
        <v>164296.07999999999</v>
      </c>
      <c r="P61" s="20">
        <v>2738</v>
      </c>
      <c r="Q61" s="29">
        <f>P61/G61</f>
        <v>35.102564102564102</v>
      </c>
      <c r="R61" s="29">
        <f>P61*H61</f>
        <v>160200.38</v>
      </c>
      <c r="S61" s="30">
        <v>0</v>
      </c>
      <c r="T61" s="31">
        <f>S61/G61</f>
        <v>0</v>
      </c>
      <c r="U61" s="31">
        <f>S61*H61</f>
        <v>0</v>
      </c>
      <c r="V61" s="21">
        <v>0</v>
      </c>
    </row>
    <row r="62" spans="1:22">
      <c r="A62" s="14">
        <v>60</v>
      </c>
      <c r="B62" s="9">
        <v>2130010</v>
      </c>
      <c r="C62" s="8">
        <v>1000</v>
      </c>
      <c r="D62" s="8">
        <v>1100</v>
      </c>
      <c r="E62" s="7" t="s">
        <v>288</v>
      </c>
      <c r="F62" s="7" t="str">
        <f>VLOOKUP(E62,Sheet1!C:J,8,FALSE)</f>
        <v>Rack</v>
      </c>
      <c r="G62" s="7">
        <f>VLOOKUP(E62,Sheet1!C:H,4,FALSE)</f>
        <v>24</v>
      </c>
      <c r="H62" s="7">
        <f>VLOOKUP(E62,Sheet1!C:I,7,FALSE)</f>
        <v>190</v>
      </c>
      <c r="I62" s="15">
        <v>48</v>
      </c>
      <c r="J62" s="16">
        <v>24</v>
      </c>
      <c r="K62" s="17">
        <v>72</v>
      </c>
      <c r="L62" s="18">
        <v>48</v>
      </c>
      <c r="M62" s="19">
        <f>SUM(I62:L62)</f>
        <v>192</v>
      </c>
      <c r="N62" s="28">
        <f>M62/G62</f>
        <v>8</v>
      </c>
      <c r="O62" s="28">
        <f>M62*H62</f>
        <v>36480</v>
      </c>
      <c r="P62" s="20">
        <v>206</v>
      </c>
      <c r="Q62" s="29">
        <f>P62/G62</f>
        <v>8.5833333333333339</v>
      </c>
      <c r="R62" s="29">
        <f>P62*H62</f>
        <v>39140</v>
      </c>
      <c r="S62" s="30">
        <v>0</v>
      </c>
      <c r="T62" s="31">
        <f>S62/G62</f>
        <v>0</v>
      </c>
      <c r="U62" s="31">
        <f>S62*H62</f>
        <v>0</v>
      </c>
      <c r="V62" s="21">
        <v>0</v>
      </c>
    </row>
    <row r="63" spans="1:22">
      <c r="A63" s="13"/>
      <c r="B63" s="6"/>
      <c r="C63" s="5"/>
      <c r="D63" s="5"/>
      <c r="E63" s="7"/>
      <c r="F63" s="7"/>
      <c r="G63" s="7"/>
      <c r="H63" s="7"/>
      <c r="I63" s="15"/>
      <c r="J63" s="16"/>
      <c r="K63" s="17"/>
      <c r="L63" s="18"/>
      <c r="M63" s="19"/>
      <c r="N63" s="28"/>
      <c r="O63" s="28"/>
      <c r="P63" s="20"/>
      <c r="Q63" s="29"/>
      <c r="R63" s="29"/>
      <c r="S63" s="30"/>
      <c r="T63" s="31"/>
      <c r="U63" s="31"/>
      <c r="V63" s="21"/>
    </row>
    <row r="64" spans="1:22">
      <c r="A64" s="14"/>
      <c r="B64" s="9"/>
      <c r="C64" s="8"/>
      <c r="D64" s="8"/>
      <c r="E64" s="7"/>
      <c r="F64" s="7"/>
      <c r="G64" s="7"/>
      <c r="H64" s="7"/>
      <c r="I64" s="15"/>
      <c r="J64" s="16"/>
      <c r="K64" s="17"/>
      <c r="L64" s="18"/>
      <c r="M64" s="19"/>
      <c r="N64" s="28"/>
      <c r="O64" s="28"/>
      <c r="P64" s="20"/>
      <c r="Q64" s="29"/>
      <c r="R64" s="29"/>
      <c r="S64" s="30"/>
      <c r="T64" s="31"/>
      <c r="U64" s="31"/>
      <c r="V64" s="21"/>
    </row>
    <row r="65" spans="1:22">
      <c r="A65" s="13"/>
      <c r="B65" s="6"/>
      <c r="C65" s="5"/>
      <c r="D65" s="5"/>
      <c r="E65" s="7"/>
      <c r="F65" s="7"/>
      <c r="G65" s="7"/>
      <c r="H65" s="7"/>
      <c r="I65" s="15"/>
      <c r="J65" s="16"/>
      <c r="K65" s="17"/>
      <c r="L65" s="18"/>
      <c r="M65" s="19"/>
      <c r="N65" s="28"/>
      <c r="O65" s="28"/>
      <c r="P65" s="20"/>
      <c r="Q65" s="29"/>
      <c r="R65" s="29"/>
      <c r="S65" s="30"/>
      <c r="T65" s="31"/>
      <c r="U65" s="31"/>
      <c r="V65" s="21"/>
    </row>
    <row r="66" spans="1:22">
      <c r="A66" s="14"/>
      <c r="B66" s="9"/>
      <c r="C66" s="8"/>
      <c r="D66" s="8"/>
      <c r="E66" s="7"/>
      <c r="F66" s="7"/>
      <c r="G66" s="7"/>
      <c r="H66" s="7"/>
      <c r="I66" s="15"/>
      <c r="J66" s="16"/>
      <c r="K66" s="17"/>
      <c r="L66" s="18"/>
      <c r="M66" s="19"/>
      <c r="N66" s="28"/>
      <c r="O66" s="28"/>
      <c r="P66" s="20"/>
      <c r="Q66" s="29"/>
      <c r="R66" s="29"/>
      <c r="S66" s="30"/>
      <c r="T66" s="31"/>
      <c r="U66" s="31"/>
      <c r="V66" s="21"/>
    </row>
    <row r="67" spans="1:22">
      <c r="A67" s="13"/>
      <c r="B67" s="6"/>
      <c r="C67" s="5"/>
      <c r="D67" s="5"/>
      <c r="E67" s="7"/>
      <c r="F67" s="7"/>
      <c r="G67" s="7"/>
      <c r="H67" s="7"/>
      <c r="I67" s="15"/>
      <c r="J67" s="16"/>
      <c r="K67" s="17"/>
      <c r="L67" s="18"/>
      <c r="M67" s="19"/>
      <c r="N67" s="28"/>
      <c r="O67" s="28"/>
      <c r="P67" s="20"/>
      <c r="Q67" s="29"/>
      <c r="R67" s="29"/>
      <c r="S67" s="30"/>
      <c r="T67" s="31"/>
      <c r="U67" s="31"/>
      <c r="V67" s="21"/>
    </row>
    <row r="68" spans="1:22">
      <c r="A68" s="14"/>
      <c r="B68" s="9"/>
      <c r="C68" s="8"/>
      <c r="D68" s="8"/>
      <c r="E68" s="56"/>
      <c r="F68" s="7"/>
      <c r="G68" s="7"/>
      <c r="H68" s="7"/>
      <c r="I68" s="15"/>
      <c r="J68" s="16"/>
      <c r="K68" s="17"/>
      <c r="L68" s="18"/>
      <c r="M68" s="19"/>
      <c r="N68" s="28"/>
      <c r="O68" s="28"/>
      <c r="P68" s="20"/>
      <c r="Q68" s="29"/>
      <c r="R68" s="29"/>
      <c r="S68" s="30"/>
      <c r="T68" s="31"/>
      <c r="U68" s="31"/>
      <c r="V68" s="21"/>
    </row>
    <row r="69" spans="1:22">
      <c r="A69" s="13"/>
      <c r="B69" s="6"/>
      <c r="C69" s="5"/>
      <c r="D69" s="5"/>
      <c r="E69" s="7"/>
      <c r="F69" s="7"/>
      <c r="G69" s="7"/>
      <c r="H69" s="7"/>
      <c r="I69" s="15"/>
      <c r="J69" s="16"/>
      <c r="K69" s="17"/>
      <c r="L69" s="18"/>
      <c r="M69" s="19"/>
      <c r="N69" s="28"/>
      <c r="O69" s="28"/>
      <c r="P69" s="20"/>
      <c r="Q69" s="29"/>
      <c r="R69" s="29"/>
      <c r="S69" s="30"/>
      <c r="T69" s="31"/>
      <c r="U69" s="31"/>
      <c r="V69" s="21"/>
    </row>
    <row r="70" spans="1:22">
      <c r="A70" s="14"/>
      <c r="B70" s="9"/>
      <c r="C70" s="8"/>
      <c r="D70" s="8"/>
      <c r="E70" s="7"/>
      <c r="F70" s="7"/>
      <c r="G70" s="7"/>
      <c r="H70" s="7"/>
      <c r="I70" s="15"/>
      <c r="J70" s="16"/>
      <c r="K70" s="17"/>
      <c r="L70" s="18"/>
      <c r="M70" s="19"/>
      <c r="N70" s="28"/>
      <c r="O70" s="28"/>
      <c r="P70" s="20"/>
      <c r="Q70" s="29"/>
      <c r="R70" s="29"/>
      <c r="S70" s="30"/>
      <c r="T70" s="31"/>
      <c r="U70" s="31"/>
      <c r="V70" s="21"/>
    </row>
    <row r="71" spans="1:22">
      <c r="A71" s="13"/>
      <c r="B71" s="6"/>
      <c r="C71" s="5"/>
      <c r="D71" s="5"/>
      <c r="E71" s="56"/>
      <c r="F71" s="7"/>
      <c r="G71" s="7"/>
      <c r="H71" s="7"/>
      <c r="I71" s="15"/>
      <c r="J71" s="16"/>
      <c r="K71" s="17"/>
      <c r="L71" s="18"/>
      <c r="M71" s="19"/>
      <c r="N71" s="28"/>
      <c r="O71" s="28"/>
      <c r="P71" s="20"/>
      <c r="Q71" s="29"/>
      <c r="R71" s="29"/>
      <c r="S71" s="30"/>
      <c r="T71" s="31"/>
      <c r="U71" s="31"/>
      <c r="V71" s="21"/>
    </row>
    <row r="72" spans="1:22">
      <c r="A72" s="14"/>
      <c r="B72" s="9"/>
      <c r="C72" s="8"/>
      <c r="D72" s="8"/>
      <c r="E72" s="56"/>
      <c r="F72" s="7"/>
      <c r="G72" s="7"/>
      <c r="H72" s="7"/>
      <c r="I72" s="15"/>
      <c r="J72" s="16"/>
      <c r="K72" s="17"/>
      <c r="L72" s="18"/>
      <c r="M72" s="19"/>
      <c r="N72" s="28"/>
      <c r="O72" s="28"/>
      <c r="P72" s="20"/>
      <c r="Q72" s="29"/>
      <c r="R72" s="29"/>
      <c r="S72" s="30"/>
      <c r="T72" s="31"/>
      <c r="U72" s="31"/>
      <c r="V72" s="21"/>
    </row>
    <row r="73" spans="1:22">
      <c r="A73" s="13"/>
      <c r="B73" s="6"/>
      <c r="C73" s="5"/>
      <c r="D73" s="5"/>
      <c r="E73" s="56"/>
      <c r="F73" s="7"/>
      <c r="G73" s="7"/>
      <c r="H73" s="7"/>
      <c r="I73" s="15"/>
      <c r="J73" s="16"/>
      <c r="K73" s="17"/>
      <c r="L73" s="18"/>
      <c r="M73" s="19"/>
      <c r="N73" s="28"/>
      <c r="O73" s="28"/>
      <c r="P73" s="20"/>
      <c r="Q73" s="29"/>
      <c r="R73" s="29"/>
      <c r="S73" s="30"/>
      <c r="T73" s="31"/>
      <c r="U73" s="31"/>
      <c r="V73" s="21"/>
    </row>
    <row r="74" spans="1:22">
      <c r="A74" s="14"/>
      <c r="B74" s="9"/>
      <c r="C74" s="8"/>
      <c r="D74" s="8"/>
      <c r="E74" s="56"/>
      <c r="F74" s="7"/>
      <c r="G74" s="7"/>
      <c r="H74" s="7"/>
      <c r="I74" s="15"/>
      <c r="J74" s="16"/>
      <c r="K74" s="17"/>
      <c r="L74" s="18"/>
      <c r="M74" s="19"/>
      <c r="N74" s="28"/>
      <c r="O74" s="28"/>
      <c r="P74" s="20"/>
      <c r="Q74" s="29"/>
      <c r="R74" s="29"/>
      <c r="S74" s="30"/>
      <c r="T74" s="31"/>
      <c r="U74" s="31"/>
      <c r="V74" s="21"/>
    </row>
    <row r="75" spans="1:22">
      <c r="A75" s="13"/>
      <c r="B75" s="6"/>
      <c r="C75" s="5"/>
      <c r="D75" s="5"/>
      <c r="E75" s="56"/>
      <c r="F75" s="7"/>
      <c r="G75" s="7"/>
      <c r="H75" s="7"/>
      <c r="I75" s="15"/>
      <c r="J75" s="16"/>
      <c r="K75" s="17"/>
      <c r="L75" s="18"/>
      <c r="M75" s="19"/>
      <c r="N75" s="28"/>
      <c r="O75" s="28"/>
      <c r="P75" s="20"/>
      <c r="Q75" s="29"/>
      <c r="R75" s="29"/>
      <c r="S75" s="30"/>
      <c r="T75" s="31"/>
      <c r="U75" s="31"/>
      <c r="V75" s="21"/>
    </row>
    <row r="76" spans="1:22">
      <c r="A76" s="14"/>
      <c r="B76" s="9"/>
      <c r="C76" s="8"/>
      <c r="D76" s="8"/>
      <c r="E76" s="56"/>
      <c r="F76" s="7"/>
      <c r="G76" s="7"/>
      <c r="H76" s="7"/>
      <c r="I76" s="15"/>
      <c r="J76" s="16"/>
      <c r="K76" s="17"/>
      <c r="L76" s="18"/>
      <c r="M76" s="19"/>
      <c r="N76" s="28"/>
      <c r="O76" s="28"/>
      <c r="P76" s="20"/>
      <c r="Q76" s="29"/>
      <c r="R76" s="29"/>
      <c r="S76" s="30"/>
      <c r="T76" s="31"/>
      <c r="U76" s="31"/>
      <c r="V76" s="21"/>
    </row>
    <row r="77" spans="1:22">
      <c r="A77" s="13"/>
      <c r="B77" s="9"/>
      <c r="C77" s="8"/>
      <c r="D77" s="8"/>
      <c r="E77" s="56"/>
      <c r="F77" s="7"/>
      <c r="G77" s="7"/>
      <c r="H77" s="7"/>
      <c r="I77" s="15"/>
      <c r="J77" s="16"/>
      <c r="K77" s="17"/>
      <c r="L77" s="18"/>
      <c r="M77" s="19"/>
      <c r="N77" s="28"/>
      <c r="O77" s="28"/>
      <c r="P77" s="20"/>
      <c r="Q77" s="29"/>
      <c r="R77" s="29"/>
      <c r="S77" s="30"/>
      <c r="T77" s="31"/>
      <c r="U77" s="31"/>
      <c r="V77" s="21"/>
    </row>
    <row r="78" spans="1:22">
      <c r="A78" s="14"/>
      <c r="B78" s="9"/>
      <c r="C78" s="8"/>
      <c r="D78" s="8"/>
      <c r="E78" s="56"/>
      <c r="F78" s="7"/>
      <c r="G78" s="7"/>
      <c r="H78" s="7"/>
      <c r="I78" s="15"/>
      <c r="J78" s="16"/>
      <c r="K78" s="17"/>
      <c r="L78" s="18"/>
      <c r="M78" s="19"/>
      <c r="N78" s="28"/>
      <c r="O78" s="28"/>
      <c r="P78" s="20"/>
      <c r="Q78" s="29"/>
      <c r="R78" s="29"/>
      <c r="S78" s="30"/>
      <c r="T78" s="31"/>
      <c r="U78" s="31"/>
      <c r="V78" s="21"/>
    </row>
    <row r="79" spans="1:22">
      <c r="A79" s="13"/>
      <c r="B79" s="6"/>
      <c r="C79" s="5"/>
      <c r="D79" s="5"/>
      <c r="E79" s="56"/>
      <c r="F79" s="7"/>
      <c r="G79" s="7"/>
      <c r="H79" s="7"/>
      <c r="I79" s="15"/>
      <c r="J79" s="16"/>
      <c r="K79" s="17"/>
      <c r="L79" s="18"/>
      <c r="M79" s="19"/>
      <c r="N79" s="28"/>
      <c r="O79" s="28"/>
      <c r="P79" s="20"/>
      <c r="Q79" s="29"/>
      <c r="R79" s="29"/>
      <c r="S79" s="30"/>
      <c r="T79" s="31"/>
      <c r="U79" s="31"/>
      <c r="V79" s="21"/>
    </row>
    <row r="80" spans="1:22">
      <c r="A80" s="14"/>
      <c r="B80" s="9"/>
      <c r="C80" s="8"/>
      <c r="D80" s="8"/>
      <c r="E80" s="56"/>
      <c r="F80" s="7"/>
      <c r="G80" s="7"/>
      <c r="H80" s="7"/>
      <c r="I80" s="15"/>
      <c r="J80" s="16"/>
      <c r="K80" s="17"/>
      <c r="L80" s="18"/>
      <c r="M80" s="19"/>
      <c r="N80" s="28"/>
      <c r="O80" s="28"/>
      <c r="P80" s="20"/>
      <c r="Q80" s="29"/>
      <c r="R80" s="29"/>
      <c r="S80" s="30"/>
      <c r="T80" s="31"/>
      <c r="U80" s="31"/>
      <c r="V80" s="21"/>
    </row>
    <row r="81" spans="1:22">
      <c r="A81" s="14"/>
      <c r="B81" s="9"/>
      <c r="C81" s="8"/>
      <c r="D81" s="8"/>
      <c r="E81" s="56"/>
      <c r="F81" s="7"/>
      <c r="G81" s="7"/>
      <c r="H81" s="7"/>
      <c r="I81" s="15"/>
      <c r="J81" s="16"/>
      <c r="K81" s="17"/>
      <c r="L81" s="18"/>
      <c r="M81" s="19"/>
      <c r="N81" s="28"/>
      <c r="O81" s="28"/>
      <c r="P81" s="20"/>
      <c r="Q81" s="29"/>
      <c r="R81" s="29"/>
      <c r="S81" s="30"/>
      <c r="T81" s="31"/>
      <c r="U81" s="31"/>
      <c r="V81" s="21"/>
    </row>
    <row r="82" spans="1:22">
      <c r="A82" s="13"/>
      <c r="B82" s="6"/>
      <c r="C82" s="5"/>
      <c r="D82" s="5"/>
      <c r="E82" s="56"/>
      <c r="F82" s="7"/>
      <c r="G82" s="7"/>
      <c r="H82" s="7"/>
      <c r="I82" s="15"/>
      <c r="J82" s="16"/>
      <c r="K82" s="17"/>
      <c r="L82" s="18"/>
      <c r="M82" s="19"/>
      <c r="N82" s="28"/>
      <c r="O82" s="28"/>
      <c r="P82" s="20"/>
      <c r="Q82" s="29"/>
      <c r="R82" s="29"/>
      <c r="S82" s="30"/>
      <c r="T82" s="31"/>
      <c r="U82" s="31"/>
      <c r="V82" s="21"/>
    </row>
    <row r="83" spans="1:22" ht="15.75" thickBot="1">
      <c r="A83" s="71"/>
      <c r="B83" s="72"/>
      <c r="C83" s="71"/>
      <c r="D83" s="71"/>
      <c r="E83" s="73"/>
      <c r="F83" s="23"/>
      <c r="G83" s="23"/>
      <c r="H83" s="23"/>
      <c r="I83" s="82"/>
      <c r="J83" s="58"/>
      <c r="K83" s="59"/>
      <c r="L83" s="60"/>
      <c r="M83" s="61"/>
      <c r="N83" s="62"/>
      <c r="O83" s="62"/>
      <c r="P83" s="63"/>
      <c r="Q83" s="64"/>
      <c r="R83" s="64"/>
      <c r="S83" s="65"/>
      <c r="T83" s="66"/>
      <c r="U83" s="66"/>
      <c r="V83" s="67"/>
    </row>
    <row r="84" spans="1:22">
      <c r="I84" s="57">
        <f t="shared" ref="I84:V84" si="0">SUM(I3:I83)</f>
        <v>21848</v>
      </c>
      <c r="J84" s="57">
        <f t="shared" si="0"/>
        <v>10970</v>
      </c>
      <c r="K84" s="57">
        <f t="shared" si="0"/>
        <v>29618</v>
      </c>
      <c r="L84" s="57">
        <f t="shared" si="0"/>
        <v>15451</v>
      </c>
      <c r="M84" s="57">
        <f t="shared" si="0"/>
        <v>77887</v>
      </c>
      <c r="N84" s="57">
        <f>SUM(N3:N83)</f>
        <v>668</v>
      </c>
      <c r="O84" s="57">
        <f t="shared" si="0"/>
        <v>3003528.6</v>
      </c>
      <c r="P84" s="57">
        <f t="shared" si="0"/>
        <v>68117</v>
      </c>
      <c r="Q84" s="57">
        <f t="shared" si="0"/>
        <v>589.88671729698967</v>
      </c>
      <c r="R84" s="57">
        <f t="shared" si="0"/>
        <v>2203789.7000000002</v>
      </c>
      <c r="S84" s="57">
        <f t="shared" si="0"/>
        <v>186</v>
      </c>
      <c r="T84" s="57">
        <f t="shared" si="0"/>
        <v>10.941176470588236</v>
      </c>
      <c r="U84" s="57">
        <f t="shared" si="0"/>
        <v>90546.66</v>
      </c>
      <c r="V84" s="57">
        <f t="shared" si="0"/>
        <v>0</v>
      </c>
    </row>
    <row r="85" spans="1:22"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</row>
  </sheetData>
  <sortState ref="E3:V62">
    <sortCondition ref="E3:E62"/>
  </sortState>
  <mergeCells count="14">
    <mergeCell ref="V1:V2"/>
    <mergeCell ref="A1:A2"/>
    <mergeCell ref="B1:B2"/>
    <mergeCell ref="C1:C2"/>
    <mergeCell ref="D1:D2"/>
    <mergeCell ref="E1:E2"/>
    <mergeCell ref="I1:L1"/>
    <mergeCell ref="N1:N2"/>
    <mergeCell ref="O1:O2"/>
    <mergeCell ref="T1:T2"/>
    <mergeCell ref="U1:U2"/>
    <mergeCell ref="M1:M2"/>
    <mergeCell ref="P1:P2"/>
    <mergeCell ref="S1:S2"/>
  </mergeCell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2"/>
  <sheetViews>
    <sheetView topLeftCell="A176" workbookViewId="0">
      <selection activeCell="I192" sqref="I192"/>
    </sheetView>
  </sheetViews>
  <sheetFormatPr defaultRowHeight="15"/>
  <cols>
    <col min="1" max="1" width="12.140625" bestFit="1" customWidth="1"/>
    <col min="3" max="3" width="15" bestFit="1" customWidth="1"/>
    <col min="4" max="4" width="28.42578125" bestFit="1" customWidth="1"/>
  </cols>
  <sheetData>
    <row r="1" spans="1:10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343</v>
      </c>
      <c r="J1" t="s">
        <v>368</v>
      </c>
    </row>
    <row r="2" spans="1:10">
      <c r="A2" t="s">
        <v>88</v>
      </c>
      <c r="B2" t="s">
        <v>89</v>
      </c>
      <c r="C2" t="s">
        <v>90</v>
      </c>
      <c r="D2" t="s">
        <v>91</v>
      </c>
      <c r="E2" t="s">
        <v>92</v>
      </c>
      <c r="F2">
        <v>20</v>
      </c>
      <c r="G2">
        <v>10.78</v>
      </c>
      <c r="H2">
        <v>1.89</v>
      </c>
      <c r="J2" t="s">
        <v>366</v>
      </c>
    </row>
    <row r="3" spans="1:10">
      <c r="A3" t="s">
        <v>88</v>
      </c>
      <c r="B3" t="s">
        <v>93</v>
      </c>
      <c r="C3" t="s">
        <v>11</v>
      </c>
      <c r="D3" t="s">
        <v>91</v>
      </c>
      <c r="E3" t="s">
        <v>92</v>
      </c>
      <c r="F3">
        <v>576</v>
      </c>
      <c r="G3">
        <v>12.66</v>
      </c>
      <c r="H3">
        <v>7.49</v>
      </c>
      <c r="I3">
        <f>VLOOKUP(C3,'[1]price reduction 3%'!$C:$G,5,FALSE)</f>
        <v>7.27</v>
      </c>
      <c r="J3" t="s">
        <v>367</v>
      </c>
    </row>
    <row r="4" spans="1:10">
      <c r="A4" t="s">
        <v>88</v>
      </c>
      <c r="B4" t="s">
        <v>222</v>
      </c>
      <c r="C4" t="s">
        <v>223</v>
      </c>
      <c r="D4" t="s">
        <v>224</v>
      </c>
      <c r="E4" t="s">
        <v>97</v>
      </c>
      <c r="F4">
        <v>30</v>
      </c>
      <c r="G4">
        <v>16.169999999999998</v>
      </c>
      <c r="H4">
        <v>4.38</v>
      </c>
      <c r="I4">
        <f>VLOOKUP(C4,'[1]price reduction 3%'!$C:$G,5,FALSE)</f>
        <v>0</v>
      </c>
      <c r="J4" t="s">
        <v>366</v>
      </c>
    </row>
    <row r="5" spans="1:10">
      <c r="A5" t="s">
        <v>88</v>
      </c>
      <c r="B5" t="s">
        <v>225</v>
      </c>
      <c r="C5" t="s">
        <v>12</v>
      </c>
      <c r="D5" t="s">
        <v>224</v>
      </c>
      <c r="E5" t="s">
        <v>92</v>
      </c>
      <c r="F5">
        <v>960</v>
      </c>
      <c r="G5">
        <v>10.78</v>
      </c>
      <c r="H5">
        <v>5.04</v>
      </c>
      <c r="I5">
        <f>VLOOKUP(C5,'[1]price reduction 3%'!$C:$G,5,FALSE)</f>
        <v>4.8899999999999997</v>
      </c>
      <c r="J5" t="s">
        <v>367</v>
      </c>
    </row>
    <row r="6" spans="1:10">
      <c r="C6" t="s">
        <v>335</v>
      </c>
      <c r="D6" t="s">
        <v>224</v>
      </c>
      <c r="E6" t="s">
        <v>92</v>
      </c>
      <c r="F6">
        <v>1152</v>
      </c>
      <c r="I6">
        <f>VLOOKUP(C6,'[1]price reduction 3%'!$C:$G,5,FALSE)</f>
        <v>4.63</v>
      </c>
      <c r="J6" t="s">
        <v>367</v>
      </c>
    </row>
    <row r="7" spans="1:10">
      <c r="A7" t="s">
        <v>94</v>
      </c>
      <c r="B7" t="s">
        <v>89</v>
      </c>
      <c r="C7" t="s">
        <v>95</v>
      </c>
      <c r="D7" t="s">
        <v>96</v>
      </c>
      <c r="E7" t="s">
        <v>97</v>
      </c>
      <c r="F7">
        <v>40</v>
      </c>
      <c r="G7">
        <v>14.28</v>
      </c>
      <c r="H7">
        <v>3.28</v>
      </c>
      <c r="I7">
        <f>VLOOKUP(C7,'[1]price reduction 3%'!$C:$G,5,FALSE)</f>
        <v>0</v>
      </c>
      <c r="J7" t="s">
        <v>366</v>
      </c>
    </row>
    <row r="8" spans="1:10">
      <c r="A8" t="s">
        <v>94</v>
      </c>
      <c r="B8" t="s">
        <v>93</v>
      </c>
      <c r="C8" t="s">
        <v>13</v>
      </c>
      <c r="D8" t="s">
        <v>96</v>
      </c>
      <c r="E8" t="s">
        <v>92</v>
      </c>
      <c r="F8">
        <v>40</v>
      </c>
      <c r="G8">
        <v>14.28</v>
      </c>
      <c r="H8">
        <v>5.93</v>
      </c>
      <c r="I8">
        <f>VLOOKUP(C8,'[1]price reduction 3%'!$C:$G,5,FALSE)</f>
        <v>5.75</v>
      </c>
      <c r="J8" t="s">
        <v>366</v>
      </c>
    </row>
    <row r="9" spans="1:10">
      <c r="A9" t="s">
        <v>98</v>
      </c>
      <c r="B9" t="s">
        <v>89</v>
      </c>
      <c r="C9" t="s">
        <v>99</v>
      </c>
      <c r="D9" t="s">
        <v>100</v>
      </c>
      <c r="E9" t="s">
        <v>92</v>
      </c>
      <c r="F9">
        <v>40</v>
      </c>
      <c r="G9">
        <v>14.28</v>
      </c>
      <c r="H9">
        <v>3.28</v>
      </c>
      <c r="I9">
        <f>VLOOKUP(C9,'[1]price reduction 3%'!$C:$G,5,FALSE)</f>
        <v>0</v>
      </c>
      <c r="J9" t="s">
        <v>366</v>
      </c>
    </row>
    <row r="10" spans="1:10">
      <c r="A10" t="s">
        <v>98</v>
      </c>
      <c r="B10" t="s">
        <v>93</v>
      </c>
      <c r="C10" t="s">
        <v>14</v>
      </c>
      <c r="D10" t="s">
        <v>100</v>
      </c>
      <c r="E10" t="s">
        <v>92</v>
      </c>
      <c r="F10">
        <v>44</v>
      </c>
      <c r="G10">
        <v>14.91</v>
      </c>
      <c r="H10">
        <v>7.03</v>
      </c>
      <c r="I10">
        <f>VLOOKUP(C10,'[1]price reduction 3%'!$C:$G,5,FALSE)</f>
        <v>6.82</v>
      </c>
      <c r="J10" t="s">
        <v>366</v>
      </c>
    </row>
    <row r="11" spans="1:10">
      <c r="A11" t="s">
        <v>101</v>
      </c>
      <c r="B11" t="s">
        <v>89</v>
      </c>
      <c r="C11" t="s">
        <v>102</v>
      </c>
      <c r="D11" t="s">
        <v>103</v>
      </c>
      <c r="E11" t="s">
        <v>92</v>
      </c>
      <c r="F11">
        <v>40</v>
      </c>
      <c r="G11">
        <v>12.21</v>
      </c>
      <c r="H11">
        <v>7.39</v>
      </c>
      <c r="I11">
        <f>VLOOKUP(C11,'[1]price reduction 3%'!$C:$G,5,FALSE)</f>
        <v>0</v>
      </c>
      <c r="J11" t="s">
        <v>366</v>
      </c>
    </row>
    <row r="12" spans="1:10">
      <c r="A12" t="s">
        <v>101</v>
      </c>
      <c r="B12" t="s">
        <v>93</v>
      </c>
      <c r="C12" t="s">
        <v>104</v>
      </c>
      <c r="D12" t="s">
        <v>103</v>
      </c>
      <c r="E12" t="s">
        <v>92</v>
      </c>
      <c r="F12">
        <v>45</v>
      </c>
      <c r="G12">
        <v>13.55</v>
      </c>
      <c r="H12">
        <v>6.87</v>
      </c>
      <c r="I12">
        <v>6.87</v>
      </c>
      <c r="J12" t="s">
        <v>366</v>
      </c>
    </row>
    <row r="13" spans="1:10">
      <c r="C13" t="s">
        <v>15</v>
      </c>
      <c r="D13" t="s">
        <v>278</v>
      </c>
      <c r="E13" t="s">
        <v>92</v>
      </c>
      <c r="F13">
        <v>50</v>
      </c>
      <c r="H13">
        <v>6.39</v>
      </c>
      <c r="I13">
        <f>VLOOKUP(C13,'[1]price reduction 3%'!$C:$G,5,FALSE)</f>
        <v>6.2</v>
      </c>
      <c r="J13" t="s">
        <v>366</v>
      </c>
    </row>
    <row r="14" spans="1:10">
      <c r="A14" t="s">
        <v>101</v>
      </c>
      <c r="B14" t="s">
        <v>222</v>
      </c>
      <c r="C14" t="s">
        <v>226</v>
      </c>
      <c r="D14" t="s">
        <v>103</v>
      </c>
      <c r="G14" t="s">
        <v>227</v>
      </c>
      <c r="H14">
        <v>3.65</v>
      </c>
      <c r="J14" t="s">
        <v>367</v>
      </c>
    </row>
    <row r="15" spans="1:10">
      <c r="A15" t="s">
        <v>101</v>
      </c>
      <c r="B15" t="s">
        <v>225</v>
      </c>
      <c r="C15" t="s">
        <v>228</v>
      </c>
      <c r="D15" t="s">
        <v>103</v>
      </c>
      <c r="G15" t="s">
        <v>227</v>
      </c>
      <c r="H15">
        <v>3.25</v>
      </c>
      <c r="I15">
        <f>VLOOKUP(C15,'[1]price reduction 3%'!$C:$G,5,FALSE)</f>
        <v>0</v>
      </c>
      <c r="J15" t="s">
        <v>367</v>
      </c>
    </row>
    <row r="16" spans="1:10">
      <c r="A16" t="s">
        <v>101</v>
      </c>
      <c r="B16" t="s">
        <v>229</v>
      </c>
      <c r="C16" t="s">
        <v>16</v>
      </c>
      <c r="D16" t="s">
        <v>103</v>
      </c>
      <c r="E16" t="s">
        <v>92</v>
      </c>
      <c r="F16">
        <v>1200</v>
      </c>
      <c r="G16">
        <v>14.9</v>
      </c>
      <c r="H16">
        <v>4.3600000000000003</v>
      </c>
      <c r="I16">
        <f>VLOOKUP(C16,'[1]price reduction 3%'!$C:$G,5,FALSE)</f>
        <v>0</v>
      </c>
      <c r="J16" t="s">
        <v>367</v>
      </c>
    </row>
    <row r="17" spans="1:10">
      <c r="C17" t="s">
        <v>307</v>
      </c>
      <c r="D17" t="s">
        <v>278</v>
      </c>
      <c r="E17" t="s">
        <v>92</v>
      </c>
      <c r="F17">
        <v>1200</v>
      </c>
      <c r="G17">
        <v>14.9</v>
      </c>
      <c r="H17">
        <v>4.3600000000000003</v>
      </c>
      <c r="I17">
        <f>VLOOKUP(C17,'[1]price reduction 3%'!$C:$G,5,FALSE)</f>
        <v>4.3600000000000003</v>
      </c>
      <c r="J17" t="s">
        <v>367</v>
      </c>
    </row>
    <row r="18" spans="1:10">
      <c r="A18" t="s">
        <v>105</v>
      </c>
      <c r="B18" t="s">
        <v>89</v>
      </c>
      <c r="C18" t="s">
        <v>106</v>
      </c>
      <c r="D18" t="s">
        <v>107</v>
      </c>
      <c r="E18" t="s">
        <v>92</v>
      </c>
      <c r="F18">
        <v>40</v>
      </c>
      <c r="G18">
        <v>12.21</v>
      </c>
      <c r="H18">
        <v>7.39</v>
      </c>
      <c r="I18">
        <f>VLOOKUP(C18,'[1]price reduction 3%'!$C:$G,5,FALSE)</f>
        <v>0</v>
      </c>
      <c r="J18" t="s">
        <v>366</v>
      </c>
    </row>
    <row r="19" spans="1:10">
      <c r="C19" t="s">
        <v>17</v>
      </c>
      <c r="D19" t="s">
        <v>279</v>
      </c>
      <c r="E19" t="s">
        <v>92</v>
      </c>
      <c r="F19">
        <v>50</v>
      </c>
      <c r="H19">
        <v>6.39</v>
      </c>
      <c r="I19">
        <f>VLOOKUP(C19,'[1]price reduction 3%'!$C:$G,5,FALSE)</f>
        <v>6.2</v>
      </c>
      <c r="J19" t="s">
        <v>366</v>
      </c>
    </row>
    <row r="20" spans="1:10">
      <c r="A20" t="s">
        <v>105</v>
      </c>
      <c r="B20" t="s">
        <v>222</v>
      </c>
      <c r="C20" t="s">
        <v>230</v>
      </c>
      <c r="D20" t="s">
        <v>107</v>
      </c>
      <c r="G20" t="s">
        <v>227</v>
      </c>
      <c r="H20" t="e">
        <v>#N/A</v>
      </c>
      <c r="J20" t="s">
        <v>367</v>
      </c>
    </row>
    <row r="21" spans="1:10">
      <c r="A21" t="s">
        <v>105</v>
      </c>
      <c r="B21" t="s">
        <v>225</v>
      </c>
      <c r="C21" t="s">
        <v>231</v>
      </c>
      <c r="D21" t="s">
        <v>107</v>
      </c>
      <c r="G21" t="s">
        <v>227</v>
      </c>
      <c r="H21">
        <v>3.25</v>
      </c>
      <c r="I21">
        <f>VLOOKUP(C21,'[1]price reduction 3%'!$C:$G,5,FALSE)</f>
        <v>0</v>
      </c>
      <c r="J21" t="s">
        <v>367</v>
      </c>
    </row>
    <row r="22" spans="1:10">
      <c r="A22" t="s">
        <v>105</v>
      </c>
      <c r="B22" t="s">
        <v>229</v>
      </c>
      <c r="C22" t="s">
        <v>18</v>
      </c>
      <c r="D22" t="s">
        <v>107</v>
      </c>
      <c r="E22" t="s">
        <v>92</v>
      </c>
      <c r="F22">
        <v>1200</v>
      </c>
      <c r="G22">
        <v>14.9</v>
      </c>
      <c r="H22">
        <v>4.3600000000000003</v>
      </c>
      <c r="I22">
        <f>VLOOKUP(C22,'[1]price reduction 3%'!$C:$G,5,FALSE)</f>
        <v>4.2300000000000004</v>
      </c>
      <c r="J22" t="s">
        <v>367</v>
      </c>
    </row>
    <row r="23" spans="1:10">
      <c r="C23" t="s">
        <v>19</v>
      </c>
      <c r="D23" t="s">
        <v>287</v>
      </c>
      <c r="E23" t="s">
        <v>111</v>
      </c>
      <c r="F23">
        <v>1300</v>
      </c>
      <c r="H23">
        <v>3.65</v>
      </c>
      <c r="I23">
        <f>VLOOKUP(C23,'[1]price reduction 3%'!$C:$G,5,FALSE)</f>
        <v>3.65</v>
      </c>
      <c r="J23" t="s">
        <v>281</v>
      </c>
    </row>
    <row r="24" spans="1:10">
      <c r="A24" t="s">
        <v>108</v>
      </c>
      <c r="B24" t="s">
        <v>89</v>
      </c>
      <c r="C24" t="s">
        <v>109</v>
      </c>
      <c r="D24" t="s">
        <v>110</v>
      </c>
      <c r="E24" t="s">
        <v>111</v>
      </c>
      <c r="F24">
        <v>720</v>
      </c>
      <c r="G24">
        <v>249.4</v>
      </c>
      <c r="H24">
        <v>10.19</v>
      </c>
      <c r="I24">
        <f>VLOOKUP(C24,'[1]price reduction 3%'!$C:$G,5,FALSE)</f>
        <v>0</v>
      </c>
      <c r="J24" t="s">
        <v>281</v>
      </c>
    </row>
    <row r="25" spans="1:10">
      <c r="A25" t="s">
        <v>108</v>
      </c>
      <c r="B25" t="s">
        <v>93</v>
      </c>
      <c r="C25" t="s">
        <v>20</v>
      </c>
      <c r="D25" t="s">
        <v>110</v>
      </c>
      <c r="E25" t="s">
        <v>111</v>
      </c>
      <c r="F25">
        <v>1300</v>
      </c>
      <c r="G25">
        <v>406</v>
      </c>
      <c r="H25">
        <v>3.95</v>
      </c>
      <c r="I25">
        <f>VLOOKUP(C25,'[1]price reduction 3%'!$C:$G,5,FALSE)</f>
        <v>3.83</v>
      </c>
      <c r="J25" t="s">
        <v>281</v>
      </c>
    </row>
    <row r="26" spans="1:10">
      <c r="A26" t="s">
        <v>112</v>
      </c>
      <c r="B26" t="s">
        <v>89</v>
      </c>
      <c r="C26" t="s">
        <v>113</v>
      </c>
      <c r="D26" t="s">
        <v>114</v>
      </c>
      <c r="E26" t="s">
        <v>115</v>
      </c>
      <c r="F26">
        <v>900</v>
      </c>
      <c r="G26">
        <v>417.5</v>
      </c>
      <c r="H26">
        <v>9.65</v>
      </c>
      <c r="I26">
        <f>VLOOKUP(C26,'[1]price reduction 3%'!$C:$G,5,FALSE)</f>
        <v>0</v>
      </c>
      <c r="J26" t="s">
        <v>281</v>
      </c>
    </row>
    <row r="27" spans="1:10">
      <c r="C27" t="s">
        <v>21</v>
      </c>
      <c r="D27" t="s">
        <v>233</v>
      </c>
      <c r="E27" t="s">
        <v>115</v>
      </c>
      <c r="F27">
        <v>1440</v>
      </c>
      <c r="H27">
        <v>3.64</v>
      </c>
      <c r="I27">
        <f>VLOOKUP(C27,'[1]price reduction 3%'!$C:$G,5,FALSE)</f>
        <v>0</v>
      </c>
      <c r="J27" t="s">
        <v>281</v>
      </c>
    </row>
    <row r="28" spans="1:10">
      <c r="C28" t="s">
        <v>301</v>
      </c>
      <c r="D28" t="s">
        <v>329</v>
      </c>
      <c r="E28" t="s">
        <v>115</v>
      </c>
      <c r="F28">
        <v>1440</v>
      </c>
      <c r="H28">
        <v>3.64</v>
      </c>
      <c r="I28">
        <f>VLOOKUP(C28,'[1]price reduction 3%'!$C:$G,5,FALSE)</f>
        <v>3.64</v>
      </c>
      <c r="J28" t="s">
        <v>281</v>
      </c>
    </row>
    <row r="29" spans="1:10">
      <c r="A29" t="s">
        <v>112</v>
      </c>
      <c r="B29" t="s">
        <v>222</v>
      </c>
      <c r="C29" t="s">
        <v>232</v>
      </c>
      <c r="D29" t="s">
        <v>233</v>
      </c>
      <c r="G29" t="s">
        <v>227</v>
      </c>
      <c r="H29" t="e">
        <v>#N/A</v>
      </c>
      <c r="I29" t="e">
        <f>VLOOKUP(C29,'[1]price reduction 3%'!$C:$G,5,FALSE)</f>
        <v>#N/A</v>
      </c>
      <c r="J29" t="s">
        <v>281</v>
      </c>
    </row>
    <row r="30" spans="1:10">
      <c r="A30" t="s">
        <v>112</v>
      </c>
      <c r="B30" t="s">
        <v>225</v>
      </c>
      <c r="C30" t="s">
        <v>234</v>
      </c>
      <c r="D30" t="s">
        <v>233</v>
      </c>
      <c r="E30" t="s">
        <v>115</v>
      </c>
      <c r="F30">
        <v>900</v>
      </c>
      <c r="G30">
        <v>417.5</v>
      </c>
      <c r="H30">
        <v>9.09</v>
      </c>
      <c r="I30">
        <f>VLOOKUP(C30,'[1]price reduction 3%'!$C:$G,5,FALSE)</f>
        <v>0</v>
      </c>
      <c r="J30" t="s">
        <v>281</v>
      </c>
    </row>
    <row r="31" spans="1:10">
      <c r="A31" t="s">
        <v>112</v>
      </c>
      <c r="B31" t="s">
        <v>229</v>
      </c>
      <c r="C31" t="s">
        <v>235</v>
      </c>
      <c r="D31" t="s">
        <v>114</v>
      </c>
      <c r="E31" t="s">
        <v>115</v>
      </c>
      <c r="F31">
        <v>1600</v>
      </c>
      <c r="G31">
        <v>683.5</v>
      </c>
      <c r="H31">
        <v>3.7</v>
      </c>
      <c r="I31">
        <f>VLOOKUP(C31,'[1]price reduction 3%'!$C:$G,5,FALSE)</f>
        <v>0</v>
      </c>
      <c r="J31" t="s">
        <v>281</v>
      </c>
    </row>
    <row r="32" spans="1:10">
      <c r="C32" t="s">
        <v>22</v>
      </c>
      <c r="D32" t="s">
        <v>114</v>
      </c>
      <c r="E32" t="s">
        <v>115</v>
      </c>
      <c r="F32">
        <v>1440</v>
      </c>
      <c r="H32">
        <v>3.7</v>
      </c>
      <c r="I32">
        <f>VLOOKUP(C32,'[1]price reduction 3%'!$C:$G,5,FALSE)</f>
        <v>3.54</v>
      </c>
      <c r="J32" t="s">
        <v>281</v>
      </c>
    </row>
    <row r="33" spans="1:10">
      <c r="A33" t="s">
        <v>116</v>
      </c>
      <c r="B33" t="s">
        <v>89</v>
      </c>
      <c r="C33" t="s">
        <v>23</v>
      </c>
      <c r="D33" t="s">
        <v>117</v>
      </c>
      <c r="E33" t="s">
        <v>115</v>
      </c>
      <c r="F33">
        <v>600</v>
      </c>
      <c r="G33">
        <v>473.2</v>
      </c>
      <c r="H33">
        <v>7.28</v>
      </c>
      <c r="I33">
        <f>VLOOKUP(C33,'[1]price reduction 3%'!$C:$G,5,FALSE)</f>
        <v>7.06</v>
      </c>
      <c r="J33" t="s">
        <v>281</v>
      </c>
    </row>
    <row r="34" spans="1:10">
      <c r="A34" t="s">
        <v>118</v>
      </c>
      <c r="B34" t="s">
        <v>89</v>
      </c>
      <c r="C34" t="s">
        <v>24</v>
      </c>
      <c r="D34" t="s">
        <v>117</v>
      </c>
      <c r="E34" t="s">
        <v>115</v>
      </c>
      <c r="F34">
        <v>700</v>
      </c>
      <c r="G34">
        <v>539.4</v>
      </c>
      <c r="H34">
        <v>7.28</v>
      </c>
      <c r="I34">
        <f>VLOOKUP(C34,'[1]price reduction 3%'!$C:$G,5,FALSE)</f>
        <v>0</v>
      </c>
      <c r="J34" t="s">
        <v>281</v>
      </c>
    </row>
    <row r="35" spans="1:10">
      <c r="C35" t="s">
        <v>289</v>
      </c>
      <c r="D35" t="s">
        <v>320</v>
      </c>
      <c r="E35" t="s">
        <v>115</v>
      </c>
      <c r="F35">
        <v>700</v>
      </c>
      <c r="G35">
        <v>539.4</v>
      </c>
      <c r="H35">
        <v>7.28</v>
      </c>
      <c r="I35">
        <f>VLOOKUP(C35,'[1]price reduction 3%'!$C:$G,5,FALSE)</f>
        <v>7.28</v>
      </c>
      <c r="J35" t="s">
        <v>281</v>
      </c>
    </row>
    <row r="36" spans="1:10">
      <c r="A36" t="s">
        <v>119</v>
      </c>
      <c r="B36" t="s">
        <v>89</v>
      </c>
      <c r="C36" t="s">
        <v>120</v>
      </c>
      <c r="D36" t="s">
        <v>121</v>
      </c>
      <c r="E36" t="s">
        <v>115</v>
      </c>
      <c r="F36">
        <v>900</v>
      </c>
      <c r="G36">
        <v>417.5</v>
      </c>
      <c r="H36">
        <v>4.7699999999999996</v>
      </c>
      <c r="I36">
        <f>VLOOKUP(C36,'[1]price reduction 3%'!$C:$G,5,FALSE)</f>
        <v>0</v>
      </c>
      <c r="J36" t="s">
        <v>281</v>
      </c>
    </row>
    <row r="37" spans="1:10">
      <c r="A37" t="s">
        <v>119</v>
      </c>
      <c r="B37" t="s">
        <v>93</v>
      </c>
      <c r="C37" t="s">
        <v>122</v>
      </c>
      <c r="D37" t="s">
        <v>121</v>
      </c>
      <c r="E37" t="s">
        <v>115</v>
      </c>
      <c r="F37">
        <v>1200</v>
      </c>
      <c r="G37">
        <v>532</v>
      </c>
      <c r="H37">
        <v>4.1399999999999997</v>
      </c>
      <c r="I37">
        <f>VLOOKUP(C37,'[1]price reduction 3%'!$C:$G,5,FALSE)</f>
        <v>0</v>
      </c>
      <c r="J37" t="s">
        <v>281</v>
      </c>
    </row>
    <row r="38" spans="1:10">
      <c r="C38" t="s">
        <v>25</v>
      </c>
      <c r="D38" t="s">
        <v>237</v>
      </c>
      <c r="E38" t="s">
        <v>115</v>
      </c>
      <c r="F38">
        <v>1600</v>
      </c>
      <c r="H38">
        <v>3.37</v>
      </c>
      <c r="I38">
        <f>VLOOKUP(C38,'[1]price reduction 3%'!$C:$G,5,FALSE)</f>
        <v>3.27</v>
      </c>
      <c r="J38" t="s">
        <v>281</v>
      </c>
    </row>
    <row r="39" spans="1:10">
      <c r="A39" t="s">
        <v>119</v>
      </c>
      <c r="B39" t="s">
        <v>222</v>
      </c>
      <c r="C39" t="s">
        <v>236</v>
      </c>
      <c r="D39" t="s">
        <v>237</v>
      </c>
      <c r="E39" t="s">
        <v>115</v>
      </c>
      <c r="F39">
        <v>900</v>
      </c>
      <c r="G39">
        <v>417.5</v>
      </c>
      <c r="H39">
        <v>4.92</v>
      </c>
      <c r="I39">
        <f>VLOOKUP(C39,'[1]price reduction 3%'!$C:$G,5,FALSE)</f>
        <v>0</v>
      </c>
      <c r="J39" t="s">
        <v>281</v>
      </c>
    </row>
    <row r="40" spans="1:10">
      <c r="A40" t="s">
        <v>119</v>
      </c>
      <c r="B40" t="s">
        <v>225</v>
      </c>
      <c r="C40" t="s">
        <v>26</v>
      </c>
      <c r="D40" t="s">
        <v>121</v>
      </c>
      <c r="E40" t="s">
        <v>115</v>
      </c>
      <c r="F40">
        <v>1600</v>
      </c>
      <c r="G40">
        <v>683.5</v>
      </c>
      <c r="H40">
        <v>3.7</v>
      </c>
      <c r="I40">
        <f>VLOOKUP(C40,'[1]price reduction 3%'!$C:$G,5,FALSE)</f>
        <v>0</v>
      </c>
      <c r="J40" t="s">
        <v>281</v>
      </c>
    </row>
    <row r="41" spans="1:10">
      <c r="C41" t="s">
        <v>290</v>
      </c>
      <c r="D41" t="s">
        <v>321</v>
      </c>
      <c r="E41" t="s">
        <v>115</v>
      </c>
      <c r="F41">
        <v>1600</v>
      </c>
      <c r="G41">
        <v>683.5</v>
      </c>
      <c r="H41">
        <v>3.7</v>
      </c>
      <c r="I41">
        <f>VLOOKUP(C41,'[1]price reduction 3%'!$C:$G,5,FALSE)</f>
        <v>3.7</v>
      </c>
      <c r="J41" t="s">
        <v>281</v>
      </c>
    </row>
    <row r="42" spans="1:10">
      <c r="A42" t="s">
        <v>123</v>
      </c>
      <c r="B42" t="s">
        <v>89</v>
      </c>
      <c r="C42" t="s">
        <v>124</v>
      </c>
      <c r="D42" t="s">
        <v>125</v>
      </c>
      <c r="E42" t="s">
        <v>115</v>
      </c>
      <c r="F42">
        <v>300</v>
      </c>
      <c r="G42">
        <v>642.1</v>
      </c>
      <c r="H42">
        <v>21.85</v>
      </c>
      <c r="I42">
        <f>VLOOKUP(C42,'[1]price reduction 3%'!$C:$G,5,FALSE)</f>
        <v>0</v>
      </c>
      <c r="J42" t="s">
        <v>281</v>
      </c>
    </row>
    <row r="43" spans="1:10">
      <c r="A43" t="s">
        <v>123</v>
      </c>
      <c r="B43" t="s">
        <v>93</v>
      </c>
      <c r="C43" t="s">
        <v>27</v>
      </c>
      <c r="D43" t="s">
        <v>125</v>
      </c>
      <c r="E43" t="s">
        <v>115</v>
      </c>
      <c r="F43">
        <v>300</v>
      </c>
      <c r="G43">
        <v>642.1</v>
      </c>
      <c r="H43">
        <v>18.77</v>
      </c>
      <c r="I43">
        <f>VLOOKUP(C43,'[1]price reduction 3%'!$C:$G,5,FALSE)</f>
        <v>18.21</v>
      </c>
      <c r="J43" t="s">
        <v>281</v>
      </c>
    </row>
    <row r="44" spans="1:10">
      <c r="A44" t="s">
        <v>126</v>
      </c>
      <c r="B44" t="s">
        <v>89</v>
      </c>
      <c r="C44" t="s">
        <v>127</v>
      </c>
      <c r="D44" t="s">
        <v>128</v>
      </c>
      <c r="H44">
        <v>0</v>
      </c>
      <c r="J44" t="s">
        <v>281</v>
      </c>
    </row>
    <row r="45" spans="1:10">
      <c r="A45" t="s">
        <v>238</v>
      </c>
      <c r="B45" t="s">
        <v>222</v>
      </c>
      <c r="C45" t="s">
        <v>28</v>
      </c>
      <c r="D45" t="s">
        <v>239</v>
      </c>
      <c r="E45" t="s">
        <v>92</v>
      </c>
      <c r="F45">
        <v>2880</v>
      </c>
      <c r="G45">
        <v>382.66</v>
      </c>
      <c r="H45">
        <v>1.59</v>
      </c>
      <c r="I45">
        <f>VLOOKUP(C45,'[1]price reduction 3%'!$C:$G,5,FALSE)</f>
        <v>1.54</v>
      </c>
      <c r="J45" t="s">
        <v>367</v>
      </c>
    </row>
    <row r="46" spans="1:10">
      <c r="A46" t="s">
        <v>240</v>
      </c>
      <c r="B46" t="s">
        <v>222</v>
      </c>
      <c r="C46" t="s">
        <v>29</v>
      </c>
      <c r="D46" t="s">
        <v>241</v>
      </c>
      <c r="E46" t="s">
        <v>92</v>
      </c>
      <c r="F46">
        <v>2880</v>
      </c>
      <c r="G46">
        <v>382.66</v>
      </c>
      <c r="H46">
        <v>1.59</v>
      </c>
      <c r="I46">
        <f>VLOOKUP(C46,'[1]price reduction 3%'!$C:$G,5,FALSE)</f>
        <v>1.54</v>
      </c>
      <c r="J46" t="s">
        <v>367</v>
      </c>
    </row>
    <row r="47" spans="1:10">
      <c r="A47" t="s">
        <v>129</v>
      </c>
      <c r="B47" t="s">
        <v>89</v>
      </c>
      <c r="C47" t="s">
        <v>30</v>
      </c>
      <c r="D47" t="s">
        <v>130</v>
      </c>
      <c r="E47" t="s">
        <v>115</v>
      </c>
      <c r="F47">
        <v>180</v>
      </c>
      <c r="G47">
        <v>289.3</v>
      </c>
      <c r="H47">
        <v>23.86</v>
      </c>
      <c r="I47">
        <f>VLOOKUP(C47,'[1]price reduction 3%'!$C:$G,5,FALSE)</f>
        <v>0</v>
      </c>
      <c r="J47" t="s">
        <v>281</v>
      </c>
    </row>
    <row r="48" spans="1:10">
      <c r="A48" t="s">
        <v>131</v>
      </c>
      <c r="B48" t="s">
        <v>89</v>
      </c>
      <c r="C48" t="s">
        <v>31</v>
      </c>
      <c r="D48" t="s">
        <v>130</v>
      </c>
      <c r="E48" t="s">
        <v>132</v>
      </c>
      <c r="F48">
        <v>300</v>
      </c>
      <c r="G48">
        <v>472</v>
      </c>
      <c r="H48" s="24">
        <v>12.84</v>
      </c>
      <c r="I48">
        <f>VLOOKUP(C48,'[1]price reduction 3%'!$C:$G,5,FALSE)</f>
        <v>0</v>
      </c>
      <c r="J48" t="s">
        <v>281</v>
      </c>
    </row>
    <row r="49" spans="1:10">
      <c r="A49" t="s">
        <v>131</v>
      </c>
      <c r="B49" t="s">
        <v>93</v>
      </c>
      <c r="C49" t="s">
        <v>133</v>
      </c>
      <c r="D49" t="s">
        <v>130</v>
      </c>
      <c r="E49" t="s">
        <v>115</v>
      </c>
      <c r="F49">
        <v>300</v>
      </c>
      <c r="G49">
        <v>475</v>
      </c>
      <c r="H49" s="52">
        <v>12.87</v>
      </c>
      <c r="I49">
        <v>12.87</v>
      </c>
      <c r="J49" t="s">
        <v>281</v>
      </c>
    </row>
    <row r="50" spans="1:10">
      <c r="A50" t="s">
        <v>131</v>
      </c>
      <c r="B50" t="s">
        <v>222</v>
      </c>
      <c r="C50" t="s">
        <v>242</v>
      </c>
      <c r="D50" t="s">
        <v>243</v>
      </c>
      <c r="G50" t="s">
        <v>227</v>
      </c>
      <c r="H50" t="e">
        <v>#N/A</v>
      </c>
      <c r="J50" t="s">
        <v>281</v>
      </c>
    </row>
    <row r="51" spans="1:10">
      <c r="A51" t="s">
        <v>131</v>
      </c>
      <c r="B51" t="s">
        <v>225</v>
      </c>
      <c r="C51" t="s">
        <v>244</v>
      </c>
      <c r="D51" t="s">
        <v>243</v>
      </c>
      <c r="G51" t="s">
        <v>227</v>
      </c>
      <c r="H51">
        <v>12.92</v>
      </c>
      <c r="I51">
        <f>VLOOKUP(C51,'[1]price reduction 3%'!$C:$G,5,FALSE)</f>
        <v>0</v>
      </c>
      <c r="J51" t="s">
        <v>281</v>
      </c>
    </row>
    <row r="52" spans="1:10">
      <c r="A52" t="s">
        <v>131</v>
      </c>
      <c r="B52" t="s">
        <v>229</v>
      </c>
      <c r="C52" t="s">
        <v>32</v>
      </c>
      <c r="D52" t="s">
        <v>243</v>
      </c>
      <c r="E52" t="s">
        <v>115</v>
      </c>
      <c r="F52">
        <v>300</v>
      </c>
      <c r="G52">
        <v>472</v>
      </c>
      <c r="H52">
        <v>12.45</v>
      </c>
      <c r="I52">
        <f>VLOOKUP(C52,'[1]price reduction 3%'!$C:$G,5,FALSE)</f>
        <v>12.08</v>
      </c>
      <c r="J52" t="s">
        <v>281</v>
      </c>
    </row>
    <row r="53" spans="1:10">
      <c r="A53" t="s">
        <v>134</v>
      </c>
      <c r="B53" t="s">
        <v>89</v>
      </c>
      <c r="C53" t="s">
        <v>135</v>
      </c>
      <c r="D53" t="s">
        <v>130</v>
      </c>
      <c r="E53" t="s">
        <v>115</v>
      </c>
      <c r="F53">
        <v>200</v>
      </c>
      <c r="G53">
        <v>556.6</v>
      </c>
      <c r="H53">
        <v>52.93</v>
      </c>
      <c r="I53">
        <f>VLOOKUP(C53,'[1]price reduction 3%'!$C:$G,5,FALSE)</f>
        <v>0</v>
      </c>
      <c r="J53" t="s">
        <v>281</v>
      </c>
    </row>
    <row r="54" spans="1:10">
      <c r="A54" t="s">
        <v>134</v>
      </c>
      <c r="B54" t="s">
        <v>93</v>
      </c>
      <c r="C54" t="s">
        <v>33</v>
      </c>
      <c r="D54" t="s">
        <v>130</v>
      </c>
      <c r="E54" t="s">
        <v>115</v>
      </c>
      <c r="F54">
        <v>220</v>
      </c>
      <c r="G54">
        <v>605.76</v>
      </c>
      <c r="H54">
        <v>23.39</v>
      </c>
      <c r="I54">
        <f>VLOOKUP(C54,'[1]price reduction 3%'!$C:$G,5,FALSE)</f>
        <v>22.69</v>
      </c>
      <c r="J54" t="s">
        <v>281</v>
      </c>
    </row>
    <row r="55" spans="1:10">
      <c r="A55" t="s">
        <v>136</v>
      </c>
      <c r="B55" t="s">
        <v>89</v>
      </c>
      <c r="C55" t="s">
        <v>34</v>
      </c>
      <c r="D55" t="s">
        <v>130</v>
      </c>
      <c r="E55" t="s">
        <v>115</v>
      </c>
      <c r="F55">
        <v>50</v>
      </c>
      <c r="G55">
        <v>192.05</v>
      </c>
      <c r="H55">
        <v>74.11</v>
      </c>
      <c r="I55">
        <f>VLOOKUP(C55,'[1]price reduction 3%'!$C:$G,5,FALSE)</f>
        <v>0</v>
      </c>
      <c r="J55" t="s">
        <v>281</v>
      </c>
    </row>
    <row r="56" spans="1:10">
      <c r="C56" t="s">
        <v>300</v>
      </c>
      <c r="D56" t="s">
        <v>322</v>
      </c>
      <c r="E56" t="s">
        <v>115</v>
      </c>
      <c r="F56">
        <v>50</v>
      </c>
      <c r="G56">
        <v>192.05</v>
      </c>
      <c r="H56">
        <v>74.11</v>
      </c>
      <c r="I56">
        <f>VLOOKUP(C56,'[1]price reduction 3%'!$C:$G,5,FALSE)</f>
        <v>74.11</v>
      </c>
      <c r="J56" t="s">
        <v>281</v>
      </c>
    </row>
    <row r="57" spans="1:10">
      <c r="A57" t="s">
        <v>137</v>
      </c>
      <c r="B57" t="s">
        <v>89</v>
      </c>
      <c r="C57" t="s">
        <v>35</v>
      </c>
      <c r="D57" t="s">
        <v>138</v>
      </c>
      <c r="E57" t="s">
        <v>92</v>
      </c>
      <c r="F57">
        <v>400</v>
      </c>
      <c r="G57">
        <v>9.4</v>
      </c>
      <c r="H57">
        <v>0.84</v>
      </c>
      <c r="I57">
        <f>VLOOKUP(C57,'[1]price reduction 3%'!$C:$G,5,FALSE)</f>
        <v>0</v>
      </c>
      <c r="J57" t="s">
        <v>366</v>
      </c>
    </row>
    <row r="58" spans="1:10">
      <c r="C58" t="s">
        <v>314</v>
      </c>
      <c r="D58" t="s">
        <v>323</v>
      </c>
      <c r="E58" t="s">
        <v>92</v>
      </c>
      <c r="F58">
        <v>400</v>
      </c>
      <c r="G58">
        <v>9.4</v>
      </c>
      <c r="H58">
        <v>0.84</v>
      </c>
      <c r="I58">
        <f>VLOOKUP(C58,'[1]price reduction 3%'!$C:$G,5,FALSE)</f>
        <v>0.84</v>
      </c>
      <c r="J58" t="s">
        <v>366</v>
      </c>
    </row>
    <row r="59" spans="1:10">
      <c r="A59" t="s">
        <v>137</v>
      </c>
      <c r="B59" t="s">
        <v>222</v>
      </c>
      <c r="C59" t="s">
        <v>245</v>
      </c>
      <c r="D59" t="s">
        <v>246</v>
      </c>
      <c r="G59" t="s">
        <v>227</v>
      </c>
      <c r="H59" t="e">
        <v>#N/A</v>
      </c>
      <c r="J59" t="s">
        <v>281</v>
      </c>
    </row>
    <row r="60" spans="1:10">
      <c r="A60" t="s">
        <v>137</v>
      </c>
      <c r="B60" t="s">
        <v>225</v>
      </c>
      <c r="C60" t="s">
        <v>36</v>
      </c>
      <c r="D60" t="s">
        <v>246</v>
      </c>
      <c r="E60" t="s">
        <v>92</v>
      </c>
      <c r="F60">
        <v>400</v>
      </c>
      <c r="G60">
        <v>98.5</v>
      </c>
      <c r="H60">
        <v>0.49</v>
      </c>
      <c r="I60">
        <f>VLOOKUP(C60,'[1]price reduction 3%'!$C:$G,5,FALSE)</f>
        <v>0.48</v>
      </c>
      <c r="J60" t="s">
        <v>366</v>
      </c>
    </row>
    <row r="61" spans="1:10">
      <c r="A61" t="s">
        <v>139</v>
      </c>
      <c r="B61" t="s">
        <v>89</v>
      </c>
      <c r="C61" t="s">
        <v>37</v>
      </c>
      <c r="D61" t="s">
        <v>140</v>
      </c>
      <c r="E61" t="s">
        <v>92</v>
      </c>
      <c r="F61">
        <v>400</v>
      </c>
      <c r="G61">
        <v>10.199999999999999</v>
      </c>
      <c r="H61">
        <v>0.84</v>
      </c>
      <c r="I61">
        <f>VLOOKUP(C61,'[1]price reduction 3%'!$C:$G,5,FALSE)</f>
        <v>0</v>
      </c>
      <c r="J61" t="s">
        <v>366</v>
      </c>
    </row>
    <row r="62" spans="1:10">
      <c r="A62" t="s">
        <v>141</v>
      </c>
      <c r="B62" t="s">
        <v>89</v>
      </c>
      <c r="C62" t="s">
        <v>142</v>
      </c>
      <c r="D62" t="s">
        <v>143</v>
      </c>
      <c r="E62" t="s">
        <v>97</v>
      </c>
      <c r="F62">
        <v>12</v>
      </c>
      <c r="G62">
        <v>6.34</v>
      </c>
      <c r="H62" t="e">
        <v>#N/A</v>
      </c>
      <c r="J62" t="s">
        <v>366</v>
      </c>
    </row>
    <row r="63" spans="1:10">
      <c r="A63" t="s">
        <v>144</v>
      </c>
      <c r="B63" t="s">
        <v>89</v>
      </c>
      <c r="C63" t="s">
        <v>145</v>
      </c>
      <c r="D63" t="s">
        <v>143</v>
      </c>
      <c r="E63" t="s">
        <v>97</v>
      </c>
      <c r="F63">
        <v>12</v>
      </c>
      <c r="G63">
        <v>6.34</v>
      </c>
      <c r="H63" t="e">
        <v>#N/A</v>
      </c>
      <c r="J63" t="s">
        <v>366</v>
      </c>
    </row>
    <row r="64" spans="1:10">
      <c r="A64" t="s">
        <v>146</v>
      </c>
      <c r="B64" t="s">
        <v>89</v>
      </c>
      <c r="C64" t="s">
        <v>147</v>
      </c>
      <c r="D64" t="s">
        <v>148</v>
      </c>
      <c r="E64" t="s">
        <v>97</v>
      </c>
      <c r="F64">
        <v>200</v>
      </c>
      <c r="G64">
        <v>12</v>
      </c>
      <c r="H64">
        <v>1.76</v>
      </c>
      <c r="I64">
        <f>VLOOKUP(C64,'[1]price reduction 3%'!$C:$G,5,FALSE)</f>
        <v>0</v>
      </c>
      <c r="J64" t="s">
        <v>366</v>
      </c>
    </row>
    <row r="65" spans="1:10">
      <c r="A65" t="s">
        <v>146</v>
      </c>
      <c r="B65" t="s">
        <v>93</v>
      </c>
      <c r="C65" t="s">
        <v>38</v>
      </c>
      <c r="D65" t="s">
        <v>148</v>
      </c>
      <c r="E65" t="s">
        <v>97</v>
      </c>
      <c r="F65">
        <v>250</v>
      </c>
      <c r="G65">
        <v>14.5</v>
      </c>
      <c r="H65">
        <v>1.75</v>
      </c>
      <c r="I65">
        <f>VLOOKUP(C65,'[1]price reduction 3%'!$C:$G,5,FALSE)</f>
        <v>1.7</v>
      </c>
      <c r="J65" t="s">
        <v>366</v>
      </c>
    </row>
    <row r="66" spans="1:10">
      <c r="A66" t="s">
        <v>146</v>
      </c>
      <c r="B66" t="s">
        <v>222</v>
      </c>
      <c r="C66" t="s">
        <v>247</v>
      </c>
      <c r="D66" t="s">
        <v>248</v>
      </c>
      <c r="E66" t="s">
        <v>97</v>
      </c>
      <c r="F66">
        <v>200</v>
      </c>
      <c r="G66">
        <v>170.5</v>
      </c>
      <c r="H66">
        <v>1.62</v>
      </c>
      <c r="I66">
        <f>VLOOKUP(C66,'[1]price reduction 3%'!$C:$G,5,FALSE)</f>
        <v>0</v>
      </c>
      <c r="J66" t="s">
        <v>366</v>
      </c>
    </row>
    <row r="67" spans="1:10">
      <c r="A67" t="s">
        <v>146</v>
      </c>
      <c r="B67" t="s">
        <v>225</v>
      </c>
      <c r="C67" t="s">
        <v>39</v>
      </c>
      <c r="D67" t="s">
        <v>248</v>
      </c>
      <c r="E67" t="s">
        <v>97</v>
      </c>
      <c r="F67">
        <v>200</v>
      </c>
      <c r="G67">
        <v>12.02</v>
      </c>
      <c r="H67">
        <v>2.1</v>
      </c>
      <c r="I67">
        <f>VLOOKUP(C67,'[1]price reduction 3%'!$C:$G,5,FALSE)</f>
        <v>0</v>
      </c>
      <c r="J67" t="s">
        <v>366</v>
      </c>
    </row>
    <row r="68" spans="1:10">
      <c r="C68" t="s">
        <v>291</v>
      </c>
      <c r="D68" t="s">
        <v>324</v>
      </c>
      <c r="E68" t="s">
        <v>97</v>
      </c>
      <c r="F68">
        <v>200</v>
      </c>
      <c r="G68">
        <v>12.02</v>
      </c>
      <c r="H68">
        <v>2.1</v>
      </c>
      <c r="I68">
        <f>VLOOKUP(C68,'[1]price reduction 3%'!$C:$G,5,FALSE)</f>
        <v>2.1</v>
      </c>
      <c r="J68" t="s">
        <v>366</v>
      </c>
    </row>
    <row r="69" spans="1:10">
      <c r="A69" t="s">
        <v>149</v>
      </c>
      <c r="B69" t="s">
        <v>89</v>
      </c>
      <c r="C69" t="s">
        <v>40</v>
      </c>
      <c r="D69" t="s">
        <v>150</v>
      </c>
      <c r="E69" t="s">
        <v>97</v>
      </c>
      <c r="F69">
        <v>966</v>
      </c>
      <c r="G69">
        <v>5.52</v>
      </c>
      <c r="H69">
        <v>9.61</v>
      </c>
      <c r="I69">
        <f>VLOOKUP(C69,'[1]price reduction 3%'!$C:$G,5,FALSE)</f>
        <v>0</v>
      </c>
      <c r="J69" t="s">
        <v>367</v>
      </c>
    </row>
    <row r="70" spans="1:10">
      <c r="C70" s="52" t="s">
        <v>299</v>
      </c>
      <c r="D70" s="53" t="s">
        <v>331</v>
      </c>
      <c r="E70" t="s">
        <v>97</v>
      </c>
      <c r="F70">
        <v>966</v>
      </c>
      <c r="G70">
        <v>5.52</v>
      </c>
      <c r="H70">
        <v>9.61</v>
      </c>
      <c r="I70">
        <v>9.61</v>
      </c>
      <c r="J70" t="s">
        <v>367</v>
      </c>
    </row>
    <row r="71" spans="1:10">
      <c r="A71" t="s">
        <v>151</v>
      </c>
      <c r="B71" t="s">
        <v>89</v>
      </c>
      <c r="C71" t="s">
        <v>41</v>
      </c>
      <c r="D71" t="s">
        <v>150</v>
      </c>
      <c r="E71" t="s">
        <v>97</v>
      </c>
      <c r="F71">
        <v>23</v>
      </c>
      <c r="G71">
        <v>5.52</v>
      </c>
      <c r="H71">
        <v>7.13</v>
      </c>
      <c r="I71">
        <f>VLOOKUP(C71,'[1]price reduction 3%'!$C:$G,5,FALSE)</f>
        <v>6.92</v>
      </c>
      <c r="J71" t="s">
        <v>366</v>
      </c>
    </row>
    <row r="72" spans="1:10">
      <c r="A72" t="s">
        <v>152</v>
      </c>
      <c r="B72" t="s">
        <v>89</v>
      </c>
      <c r="C72" t="s">
        <v>42</v>
      </c>
      <c r="D72" t="s">
        <v>150</v>
      </c>
      <c r="E72" t="s">
        <v>97</v>
      </c>
      <c r="F72">
        <v>966</v>
      </c>
      <c r="G72">
        <v>5.52</v>
      </c>
      <c r="H72">
        <v>9.61</v>
      </c>
      <c r="I72">
        <f>VLOOKUP(C72,'[1]price reduction 3%'!$C:$G,5,FALSE)</f>
        <v>0</v>
      </c>
      <c r="J72" t="s">
        <v>367</v>
      </c>
    </row>
    <row r="73" spans="1:10">
      <c r="C73" t="s">
        <v>306</v>
      </c>
      <c r="D73" t="s">
        <v>325</v>
      </c>
      <c r="E73" t="s">
        <v>97</v>
      </c>
      <c r="F73">
        <v>966</v>
      </c>
      <c r="G73">
        <v>5.52</v>
      </c>
      <c r="H73">
        <v>10.06</v>
      </c>
      <c r="I73">
        <f>VLOOKUP(C73,'[1]price reduction 3%'!$C:$G,5,FALSE)</f>
        <v>10.06</v>
      </c>
      <c r="J73" t="s">
        <v>367</v>
      </c>
    </row>
    <row r="74" spans="1:10">
      <c r="A74" t="s">
        <v>153</v>
      </c>
      <c r="B74" t="s">
        <v>89</v>
      </c>
      <c r="C74" t="s">
        <v>43</v>
      </c>
      <c r="D74" t="s">
        <v>154</v>
      </c>
      <c r="E74" t="s">
        <v>97</v>
      </c>
      <c r="F74">
        <v>966</v>
      </c>
      <c r="G74">
        <v>5.52</v>
      </c>
      <c r="H74">
        <v>7.13</v>
      </c>
      <c r="I74">
        <f>VLOOKUP(C74,'[1]price reduction 3%'!$C:$G,5,FALSE)</f>
        <v>0</v>
      </c>
      <c r="J74" t="s">
        <v>367</v>
      </c>
    </row>
    <row r="75" spans="1:10">
      <c r="C75" s="52" t="s">
        <v>309</v>
      </c>
      <c r="D75" s="53" t="s">
        <v>330</v>
      </c>
      <c r="E75" t="s">
        <v>97</v>
      </c>
      <c r="F75">
        <v>966</v>
      </c>
      <c r="G75">
        <v>5.52</v>
      </c>
      <c r="H75">
        <v>9.61</v>
      </c>
      <c r="I75">
        <v>9.61</v>
      </c>
      <c r="J75" t="s">
        <v>367</v>
      </c>
    </row>
    <row r="76" spans="1:10">
      <c r="A76" t="s">
        <v>155</v>
      </c>
      <c r="B76" t="s">
        <v>89</v>
      </c>
      <c r="C76" t="s">
        <v>44</v>
      </c>
      <c r="D76" t="s">
        <v>154</v>
      </c>
      <c r="E76" t="s">
        <v>97</v>
      </c>
      <c r="F76">
        <v>23</v>
      </c>
      <c r="G76">
        <v>5.52</v>
      </c>
      <c r="H76">
        <v>6.92</v>
      </c>
      <c r="I76">
        <f>VLOOKUP(C76,'[1]price reduction 3%'!$C:$G,5,FALSE)</f>
        <v>6.71</v>
      </c>
      <c r="J76" t="s">
        <v>366</v>
      </c>
    </row>
    <row r="77" spans="1:10">
      <c r="A77" t="s">
        <v>156</v>
      </c>
      <c r="B77" t="s">
        <v>89</v>
      </c>
      <c r="C77" t="s">
        <v>45</v>
      </c>
      <c r="D77" t="s">
        <v>154</v>
      </c>
      <c r="E77" t="s">
        <v>97</v>
      </c>
      <c r="F77">
        <v>966</v>
      </c>
      <c r="G77">
        <v>5.52</v>
      </c>
      <c r="H77">
        <v>10.06</v>
      </c>
      <c r="I77">
        <f>VLOOKUP(C77,'[1]price reduction 3%'!$C:$G,5,FALSE)</f>
        <v>9.76</v>
      </c>
      <c r="J77" t="s">
        <v>367</v>
      </c>
    </row>
    <row r="78" spans="1:10">
      <c r="A78" t="s">
        <v>249</v>
      </c>
      <c r="B78" t="s">
        <v>222</v>
      </c>
      <c r="C78" t="s">
        <v>250</v>
      </c>
      <c r="D78" t="s">
        <v>251</v>
      </c>
      <c r="G78" t="s">
        <v>227</v>
      </c>
      <c r="H78">
        <v>371.06</v>
      </c>
      <c r="I78">
        <f>VLOOKUP(C78,'[1]price reduction 3%'!$C:$G,5,FALSE)</f>
        <v>0</v>
      </c>
      <c r="J78" t="s">
        <v>281</v>
      </c>
    </row>
    <row r="79" spans="1:10">
      <c r="A79" t="s">
        <v>249</v>
      </c>
      <c r="B79" t="s">
        <v>225</v>
      </c>
      <c r="C79" t="s">
        <v>46</v>
      </c>
      <c r="D79" t="s">
        <v>251</v>
      </c>
      <c r="E79" t="s">
        <v>162</v>
      </c>
      <c r="F79">
        <v>17</v>
      </c>
      <c r="G79">
        <v>286.95</v>
      </c>
      <c r="H79">
        <v>486.81</v>
      </c>
      <c r="I79">
        <f>VLOOKUP(C79,'[1]price reduction 3%'!$C:$G,5,FALSE)</f>
        <v>0</v>
      </c>
      <c r="J79" t="s">
        <v>281</v>
      </c>
    </row>
    <row r="80" spans="1:10">
      <c r="C80" t="s">
        <v>313</v>
      </c>
      <c r="D80" t="s">
        <v>283</v>
      </c>
      <c r="E80" t="s">
        <v>162</v>
      </c>
      <c r="F80">
        <v>17</v>
      </c>
      <c r="G80">
        <v>286.95</v>
      </c>
      <c r="H80">
        <v>486.81</v>
      </c>
      <c r="I80">
        <f>VLOOKUP(C80,'[1]price reduction 3%'!$C:$G,5,FALSE)</f>
        <v>486.81</v>
      </c>
      <c r="J80" t="s">
        <v>281</v>
      </c>
    </row>
    <row r="81" spans="1:10">
      <c r="A81" t="s">
        <v>157</v>
      </c>
      <c r="B81" t="s">
        <v>89</v>
      </c>
      <c r="C81" t="s">
        <v>47</v>
      </c>
      <c r="D81" t="s">
        <v>158</v>
      </c>
      <c r="E81" t="s">
        <v>162</v>
      </c>
      <c r="F81">
        <v>20</v>
      </c>
      <c r="G81">
        <v>321.60000000000002</v>
      </c>
      <c r="H81">
        <v>384.12</v>
      </c>
      <c r="I81">
        <f>VLOOKUP(C81,'[1]price reduction 3%'!$C:$G,5,FALSE)</f>
        <v>0</v>
      </c>
      <c r="J81" t="s">
        <v>281</v>
      </c>
    </row>
    <row r="82" spans="1:10">
      <c r="C82" t="s">
        <v>312</v>
      </c>
      <c r="D82" t="s">
        <v>283</v>
      </c>
      <c r="E82" t="s">
        <v>162</v>
      </c>
      <c r="F82">
        <v>20</v>
      </c>
      <c r="G82">
        <v>321.60000000000002</v>
      </c>
      <c r="H82">
        <v>384.12</v>
      </c>
      <c r="I82">
        <f>VLOOKUP(C82,'[1]price reduction 3%'!$C:$G,5,FALSE)</f>
        <v>384.12</v>
      </c>
      <c r="J82" t="s">
        <v>281</v>
      </c>
    </row>
    <row r="83" spans="1:10">
      <c r="A83" t="s">
        <v>157</v>
      </c>
      <c r="B83" t="s">
        <v>222</v>
      </c>
      <c r="C83" t="s">
        <v>252</v>
      </c>
      <c r="D83" t="s">
        <v>251</v>
      </c>
      <c r="G83" t="s">
        <v>227</v>
      </c>
      <c r="H83">
        <v>286.63</v>
      </c>
      <c r="I83">
        <f>VLOOKUP(C83,'[1]price reduction 3%'!$C:$G,5,FALSE)</f>
        <v>0</v>
      </c>
      <c r="J83" t="s">
        <v>281</v>
      </c>
    </row>
    <row r="84" spans="1:10">
      <c r="A84" t="s">
        <v>157</v>
      </c>
      <c r="B84" t="s">
        <v>225</v>
      </c>
      <c r="C84" t="s">
        <v>48</v>
      </c>
      <c r="D84" t="s">
        <v>251</v>
      </c>
      <c r="E84" t="s">
        <v>162</v>
      </c>
      <c r="F84">
        <v>20</v>
      </c>
      <c r="G84">
        <v>316.60000000000002</v>
      </c>
      <c r="H84">
        <v>384.12</v>
      </c>
      <c r="I84">
        <f>VLOOKUP(C84,'[1]price reduction 3%'!$C:$G,5,FALSE)</f>
        <v>0</v>
      </c>
      <c r="J84" t="s">
        <v>281</v>
      </c>
    </row>
    <row r="85" spans="1:10">
      <c r="C85" t="s">
        <v>304</v>
      </c>
      <c r="D85" t="s">
        <v>283</v>
      </c>
      <c r="E85" t="s">
        <v>162</v>
      </c>
      <c r="F85">
        <v>20</v>
      </c>
      <c r="G85">
        <v>316.60000000000002</v>
      </c>
      <c r="H85">
        <v>384.12</v>
      </c>
      <c r="I85">
        <f>VLOOKUP(C85,'[1]price reduction 3%'!$C:$G,5,FALSE)</f>
        <v>384.12</v>
      </c>
      <c r="J85" t="s">
        <v>281</v>
      </c>
    </row>
    <row r="86" spans="1:10">
      <c r="A86" t="s">
        <v>160</v>
      </c>
      <c r="B86" t="s">
        <v>89</v>
      </c>
      <c r="C86" t="s">
        <v>161</v>
      </c>
      <c r="D86" t="s">
        <v>158</v>
      </c>
      <c r="E86" t="s">
        <v>162</v>
      </c>
      <c r="F86">
        <v>20</v>
      </c>
      <c r="G86">
        <v>291.60000000000002</v>
      </c>
      <c r="H86">
        <v>422.83</v>
      </c>
      <c r="I86">
        <f>VLOOKUP(C86,'[1]price reduction 3%'!$C:$G,5,FALSE)</f>
        <v>0</v>
      </c>
      <c r="J86" t="s">
        <v>281</v>
      </c>
    </row>
    <row r="87" spans="1:10">
      <c r="A87" t="s">
        <v>163</v>
      </c>
      <c r="B87" t="s">
        <v>89</v>
      </c>
      <c r="C87" t="s">
        <v>49</v>
      </c>
      <c r="D87" t="s">
        <v>158</v>
      </c>
      <c r="E87" t="s">
        <v>162</v>
      </c>
      <c r="F87">
        <v>17</v>
      </c>
      <c r="G87">
        <v>287.95</v>
      </c>
      <c r="H87">
        <v>521</v>
      </c>
      <c r="I87">
        <f>VLOOKUP(C87,'[1]price reduction 3%'!$C:$G,5,FALSE)</f>
        <v>0</v>
      </c>
      <c r="J87" t="s">
        <v>281</v>
      </c>
    </row>
    <row r="88" spans="1:10">
      <c r="C88" s="50" t="s">
        <v>50</v>
      </c>
      <c r="D88" s="50" t="s">
        <v>283</v>
      </c>
      <c r="E88" t="s">
        <v>162</v>
      </c>
      <c r="F88">
        <v>17</v>
      </c>
      <c r="H88" s="54">
        <v>490</v>
      </c>
      <c r="I88">
        <f>VLOOKUP(C88,'[1]price reduction 3%'!$C:$G,5,FALSE)</f>
        <v>475.3</v>
      </c>
      <c r="J88" t="s">
        <v>281</v>
      </c>
    </row>
    <row r="89" spans="1:10">
      <c r="A89" t="s">
        <v>253</v>
      </c>
      <c r="B89" t="s">
        <v>222</v>
      </c>
      <c r="C89" t="s">
        <v>254</v>
      </c>
      <c r="D89" t="s">
        <v>255</v>
      </c>
      <c r="E89" t="s">
        <v>167</v>
      </c>
      <c r="F89">
        <v>40</v>
      </c>
      <c r="G89">
        <v>202.44</v>
      </c>
      <c r="H89">
        <v>80.94</v>
      </c>
      <c r="I89">
        <f>VLOOKUP(C89,'[1]price reduction 3%'!$C:$G,5,FALSE)</f>
        <v>0</v>
      </c>
      <c r="J89" t="s">
        <v>281</v>
      </c>
    </row>
    <row r="90" spans="1:10">
      <c r="A90" t="s">
        <v>253</v>
      </c>
      <c r="B90" t="s">
        <v>225</v>
      </c>
      <c r="C90" t="s">
        <v>51</v>
      </c>
      <c r="D90" t="s">
        <v>255</v>
      </c>
      <c r="E90" t="s">
        <v>167</v>
      </c>
      <c r="F90">
        <v>90</v>
      </c>
      <c r="G90">
        <v>312.94</v>
      </c>
      <c r="H90">
        <v>74.489999999999995</v>
      </c>
      <c r="I90">
        <f>VLOOKUP(C90,'[1]price reduction 3%'!$C:$G,5,FALSE)</f>
        <v>72.260000000000005</v>
      </c>
      <c r="J90" t="s">
        <v>281</v>
      </c>
    </row>
    <row r="91" spans="1:10">
      <c r="C91" t="s">
        <v>52</v>
      </c>
      <c r="D91" t="s">
        <v>286</v>
      </c>
      <c r="E91" t="s">
        <v>167</v>
      </c>
      <c r="F91">
        <v>140</v>
      </c>
      <c r="H91">
        <v>39</v>
      </c>
      <c r="I91">
        <f>VLOOKUP(C91,'[1]price reduction 3%'!$C:$G,5,FALSE)</f>
        <v>39</v>
      </c>
      <c r="J91" t="s">
        <v>281</v>
      </c>
    </row>
    <row r="92" spans="1:10">
      <c r="A92" t="s">
        <v>256</v>
      </c>
      <c r="B92" t="s">
        <v>222</v>
      </c>
      <c r="C92" t="s">
        <v>257</v>
      </c>
      <c r="D92" t="s">
        <v>255</v>
      </c>
      <c r="G92" t="s">
        <v>227</v>
      </c>
      <c r="H92">
        <v>48.99</v>
      </c>
      <c r="I92">
        <f>VLOOKUP(C92,'[1]price reduction 3%'!$C:$G,5,FALSE)</f>
        <v>0</v>
      </c>
      <c r="J92" t="s">
        <v>281</v>
      </c>
    </row>
    <row r="93" spans="1:10">
      <c r="A93" t="s">
        <v>256</v>
      </c>
      <c r="B93" t="s">
        <v>225</v>
      </c>
      <c r="C93" t="s">
        <v>258</v>
      </c>
      <c r="D93" t="s">
        <v>255</v>
      </c>
      <c r="G93">
        <v>702</v>
      </c>
      <c r="H93">
        <v>48.99</v>
      </c>
      <c r="I93">
        <f>VLOOKUP(C93,'[1]price reduction 3%'!$C:$G,5,FALSE)</f>
        <v>0</v>
      </c>
      <c r="J93" t="s">
        <v>281</v>
      </c>
    </row>
    <row r="94" spans="1:10">
      <c r="A94" t="s">
        <v>256</v>
      </c>
      <c r="B94" t="s">
        <v>229</v>
      </c>
      <c r="C94" t="s">
        <v>53</v>
      </c>
      <c r="D94" t="s">
        <v>255</v>
      </c>
      <c r="E94" t="s">
        <v>167</v>
      </c>
      <c r="F94">
        <v>140</v>
      </c>
      <c r="G94">
        <v>703.5</v>
      </c>
      <c r="H94">
        <v>42.9</v>
      </c>
      <c r="I94">
        <f>VLOOKUP(C94,'[1]price reduction 3%'!$C:$G,5,FALSE)</f>
        <v>0</v>
      </c>
      <c r="J94" t="s">
        <v>281</v>
      </c>
    </row>
    <row r="95" spans="1:10">
      <c r="C95" s="49" t="s">
        <v>326</v>
      </c>
      <c r="D95" s="49" t="s">
        <v>286</v>
      </c>
      <c r="E95" t="s">
        <v>167</v>
      </c>
      <c r="F95">
        <v>140</v>
      </c>
      <c r="G95">
        <v>703.5</v>
      </c>
      <c r="H95">
        <v>42.9</v>
      </c>
      <c r="I95">
        <f>VLOOKUP(C95,'[1]price reduction 3%'!$C:$G,5,FALSE)</f>
        <v>42.9</v>
      </c>
      <c r="J95" t="s">
        <v>281</v>
      </c>
    </row>
    <row r="96" spans="1:10">
      <c r="A96" t="s">
        <v>164</v>
      </c>
      <c r="B96" t="s">
        <v>89</v>
      </c>
      <c r="C96" t="s">
        <v>165</v>
      </c>
      <c r="D96" t="s">
        <v>166</v>
      </c>
      <c r="E96" t="s">
        <v>167</v>
      </c>
      <c r="F96">
        <v>24</v>
      </c>
      <c r="G96">
        <v>271.57600000000002</v>
      </c>
      <c r="H96">
        <v>196.35</v>
      </c>
      <c r="I96">
        <f>VLOOKUP(C96,'[1]price reduction 3%'!$C:$G,5,FALSE)</f>
        <v>0</v>
      </c>
      <c r="J96" t="s">
        <v>281</v>
      </c>
    </row>
    <row r="97" spans="1:10">
      <c r="A97" t="s">
        <v>168</v>
      </c>
      <c r="B97" t="s">
        <v>89</v>
      </c>
      <c r="C97" t="s">
        <v>54</v>
      </c>
      <c r="D97" t="s">
        <v>166</v>
      </c>
      <c r="E97" t="s">
        <v>167</v>
      </c>
      <c r="F97">
        <v>24</v>
      </c>
      <c r="G97">
        <v>248.32</v>
      </c>
      <c r="H97">
        <v>205.45</v>
      </c>
      <c r="I97">
        <f>VLOOKUP(C97,'[1]price reduction 3%'!$C:$G,5,FALSE)</f>
        <v>199.29</v>
      </c>
      <c r="J97" t="s">
        <v>281</v>
      </c>
    </row>
    <row r="98" spans="1:10">
      <c r="A98" t="s">
        <v>169</v>
      </c>
      <c r="B98" t="s">
        <v>89</v>
      </c>
      <c r="C98" t="s">
        <v>170</v>
      </c>
      <c r="D98" t="s">
        <v>166</v>
      </c>
      <c r="E98" t="s">
        <v>167</v>
      </c>
      <c r="F98">
        <v>24</v>
      </c>
      <c r="G98">
        <v>265.8</v>
      </c>
      <c r="H98">
        <v>196.35</v>
      </c>
      <c r="I98">
        <v>190.46</v>
      </c>
      <c r="J98" t="s">
        <v>281</v>
      </c>
    </row>
    <row r="99" spans="1:10">
      <c r="A99" t="s">
        <v>171</v>
      </c>
      <c r="B99" t="s">
        <v>89</v>
      </c>
      <c r="C99" t="s">
        <v>172</v>
      </c>
      <c r="D99" t="s">
        <v>166</v>
      </c>
      <c r="E99" t="s">
        <v>167</v>
      </c>
      <c r="F99">
        <v>62</v>
      </c>
      <c r="G99">
        <v>519.48800000000006</v>
      </c>
      <c r="H99">
        <v>103.82</v>
      </c>
      <c r="I99">
        <f>VLOOKUP(C99,'[1]price reduction 3%'!$C:$G,5,FALSE)</f>
        <v>0</v>
      </c>
      <c r="J99" t="s">
        <v>281</v>
      </c>
    </row>
    <row r="100" spans="1:10">
      <c r="A100" t="s">
        <v>171</v>
      </c>
      <c r="B100" t="s">
        <v>93</v>
      </c>
      <c r="C100" t="s">
        <v>173</v>
      </c>
      <c r="D100" t="s">
        <v>166</v>
      </c>
      <c r="E100" t="s">
        <v>167</v>
      </c>
      <c r="F100">
        <v>52</v>
      </c>
      <c r="G100">
        <v>454.25</v>
      </c>
      <c r="H100">
        <v>95.22</v>
      </c>
      <c r="I100">
        <f>VLOOKUP(C100,'[1]price reduction 3%'!$C:$G,5,FALSE)</f>
        <v>0</v>
      </c>
      <c r="J100" t="s">
        <v>281</v>
      </c>
    </row>
    <row r="101" spans="1:10">
      <c r="A101" t="s">
        <v>174</v>
      </c>
      <c r="B101" t="s">
        <v>89</v>
      </c>
      <c r="C101" t="s">
        <v>55</v>
      </c>
      <c r="D101" t="s">
        <v>166</v>
      </c>
      <c r="E101" t="s">
        <v>167</v>
      </c>
      <c r="F101">
        <v>52</v>
      </c>
      <c r="G101">
        <v>473.86</v>
      </c>
      <c r="H101">
        <v>99.05</v>
      </c>
      <c r="I101">
        <f>VLOOKUP(C101,'[1]price reduction 3%'!$C:$G,5,FALSE)</f>
        <v>96.08</v>
      </c>
      <c r="J101" t="s">
        <v>281</v>
      </c>
    </row>
    <row r="102" spans="1:10">
      <c r="A102" t="s">
        <v>175</v>
      </c>
      <c r="B102" t="s">
        <v>89</v>
      </c>
      <c r="C102" t="s">
        <v>56</v>
      </c>
      <c r="D102" t="s">
        <v>166</v>
      </c>
      <c r="E102" t="s">
        <v>167</v>
      </c>
      <c r="F102">
        <v>62</v>
      </c>
      <c r="G102">
        <v>505.59999999999997</v>
      </c>
      <c r="H102">
        <v>76.010000000000005</v>
      </c>
      <c r="I102">
        <f>VLOOKUP(C102,'[1]price reduction 3%'!$C:$G,5,FALSE)</f>
        <v>0</v>
      </c>
      <c r="J102" t="s">
        <v>281</v>
      </c>
    </row>
    <row r="103" spans="1:10">
      <c r="C103" t="s">
        <v>292</v>
      </c>
      <c r="D103" t="s">
        <v>286</v>
      </c>
      <c r="E103" t="s">
        <v>167</v>
      </c>
      <c r="F103">
        <v>62</v>
      </c>
      <c r="G103">
        <v>505.59999999999997</v>
      </c>
      <c r="H103">
        <v>76.010000000000005</v>
      </c>
      <c r="I103">
        <f>VLOOKUP(C103,'[1]price reduction 3%'!$C:$G,5,FALSE)</f>
        <v>0</v>
      </c>
      <c r="J103" t="s">
        <v>281</v>
      </c>
    </row>
    <row r="104" spans="1:10">
      <c r="A104" t="s">
        <v>176</v>
      </c>
      <c r="B104" t="s">
        <v>89</v>
      </c>
      <c r="C104" t="s">
        <v>177</v>
      </c>
      <c r="D104" t="s">
        <v>166</v>
      </c>
      <c r="E104" t="s">
        <v>167</v>
      </c>
      <c r="F104">
        <v>52</v>
      </c>
      <c r="G104">
        <v>454.25</v>
      </c>
      <c r="H104" t="e">
        <v>#N/A</v>
      </c>
      <c r="J104" t="s">
        <v>281</v>
      </c>
    </row>
    <row r="105" spans="1:10">
      <c r="A105" t="s">
        <v>178</v>
      </c>
      <c r="B105" t="s">
        <v>89</v>
      </c>
      <c r="C105" t="s">
        <v>57</v>
      </c>
      <c r="D105" t="s">
        <v>166</v>
      </c>
      <c r="E105" t="s">
        <v>167</v>
      </c>
      <c r="F105">
        <v>62</v>
      </c>
      <c r="G105">
        <v>510.7</v>
      </c>
      <c r="H105">
        <v>76.010000000000005</v>
      </c>
      <c r="I105">
        <f>VLOOKUP(C105,'[1]price reduction 3%'!$C:$G,5,FALSE)</f>
        <v>0</v>
      </c>
      <c r="J105" t="s">
        <v>281</v>
      </c>
    </row>
    <row r="106" spans="1:10">
      <c r="C106" t="s">
        <v>293</v>
      </c>
      <c r="D106" t="s">
        <v>286</v>
      </c>
      <c r="E106" t="s">
        <v>167</v>
      </c>
      <c r="F106">
        <v>62</v>
      </c>
      <c r="G106">
        <v>510.7</v>
      </c>
      <c r="H106">
        <v>76.010000000000005</v>
      </c>
      <c r="I106">
        <f>VLOOKUP(C106,'[1]price reduction 3%'!$C:$G,5,FALSE)</f>
        <v>76.010000000000005</v>
      </c>
      <c r="J106" t="s">
        <v>281</v>
      </c>
    </row>
    <row r="107" spans="1:10">
      <c r="A107" t="s">
        <v>259</v>
      </c>
      <c r="B107" t="s">
        <v>222</v>
      </c>
      <c r="C107" t="s">
        <v>260</v>
      </c>
      <c r="D107" t="s">
        <v>261</v>
      </c>
      <c r="G107" t="s">
        <v>227</v>
      </c>
      <c r="H107">
        <v>45.71</v>
      </c>
      <c r="I107">
        <f>VLOOKUP(C107,'[1]price reduction 3%'!$C:$G,5,FALSE)</f>
        <v>0</v>
      </c>
      <c r="J107" t="s">
        <v>281</v>
      </c>
    </row>
    <row r="108" spans="1:10">
      <c r="A108" t="s">
        <v>259</v>
      </c>
      <c r="B108" t="s">
        <v>225</v>
      </c>
      <c r="C108" t="s">
        <v>58</v>
      </c>
      <c r="D108" t="s">
        <v>261</v>
      </c>
      <c r="E108" t="s">
        <v>167</v>
      </c>
      <c r="F108">
        <v>248</v>
      </c>
      <c r="G108">
        <v>772.63</v>
      </c>
      <c r="H108">
        <v>18.95</v>
      </c>
      <c r="I108">
        <f>VLOOKUP(C108,'[1]price reduction 3%'!$C:$G,5,FALSE)</f>
        <v>0</v>
      </c>
      <c r="J108" t="s">
        <v>281</v>
      </c>
    </row>
    <row r="109" spans="1:10">
      <c r="C109" t="s">
        <v>294</v>
      </c>
      <c r="D109" t="s">
        <v>316</v>
      </c>
      <c r="E109" t="s">
        <v>167</v>
      </c>
      <c r="F109">
        <v>248</v>
      </c>
      <c r="G109">
        <v>772.63</v>
      </c>
      <c r="H109">
        <v>18.95</v>
      </c>
      <c r="I109">
        <f>VLOOKUP(C109,'[1]price reduction 3%'!$C:$G,5,FALSE)</f>
        <v>18.95</v>
      </c>
      <c r="J109" t="s">
        <v>281</v>
      </c>
    </row>
    <row r="110" spans="1:10">
      <c r="A110" t="s">
        <v>262</v>
      </c>
      <c r="B110" t="s">
        <v>222</v>
      </c>
      <c r="C110" t="s">
        <v>59</v>
      </c>
      <c r="D110" t="s">
        <v>263</v>
      </c>
      <c r="E110" t="s">
        <v>264</v>
      </c>
      <c r="F110">
        <v>110</v>
      </c>
      <c r="G110">
        <v>770.4</v>
      </c>
      <c r="H110">
        <v>149.34</v>
      </c>
      <c r="I110">
        <f>VLOOKUP(C110,'[1]price reduction 3%'!$C:$G,5,FALSE)</f>
        <v>0</v>
      </c>
      <c r="J110" t="s">
        <v>281</v>
      </c>
    </row>
    <row r="111" spans="1:10">
      <c r="C111" t="s">
        <v>295</v>
      </c>
      <c r="D111" t="s">
        <v>274</v>
      </c>
      <c r="E111" t="s">
        <v>264</v>
      </c>
      <c r="F111">
        <v>110</v>
      </c>
      <c r="G111">
        <v>770.4</v>
      </c>
      <c r="H111">
        <v>149.34</v>
      </c>
      <c r="I111">
        <f>VLOOKUP(C111,'[1]price reduction 3%'!$C:$G,5,FALSE)</f>
        <v>149.34</v>
      </c>
      <c r="J111" t="s">
        <v>281</v>
      </c>
    </row>
    <row r="112" spans="1:10">
      <c r="A112" t="s">
        <v>179</v>
      </c>
      <c r="B112" t="s">
        <v>89</v>
      </c>
      <c r="C112" t="s">
        <v>180</v>
      </c>
      <c r="D112" t="s">
        <v>181</v>
      </c>
      <c r="E112" t="s">
        <v>167</v>
      </c>
      <c r="F112">
        <v>44</v>
      </c>
      <c r="G112">
        <v>406.16</v>
      </c>
      <c r="H112">
        <v>171.88</v>
      </c>
      <c r="I112">
        <f>VLOOKUP(C112,'[1]price reduction 3%'!$C:$G,5,FALSE)</f>
        <v>0</v>
      </c>
      <c r="J112" t="s">
        <v>281</v>
      </c>
    </row>
    <row r="113" spans="1:10">
      <c r="C113" t="s">
        <v>273</v>
      </c>
      <c r="D113" t="s">
        <v>274</v>
      </c>
      <c r="E113" t="s">
        <v>167</v>
      </c>
      <c r="F113">
        <v>44</v>
      </c>
      <c r="H113">
        <v>172.64</v>
      </c>
      <c r="I113">
        <f>VLOOKUP(C113,'[1]price reduction 3%'!$C:$G,5,FALSE)</f>
        <v>0</v>
      </c>
      <c r="J113" t="s">
        <v>281</v>
      </c>
    </row>
    <row r="114" spans="1:10">
      <c r="C114" t="s">
        <v>60</v>
      </c>
      <c r="D114" t="s">
        <v>274</v>
      </c>
      <c r="E114" t="s">
        <v>167</v>
      </c>
      <c r="F114">
        <v>44</v>
      </c>
      <c r="H114">
        <v>179.95</v>
      </c>
      <c r="I114">
        <f>VLOOKUP(C114,'[1]price reduction 3%'!$C:$G,5,FALSE)</f>
        <v>174.55</v>
      </c>
      <c r="J114" t="s">
        <v>281</v>
      </c>
    </row>
    <row r="115" spans="1:10">
      <c r="C115" t="s">
        <v>275</v>
      </c>
      <c r="D115" t="s">
        <v>274</v>
      </c>
      <c r="E115" t="s">
        <v>167</v>
      </c>
      <c r="F115">
        <v>44</v>
      </c>
      <c r="H115">
        <v>179.95</v>
      </c>
      <c r="I115">
        <f>VLOOKUP(C115,'[1]price reduction 3%'!$C:$G,5,FALSE)</f>
        <v>0</v>
      </c>
      <c r="J115" t="s">
        <v>281</v>
      </c>
    </row>
    <row r="116" spans="1:10">
      <c r="A116" t="s">
        <v>265</v>
      </c>
      <c r="B116" t="s">
        <v>222</v>
      </c>
      <c r="C116" t="s">
        <v>61</v>
      </c>
      <c r="D116" t="s">
        <v>263</v>
      </c>
      <c r="E116" t="s">
        <v>264</v>
      </c>
      <c r="F116">
        <v>110</v>
      </c>
      <c r="G116">
        <v>770.4</v>
      </c>
      <c r="H116">
        <v>149.34</v>
      </c>
      <c r="I116">
        <f>VLOOKUP(C116,'[1]price reduction 3%'!$C:$G,5,FALSE)</f>
        <v>0</v>
      </c>
      <c r="J116" t="s">
        <v>281</v>
      </c>
    </row>
    <row r="117" spans="1:10">
      <c r="C117" t="s">
        <v>296</v>
      </c>
      <c r="D117" t="s">
        <v>277</v>
      </c>
      <c r="E117" t="s">
        <v>264</v>
      </c>
      <c r="F117">
        <v>110</v>
      </c>
      <c r="G117">
        <v>770.4</v>
      </c>
      <c r="H117">
        <v>149.34</v>
      </c>
      <c r="I117">
        <f>VLOOKUP(C117,'[1]price reduction 3%'!$C:$G,5,FALSE)</f>
        <v>149.34</v>
      </c>
      <c r="J117" t="s">
        <v>281</v>
      </c>
    </row>
    <row r="118" spans="1:10">
      <c r="A118" t="s">
        <v>182</v>
      </c>
      <c r="B118" t="s">
        <v>89</v>
      </c>
      <c r="C118" t="s">
        <v>183</v>
      </c>
      <c r="D118" t="s">
        <v>184</v>
      </c>
      <c r="E118" t="s">
        <v>167</v>
      </c>
      <c r="F118">
        <v>44</v>
      </c>
      <c r="G118">
        <v>406.16</v>
      </c>
      <c r="H118">
        <v>171.88</v>
      </c>
      <c r="I118">
        <f>VLOOKUP(C118,'[1]price reduction 3%'!$C:$G,5,FALSE)</f>
        <v>0</v>
      </c>
      <c r="J118" t="s">
        <v>281</v>
      </c>
    </row>
    <row r="119" spans="1:10">
      <c r="C119" t="s">
        <v>62</v>
      </c>
      <c r="D119" t="s">
        <v>277</v>
      </c>
      <c r="E119" t="s">
        <v>167</v>
      </c>
      <c r="F119">
        <v>44</v>
      </c>
      <c r="H119">
        <v>179.95</v>
      </c>
      <c r="I119">
        <f>VLOOKUP(C119,'[1]price reduction 3%'!$C:$G,5,FALSE)</f>
        <v>174.55</v>
      </c>
      <c r="J119" t="s">
        <v>281</v>
      </c>
    </row>
    <row r="120" spans="1:10">
      <c r="C120" t="s">
        <v>276</v>
      </c>
      <c r="D120" t="s">
        <v>277</v>
      </c>
      <c r="E120" t="s">
        <v>167</v>
      </c>
      <c r="F120">
        <v>44</v>
      </c>
      <c r="H120">
        <v>179.95</v>
      </c>
      <c r="I120">
        <f>VLOOKUP(C120,'[1]price reduction 3%'!$C:$G,5,FALSE)</f>
        <v>0</v>
      </c>
      <c r="J120" t="s">
        <v>281</v>
      </c>
    </row>
    <row r="121" spans="1:10">
      <c r="A121" t="s">
        <v>185</v>
      </c>
      <c r="B121" t="s">
        <v>89</v>
      </c>
      <c r="C121" t="s">
        <v>63</v>
      </c>
      <c r="D121" t="s">
        <v>186</v>
      </c>
      <c r="E121" t="s">
        <v>159</v>
      </c>
      <c r="F121">
        <v>24</v>
      </c>
      <c r="G121">
        <v>390.79999999999995</v>
      </c>
      <c r="H121">
        <v>297.07</v>
      </c>
      <c r="I121">
        <f>VLOOKUP(C121,'[1]price reduction 3%'!$C:$G,5,FALSE)</f>
        <v>0</v>
      </c>
      <c r="J121" t="s">
        <v>281</v>
      </c>
    </row>
    <row r="122" spans="1:10">
      <c r="C122" t="s">
        <v>311</v>
      </c>
      <c r="D122" t="s">
        <v>317</v>
      </c>
      <c r="E122" t="s">
        <v>159</v>
      </c>
      <c r="F122">
        <v>24</v>
      </c>
      <c r="G122">
        <v>390.79999999999995</v>
      </c>
      <c r="H122" s="24">
        <v>297.07</v>
      </c>
      <c r="I122">
        <f>VLOOKUP(C122,'[1]price reduction 3%'!$C:$G,5,FALSE)</f>
        <v>297.07</v>
      </c>
      <c r="J122" t="s">
        <v>281</v>
      </c>
    </row>
    <row r="123" spans="1:10">
      <c r="A123" t="s">
        <v>185</v>
      </c>
      <c r="B123" t="s">
        <v>222</v>
      </c>
      <c r="C123" t="s">
        <v>64</v>
      </c>
      <c r="D123" t="s">
        <v>266</v>
      </c>
      <c r="E123" t="s">
        <v>159</v>
      </c>
      <c r="F123">
        <v>24</v>
      </c>
      <c r="G123">
        <v>466.8</v>
      </c>
      <c r="H123" s="24">
        <v>288.16000000000003</v>
      </c>
      <c r="I123">
        <f>VLOOKUP(C123,'[1]price reduction 3%'!$C:$G,5,FALSE)</f>
        <v>0</v>
      </c>
      <c r="J123" t="s">
        <v>281</v>
      </c>
    </row>
    <row r="124" spans="1:10">
      <c r="C124" t="s">
        <v>305</v>
      </c>
      <c r="D124" t="s">
        <v>317</v>
      </c>
      <c r="E124" t="s">
        <v>159</v>
      </c>
      <c r="F124">
        <v>24</v>
      </c>
      <c r="G124">
        <v>466.8</v>
      </c>
      <c r="H124">
        <v>288.16000000000003</v>
      </c>
      <c r="I124">
        <f>VLOOKUP(C124,'[1]price reduction 3%'!$C:$G,5,FALSE)</f>
        <v>288.16000000000003</v>
      </c>
      <c r="J124" t="s">
        <v>281</v>
      </c>
    </row>
    <row r="125" spans="1:10">
      <c r="A125" t="s">
        <v>187</v>
      </c>
      <c r="B125" t="s">
        <v>89</v>
      </c>
      <c r="C125" t="s">
        <v>188</v>
      </c>
      <c r="D125" t="s">
        <v>189</v>
      </c>
      <c r="E125" t="s">
        <v>111</v>
      </c>
      <c r="F125">
        <v>1200</v>
      </c>
      <c r="G125">
        <v>546</v>
      </c>
      <c r="H125">
        <v>3.75</v>
      </c>
      <c r="I125">
        <f>VLOOKUP(C125,'[1]price reduction 3%'!$C:$G,5,FALSE)</f>
        <v>0</v>
      </c>
      <c r="J125" t="s">
        <v>281</v>
      </c>
    </row>
    <row r="126" spans="1:10">
      <c r="A126" t="s">
        <v>190</v>
      </c>
      <c r="B126" t="s">
        <v>89</v>
      </c>
      <c r="C126" t="s">
        <v>65</v>
      </c>
      <c r="D126" t="s">
        <v>189</v>
      </c>
      <c r="E126" t="s">
        <v>111</v>
      </c>
      <c r="F126">
        <v>1200</v>
      </c>
      <c r="G126">
        <v>546</v>
      </c>
      <c r="H126">
        <v>3.37</v>
      </c>
      <c r="I126">
        <f>VLOOKUP(C126,'[1]price reduction 3%'!$C:$G,5,FALSE)</f>
        <v>0</v>
      </c>
      <c r="J126" t="s">
        <v>281</v>
      </c>
    </row>
    <row r="127" spans="1:10">
      <c r="A127" t="s">
        <v>190</v>
      </c>
      <c r="B127" t="s">
        <v>89</v>
      </c>
      <c r="C127" t="s">
        <v>303</v>
      </c>
      <c r="D127" t="s">
        <v>189</v>
      </c>
      <c r="E127" t="s">
        <v>111</v>
      </c>
      <c r="F127">
        <v>1200</v>
      </c>
      <c r="G127">
        <v>546</v>
      </c>
      <c r="H127" s="24">
        <v>3.37</v>
      </c>
      <c r="I127">
        <f>VLOOKUP(C127,'[1]price reduction 3%'!$C:$G,5,FALSE)</f>
        <v>3.37</v>
      </c>
      <c r="J127" t="s">
        <v>281</v>
      </c>
    </row>
    <row r="128" spans="1:10">
      <c r="A128" t="s">
        <v>191</v>
      </c>
      <c r="B128" t="s">
        <v>89</v>
      </c>
      <c r="C128" t="s">
        <v>192</v>
      </c>
      <c r="D128" t="s">
        <v>193</v>
      </c>
      <c r="E128" t="s">
        <v>167</v>
      </c>
      <c r="F128">
        <v>72</v>
      </c>
      <c r="G128">
        <v>469.68</v>
      </c>
      <c r="H128" s="24" t="e">
        <v>#N/A</v>
      </c>
      <c r="J128" t="s">
        <v>281</v>
      </c>
    </row>
    <row r="129" spans="1:10">
      <c r="A129" t="s">
        <v>191</v>
      </c>
      <c r="B129" t="s">
        <v>222</v>
      </c>
      <c r="C129" s="24" t="s">
        <v>66</v>
      </c>
      <c r="D129" s="24" t="s">
        <v>267</v>
      </c>
      <c r="E129" t="s">
        <v>167</v>
      </c>
      <c r="F129">
        <v>72</v>
      </c>
      <c r="G129">
        <v>469.68</v>
      </c>
      <c r="H129" s="55">
        <v>61.06</v>
      </c>
      <c r="I129">
        <f>VLOOKUP(C129,'[1]price reduction 3%'!$C:$G,5,FALSE)</f>
        <v>0</v>
      </c>
      <c r="J129" t="s">
        <v>281</v>
      </c>
    </row>
    <row r="130" spans="1:10">
      <c r="C130" s="51" t="s">
        <v>327</v>
      </c>
      <c r="D130" s="51" t="s">
        <v>318</v>
      </c>
      <c r="E130" t="s">
        <v>167</v>
      </c>
      <c r="F130">
        <v>72</v>
      </c>
      <c r="G130">
        <v>469.68</v>
      </c>
      <c r="H130" s="24">
        <v>61.06</v>
      </c>
      <c r="I130">
        <f>VLOOKUP(C130,'[1]price reduction 3%'!$C:$G,5,FALSE)</f>
        <v>61.06</v>
      </c>
      <c r="J130" t="s">
        <v>281</v>
      </c>
    </row>
    <row r="131" spans="1:10">
      <c r="A131" t="s">
        <v>194</v>
      </c>
      <c r="B131" t="s">
        <v>89</v>
      </c>
      <c r="C131" s="24" t="s">
        <v>67</v>
      </c>
      <c r="D131" s="24" t="s">
        <v>193</v>
      </c>
      <c r="E131" t="s">
        <v>167</v>
      </c>
      <c r="F131">
        <v>72</v>
      </c>
      <c r="G131">
        <v>470.68</v>
      </c>
      <c r="H131" s="24">
        <v>60.96</v>
      </c>
      <c r="I131">
        <f>VLOOKUP(C131,'[1]price reduction 3%'!$C:$G,5,FALSE)</f>
        <v>0</v>
      </c>
      <c r="J131" t="s">
        <v>281</v>
      </c>
    </row>
    <row r="132" spans="1:10">
      <c r="C132" s="24" t="s">
        <v>297</v>
      </c>
      <c r="D132" s="24" t="s">
        <v>318</v>
      </c>
      <c r="E132" t="s">
        <v>167</v>
      </c>
      <c r="F132">
        <v>72</v>
      </c>
      <c r="G132">
        <v>470.68</v>
      </c>
      <c r="H132" s="24">
        <v>60.96</v>
      </c>
      <c r="I132">
        <f>VLOOKUP(C132,'[1]price reduction 3%'!$C:$G,5,FALSE)</f>
        <v>60.96</v>
      </c>
      <c r="J132" t="s">
        <v>281</v>
      </c>
    </row>
    <row r="133" spans="1:10">
      <c r="A133" t="s">
        <v>195</v>
      </c>
      <c r="B133" t="s">
        <v>89</v>
      </c>
      <c r="C133" s="46" t="s">
        <v>68</v>
      </c>
      <c r="D133" s="46" t="s">
        <v>193</v>
      </c>
      <c r="E133" s="46" t="s">
        <v>167</v>
      </c>
      <c r="F133" s="46">
        <v>72</v>
      </c>
      <c r="G133">
        <v>470.68</v>
      </c>
      <c r="H133" s="46">
        <v>66.760000000000005</v>
      </c>
      <c r="I133">
        <f>VLOOKUP(C133,'[1]price reduction 3%'!$C:$G,5,FALSE)</f>
        <v>64.760000000000005</v>
      </c>
      <c r="J133" t="s">
        <v>281</v>
      </c>
    </row>
    <row r="134" spans="1:10">
      <c r="A134" t="s">
        <v>196</v>
      </c>
      <c r="B134" t="s">
        <v>89</v>
      </c>
      <c r="C134" s="24" t="s">
        <v>197</v>
      </c>
      <c r="D134" s="24" t="s">
        <v>198</v>
      </c>
      <c r="E134" s="24" t="s">
        <v>167</v>
      </c>
      <c r="F134" s="24">
        <v>72</v>
      </c>
      <c r="G134" s="24">
        <v>452.68</v>
      </c>
      <c r="H134" s="24">
        <v>60.53</v>
      </c>
      <c r="I134">
        <f>VLOOKUP(C134,'[1]price reduction 3%'!$C:$G,5,FALSE)</f>
        <v>0</v>
      </c>
      <c r="J134" t="s">
        <v>281</v>
      </c>
    </row>
    <row r="135" spans="1:10">
      <c r="A135" t="s">
        <v>196</v>
      </c>
      <c r="B135" t="s">
        <v>222</v>
      </c>
      <c r="C135" s="24" t="s">
        <v>268</v>
      </c>
      <c r="D135" s="24" t="s">
        <v>201</v>
      </c>
      <c r="E135" s="24" t="s">
        <v>167</v>
      </c>
      <c r="F135" s="24">
        <v>72</v>
      </c>
      <c r="G135" s="24">
        <v>453.18</v>
      </c>
      <c r="H135">
        <v>71.87</v>
      </c>
      <c r="I135">
        <f>VLOOKUP(C135,'[1]price reduction 3%'!$C:$G,5,FALSE)</f>
        <v>0</v>
      </c>
      <c r="J135" t="s">
        <v>281</v>
      </c>
    </row>
    <row r="136" spans="1:10">
      <c r="A136" t="s">
        <v>196</v>
      </c>
      <c r="B136" t="s">
        <v>225</v>
      </c>
      <c r="C136" s="24" t="s">
        <v>69</v>
      </c>
      <c r="D136" s="24" t="s">
        <v>201</v>
      </c>
      <c r="E136" t="s">
        <v>167</v>
      </c>
      <c r="F136">
        <v>80</v>
      </c>
      <c r="G136">
        <v>490.7</v>
      </c>
      <c r="H136">
        <v>63</v>
      </c>
      <c r="I136">
        <f>VLOOKUP(C136,'[1]price reduction 3%'!$C:$G,5,FALSE)</f>
        <v>0</v>
      </c>
      <c r="J136" t="s">
        <v>281</v>
      </c>
    </row>
    <row r="137" spans="1:10">
      <c r="C137" s="24" t="s">
        <v>315</v>
      </c>
      <c r="D137" s="24" t="s">
        <v>318</v>
      </c>
      <c r="E137" t="s">
        <v>167</v>
      </c>
      <c r="F137">
        <v>80</v>
      </c>
      <c r="G137">
        <v>490.7</v>
      </c>
      <c r="H137">
        <v>63</v>
      </c>
      <c r="I137">
        <f>VLOOKUP(C137,'[1]price reduction 3%'!$C:$G,5,FALSE)</f>
        <v>63</v>
      </c>
      <c r="J137" t="s">
        <v>281</v>
      </c>
    </row>
    <row r="138" spans="1:10">
      <c r="A138" t="s">
        <v>199</v>
      </c>
      <c r="B138" t="s">
        <v>89</v>
      </c>
      <c r="C138" s="24" t="s">
        <v>200</v>
      </c>
      <c r="D138" s="24" t="s">
        <v>201</v>
      </c>
      <c r="E138" t="s">
        <v>167</v>
      </c>
      <c r="F138">
        <v>72</v>
      </c>
      <c r="G138">
        <v>366.06</v>
      </c>
      <c r="H138">
        <v>66.61</v>
      </c>
      <c r="I138">
        <f>VLOOKUP(C138,'[1]price reduction 3%'!$C:$G,5,FALSE)</f>
        <v>0</v>
      </c>
      <c r="J138" t="s">
        <v>281</v>
      </c>
    </row>
    <row r="139" spans="1:10">
      <c r="A139" t="s">
        <v>202</v>
      </c>
      <c r="B139" t="s">
        <v>89</v>
      </c>
      <c r="C139" s="24" t="s">
        <v>70</v>
      </c>
      <c r="D139" s="24" t="s">
        <v>198</v>
      </c>
      <c r="E139" t="s">
        <v>167</v>
      </c>
      <c r="F139">
        <v>80</v>
      </c>
      <c r="G139">
        <v>490.2</v>
      </c>
      <c r="H139">
        <v>61.14</v>
      </c>
      <c r="I139">
        <f>VLOOKUP(C139,'[1]price reduction 3%'!$C:$G,5,FALSE)</f>
        <v>59.31</v>
      </c>
      <c r="J139" t="s">
        <v>281</v>
      </c>
    </row>
    <row r="140" spans="1:10">
      <c r="A140" t="s">
        <v>203</v>
      </c>
      <c r="B140" t="s">
        <v>89</v>
      </c>
      <c r="C140" s="24" t="s">
        <v>204</v>
      </c>
      <c r="D140" s="24" t="s">
        <v>205</v>
      </c>
      <c r="E140" t="s">
        <v>167</v>
      </c>
      <c r="F140">
        <v>72</v>
      </c>
      <c r="G140">
        <v>452.68</v>
      </c>
      <c r="H140">
        <v>60.53</v>
      </c>
      <c r="I140">
        <f>VLOOKUP(C140,'[1]price reduction 3%'!$C:$G,5,FALSE)</f>
        <v>0</v>
      </c>
      <c r="J140" t="s">
        <v>281</v>
      </c>
    </row>
    <row r="141" spans="1:10">
      <c r="C141" s="24" t="s">
        <v>71</v>
      </c>
      <c r="D141" s="24" t="s">
        <v>270</v>
      </c>
      <c r="E141" t="s">
        <v>115</v>
      </c>
      <c r="F141">
        <v>130</v>
      </c>
      <c r="H141">
        <v>33.01</v>
      </c>
      <c r="I141">
        <f>VLOOKUP(C141,'[1]price reduction 3%'!$C:$G,5,FALSE)</f>
        <v>0</v>
      </c>
      <c r="J141" t="s">
        <v>281</v>
      </c>
    </row>
    <row r="142" spans="1:10">
      <c r="C142" s="24" t="s">
        <v>308</v>
      </c>
      <c r="D142" s="24" t="s">
        <v>319</v>
      </c>
      <c r="E142" t="s">
        <v>115</v>
      </c>
      <c r="F142">
        <v>130</v>
      </c>
      <c r="H142" s="54">
        <v>33.01</v>
      </c>
      <c r="I142">
        <f>VLOOKUP(C142,'[1]price reduction 3%'!$C:$G,5,FALSE)</f>
        <v>0</v>
      </c>
      <c r="J142" t="s">
        <v>281</v>
      </c>
    </row>
    <row r="143" spans="1:10">
      <c r="A143" t="s">
        <v>203</v>
      </c>
      <c r="B143" t="s">
        <v>222</v>
      </c>
      <c r="C143" s="24" t="s">
        <v>269</v>
      </c>
      <c r="D143" s="24" t="s">
        <v>270</v>
      </c>
      <c r="G143" t="s">
        <v>227</v>
      </c>
      <c r="H143">
        <v>71.87</v>
      </c>
      <c r="I143">
        <f>VLOOKUP(C143,'[1]price reduction 3%'!$C:$G,5,FALSE)</f>
        <v>0</v>
      </c>
      <c r="J143" t="s">
        <v>281</v>
      </c>
    </row>
    <row r="144" spans="1:10">
      <c r="A144" t="s">
        <v>203</v>
      </c>
      <c r="B144" t="s">
        <v>225</v>
      </c>
      <c r="C144" s="24" t="s">
        <v>72</v>
      </c>
      <c r="D144" s="24" t="s">
        <v>270</v>
      </c>
      <c r="E144" t="s">
        <v>167</v>
      </c>
      <c r="F144">
        <v>130</v>
      </c>
      <c r="G144">
        <v>400.7</v>
      </c>
      <c r="H144">
        <v>36.159999999999997</v>
      </c>
      <c r="I144">
        <f>VLOOKUP(C144,'[1]price reduction 3%'!$C:$G,5,FALSE)</f>
        <v>0</v>
      </c>
      <c r="J144" t="s">
        <v>281</v>
      </c>
    </row>
    <row r="145" spans="1:10">
      <c r="C145" s="51" t="s">
        <v>328</v>
      </c>
      <c r="D145" s="51" t="s">
        <v>319</v>
      </c>
      <c r="E145" t="s">
        <v>167</v>
      </c>
      <c r="F145">
        <v>130</v>
      </c>
      <c r="G145">
        <v>400.7</v>
      </c>
      <c r="H145">
        <v>36.159999999999997</v>
      </c>
      <c r="I145">
        <f>VLOOKUP(C145,'[1]price reduction 3%'!$C:$G,5,FALSE)</f>
        <v>36.159999999999997</v>
      </c>
      <c r="J145" t="s">
        <v>281</v>
      </c>
    </row>
    <row r="146" spans="1:10">
      <c r="A146" t="s">
        <v>271</v>
      </c>
      <c r="B146" t="s">
        <v>222</v>
      </c>
      <c r="C146" s="24" t="s">
        <v>272</v>
      </c>
      <c r="D146" s="24" t="s">
        <v>270</v>
      </c>
      <c r="G146" t="s">
        <v>227</v>
      </c>
      <c r="H146">
        <v>71.87</v>
      </c>
      <c r="I146">
        <f>VLOOKUP(C146,'[1]price reduction 3%'!$C:$G,5,FALSE)</f>
        <v>0</v>
      </c>
      <c r="J146" t="s">
        <v>281</v>
      </c>
    </row>
    <row r="147" spans="1:10">
      <c r="A147" t="s">
        <v>271</v>
      </c>
      <c r="B147" t="s">
        <v>225</v>
      </c>
      <c r="C147" s="24" t="s">
        <v>73</v>
      </c>
      <c r="D147" s="24" t="s">
        <v>270</v>
      </c>
      <c r="E147" t="s">
        <v>115</v>
      </c>
      <c r="F147">
        <v>72</v>
      </c>
      <c r="G147">
        <v>379.68</v>
      </c>
      <c r="H147">
        <v>71.87</v>
      </c>
      <c r="I147">
        <f>VLOOKUP(C147,'[1]price reduction 3%'!$C:$G,5,FALSE)</f>
        <v>0</v>
      </c>
      <c r="J147" t="s">
        <v>281</v>
      </c>
    </row>
    <row r="148" spans="1:10">
      <c r="C148" s="24" t="s">
        <v>310</v>
      </c>
      <c r="D148" s="24" t="s">
        <v>319</v>
      </c>
      <c r="E148" t="s">
        <v>115</v>
      </c>
      <c r="F148">
        <v>72</v>
      </c>
      <c r="G148">
        <v>379.68</v>
      </c>
      <c r="H148">
        <v>71.87</v>
      </c>
      <c r="I148">
        <f>VLOOKUP(C148,'[1]price reduction 3%'!$C:$G,5,FALSE)</f>
        <v>71.87</v>
      </c>
      <c r="J148" t="s">
        <v>281</v>
      </c>
    </row>
    <row r="149" spans="1:10">
      <c r="A149" t="s">
        <v>206</v>
      </c>
      <c r="B149" t="s">
        <v>89</v>
      </c>
      <c r="C149" s="24" t="s">
        <v>207</v>
      </c>
      <c r="D149" s="24" t="s">
        <v>205</v>
      </c>
      <c r="H149" t="e">
        <v>#N/A</v>
      </c>
      <c r="J149" t="s">
        <v>281</v>
      </c>
    </row>
    <row r="150" spans="1:10">
      <c r="A150" t="s">
        <v>208</v>
      </c>
      <c r="B150" t="s">
        <v>89</v>
      </c>
      <c r="C150" s="24" t="s">
        <v>74</v>
      </c>
      <c r="D150" s="24" t="s">
        <v>205</v>
      </c>
      <c r="E150" t="s">
        <v>115</v>
      </c>
      <c r="F150">
        <v>100</v>
      </c>
      <c r="G150">
        <v>456.59999999999997</v>
      </c>
      <c r="H150">
        <v>72.099999999999994</v>
      </c>
      <c r="I150">
        <f>VLOOKUP(C150,'[1]price reduction 3%'!$C:$G,5,FALSE)</f>
        <v>0</v>
      </c>
      <c r="J150" t="s">
        <v>281</v>
      </c>
    </row>
    <row r="151" spans="1:10">
      <c r="C151" s="24" t="s">
        <v>302</v>
      </c>
      <c r="D151" s="24" t="s">
        <v>319</v>
      </c>
      <c r="E151" t="s">
        <v>115</v>
      </c>
      <c r="F151">
        <v>100</v>
      </c>
      <c r="H151" s="54">
        <v>72.099999999999994</v>
      </c>
      <c r="I151">
        <f>VLOOKUP(C151,'[1]price reduction 3%'!$C:$G,5,FALSE)</f>
        <v>72.099999999999994</v>
      </c>
      <c r="J151" t="s">
        <v>281</v>
      </c>
    </row>
    <row r="152" spans="1:10">
      <c r="C152" s="24" t="s">
        <v>75</v>
      </c>
      <c r="D152" s="24" t="s">
        <v>284</v>
      </c>
      <c r="E152" t="s">
        <v>115</v>
      </c>
      <c r="F152">
        <v>130</v>
      </c>
      <c r="H152">
        <v>34.450000000000003</v>
      </c>
      <c r="I152">
        <f>VLOOKUP(C152,'[1]price reduction 3%'!$C:$G,5,FALSE)</f>
        <v>34.450000000000003</v>
      </c>
      <c r="J152" t="s">
        <v>281</v>
      </c>
    </row>
    <row r="153" spans="1:10">
      <c r="A153" t="s">
        <v>209</v>
      </c>
      <c r="B153" t="s">
        <v>89</v>
      </c>
      <c r="C153" t="s">
        <v>210</v>
      </c>
      <c r="D153" t="s">
        <v>211</v>
      </c>
      <c r="E153" t="s">
        <v>167</v>
      </c>
      <c r="F153">
        <v>50</v>
      </c>
      <c r="G153">
        <v>355</v>
      </c>
      <c r="H153" t="e">
        <v>#N/A</v>
      </c>
      <c r="J153" t="s">
        <v>281</v>
      </c>
    </row>
    <row r="154" spans="1:10">
      <c r="C154" t="s">
        <v>76</v>
      </c>
      <c r="D154" t="s">
        <v>285</v>
      </c>
      <c r="E154" t="s">
        <v>167</v>
      </c>
      <c r="F154">
        <v>60</v>
      </c>
      <c r="H154">
        <v>78.84</v>
      </c>
      <c r="I154">
        <f>VLOOKUP(C154,'[1]price reduction 3%'!$C:$G,5,FALSE)</f>
        <v>78.84</v>
      </c>
      <c r="J154" t="s">
        <v>281</v>
      </c>
    </row>
    <row r="155" spans="1:10">
      <c r="A155" t="s">
        <v>212</v>
      </c>
      <c r="B155" t="s">
        <v>89</v>
      </c>
      <c r="C155" t="s">
        <v>77</v>
      </c>
      <c r="D155" t="s">
        <v>211</v>
      </c>
      <c r="E155" t="s">
        <v>167</v>
      </c>
      <c r="F155">
        <v>60</v>
      </c>
      <c r="G155">
        <v>402.03</v>
      </c>
      <c r="H155">
        <v>91.51</v>
      </c>
      <c r="I155">
        <f>VLOOKUP(C155,'[1]price reduction 3%'!$C:$G,5,FALSE)</f>
        <v>88.76</v>
      </c>
      <c r="J155" t="s">
        <v>281</v>
      </c>
    </row>
    <row r="156" spans="1:10">
      <c r="A156" t="s">
        <v>213</v>
      </c>
      <c r="B156" t="s">
        <v>89</v>
      </c>
      <c r="C156" s="24" t="s">
        <v>78</v>
      </c>
      <c r="D156" s="24" t="s">
        <v>211</v>
      </c>
      <c r="E156" t="s">
        <v>167</v>
      </c>
      <c r="F156">
        <v>78</v>
      </c>
      <c r="G156">
        <v>488.23</v>
      </c>
      <c r="H156">
        <v>103.82</v>
      </c>
      <c r="I156">
        <f>VLOOKUP(C156,'[1]price reduction 3%'!$C:$G,5,FALSE)</f>
        <v>0</v>
      </c>
      <c r="J156" t="s">
        <v>281</v>
      </c>
    </row>
    <row r="157" spans="1:10">
      <c r="C157" s="24" t="s">
        <v>298</v>
      </c>
      <c r="D157" s="24" t="s">
        <v>285</v>
      </c>
      <c r="E157" t="s">
        <v>167</v>
      </c>
      <c r="F157">
        <v>78</v>
      </c>
      <c r="G157">
        <v>488.23</v>
      </c>
      <c r="H157" s="54">
        <v>76.459999999999994</v>
      </c>
      <c r="I157">
        <f>VLOOKUP(C157,'[1]price reduction 3%'!$C:$G,5,FALSE)</f>
        <v>76.459999999999994</v>
      </c>
      <c r="J157" t="s">
        <v>281</v>
      </c>
    </row>
    <row r="158" spans="1:10">
      <c r="A158" t="s">
        <v>214</v>
      </c>
      <c r="B158" t="s">
        <v>89</v>
      </c>
      <c r="C158" t="s">
        <v>215</v>
      </c>
      <c r="D158" t="s">
        <v>216</v>
      </c>
      <c r="E158" t="s">
        <v>167</v>
      </c>
      <c r="F158">
        <v>20</v>
      </c>
      <c r="G158">
        <v>179.51999999999998</v>
      </c>
      <c r="H158">
        <v>377.79</v>
      </c>
      <c r="I158">
        <f>VLOOKUP(C158,'[1]price reduction 3%'!$C:$G,5,FALSE)</f>
        <v>0</v>
      </c>
      <c r="J158" t="s">
        <v>281</v>
      </c>
    </row>
    <row r="159" spans="1:10">
      <c r="A159" t="s">
        <v>218</v>
      </c>
      <c r="B159" t="s">
        <v>89</v>
      </c>
      <c r="C159" s="24" t="s">
        <v>219</v>
      </c>
      <c r="D159" s="24" t="s">
        <v>216</v>
      </c>
      <c r="E159" s="24" t="s">
        <v>167</v>
      </c>
      <c r="F159" s="24">
        <v>24</v>
      </c>
      <c r="G159">
        <v>305.03200000000004</v>
      </c>
      <c r="H159" s="24">
        <v>216.3</v>
      </c>
      <c r="I159">
        <f>VLOOKUP(C159,'[1]price reduction 3%'!$C:$G,5,FALSE)</f>
        <v>0</v>
      </c>
      <c r="J159" t="s">
        <v>281</v>
      </c>
    </row>
    <row r="160" spans="1:10">
      <c r="A160" t="s">
        <v>217</v>
      </c>
      <c r="B160" t="s">
        <v>89</v>
      </c>
      <c r="C160" s="24" t="s">
        <v>79</v>
      </c>
      <c r="D160" s="24" t="s">
        <v>216</v>
      </c>
      <c r="E160" s="24" t="s">
        <v>167</v>
      </c>
      <c r="F160" s="24">
        <v>24</v>
      </c>
      <c r="G160">
        <v>305.03200000000004</v>
      </c>
      <c r="H160" s="24">
        <v>200.13</v>
      </c>
      <c r="I160">
        <f>VLOOKUP(C160,'[1]price reduction 3%'!$C:$G,5,FALSE)</f>
        <v>0</v>
      </c>
      <c r="J160" t="s">
        <v>281</v>
      </c>
    </row>
    <row r="161" spans="1:10">
      <c r="C161" s="44" t="s">
        <v>288</v>
      </c>
      <c r="D161" s="45" t="s">
        <v>216</v>
      </c>
      <c r="E161" s="47" t="s">
        <v>167</v>
      </c>
      <c r="F161" s="48">
        <v>24</v>
      </c>
      <c r="H161" s="44">
        <v>190</v>
      </c>
      <c r="I161">
        <f>VLOOKUP(C161,'[1]price reduction 3%'!$C:$G,5,FALSE)</f>
        <v>190</v>
      </c>
      <c r="J161" t="s">
        <v>281</v>
      </c>
    </row>
    <row r="162" spans="1:10">
      <c r="A162" t="s">
        <v>220</v>
      </c>
      <c r="B162" t="s">
        <v>89</v>
      </c>
      <c r="C162" t="s">
        <v>221</v>
      </c>
      <c r="D162" t="s">
        <v>216</v>
      </c>
      <c r="E162" t="s">
        <v>167</v>
      </c>
      <c r="F162">
        <v>24</v>
      </c>
      <c r="H162">
        <v>225.05</v>
      </c>
      <c r="I162">
        <f>VLOOKUP(C162,'[1]price reduction 3%'!$C:$G,5,FALSE)</f>
        <v>225.05</v>
      </c>
      <c r="J162" t="s">
        <v>281</v>
      </c>
    </row>
    <row r="163" spans="1:10" s="49" customFormat="1">
      <c r="C163" s="24" t="s">
        <v>336</v>
      </c>
      <c r="D163" s="24" t="s">
        <v>321</v>
      </c>
      <c r="E163" t="s">
        <v>115</v>
      </c>
      <c r="F163">
        <v>1760</v>
      </c>
      <c r="G163" s="24"/>
      <c r="I163" s="24">
        <v>3.22</v>
      </c>
      <c r="J163" t="s">
        <v>281</v>
      </c>
    </row>
    <row r="164" spans="1:10" s="49" customFormat="1">
      <c r="C164" s="24" t="s">
        <v>337</v>
      </c>
      <c r="D164" s="24" t="s">
        <v>321</v>
      </c>
      <c r="E164" t="s">
        <v>115</v>
      </c>
      <c r="F164">
        <v>1760</v>
      </c>
      <c r="G164" s="24"/>
      <c r="I164" s="24">
        <v>3.22</v>
      </c>
      <c r="J164" t="s">
        <v>281</v>
      </c>
    </row>
    <row r="165" spans="1:10">
      <c r="C165" t="s">
        <v>332</v>
      </c>
      <c r="D165" t="s">
        <v>322</v>
      </c>
      <c r="E165" t="s">
        <v>115</v>
      </c>
      <c r="F165">
        <v>220</v>
      </c>
      <c r="I165">
        <v>20.350000000000001</v>
      </c>
      <c r="J165" t="s">
        <v>281</v>
      </c>
    </row>
    <row r="166" spans="1:10" s="49" customFormat="1">
      <c r="C166" s="24" t="s">
        <v>338</v>
      </c>
      <c r="D166" s="24" t="s">
        <v>324</v>
      </c>
      <c r="E166" t="s">
        <v>97</v>
      </c>
      <c r="F166">
        <v>250</v>
      </c>
      <c r="G166" s="24"/>
      <c r="I166" s="24">
        <v>1.81</v>
      </c>
      <c r="J166" t="s">
        <v>366</v>
      </c>
    </row>
    <row r="167" spans="1:10" s="49" customFormat="1">
      <c r="C167" s="46" t="s">
        <v>339</v>
      </c>
      <c r="D167" s="46" t="s">
        <v>318</v>
      </c>
      <c r="E167" s="46" t="s">
        <v>167</v>
      </c>
      <c r="F167" s="46">
        <v>75</v>
      </c>
      <c r="G167" s="46"/>
      <c r="I167" s="46">
        <v>59.41</v>
      </c>
      <c r="J167" t="s">
        <v>281</v>
      </c>
    </row>
    <row r="168" spans="1:10" s="49" customFormat="1">
      <c r="C168" s="24" t="s">
        <v>340</v>
      </c>
      <c r="D168" s="24" t="s">
        <v>344</v>
      </c>
      <c r="E168" s="24" t="s">
        <v>167</v>
      </c>
      <c r="F168" s="24">
        <v>75</v>
      </c>
      <c r="G168" s="24"/>
      <c r="H168" s="51"/>
      <c r="I168" s="24">
        <v>59.41</v>
      </c>
      <c r="J168" t="s">
        <v>281</v>
      </c>
    </row>
    <row r="169" spans="1:10" s="49" customFormat="1">
      <c r="C169" s="24" t="s">
        <v>341</v>
      </c>
      <c r="D169" s="24" t="s">
        <v>319</v>
      </c>
      <c r="E169" s="24" t="s">
        <v>115</v>
      </c>
      <c r="F169" s="24">
        <v>179</v>
      </c>
      <c r="G169" s="24"/>
      <c r="H169" s="51"/>
      <c r="I169" s="24">
        <v>25.81</v>
      </c>
      <c r="J169" t="s">
        <v>281</v>
      </c>
    </row>
    <row r="170" spans="1:10" s="49" customFormat="1">
      <c r="C170" s="24" t="s">
        <v>342</v>
      </c>
      <c r="D170" s="24" t="s">
        <v>319</v>
      </c>
      <c r="E170" s="24" t="s">
        <v>115</v>
      </c>
      <c r="F170" s="24">
        <v>179</v>
      </c>
      <c r="G170" s="24"/>
      <c r="H170" s="51"/>
      <c r="I170" s="24">
        <v>25.81</v>
      </c>
      <c r="J170" t="s">
        <v>281</v>
      </c>
    </row>
    <row r="171" spans="1:10">
      <c r="C171" s="24" t="s">
        <v>333</v>
      </c>
      <c r="D171" s="24" t="s">
        <v>349</v>
      </c>
      <c r="E171" s="24" t="s">
        <v>111</v>
      </c>
      <c r="F171" s="24">
        <v>1200</v>
      </c>
      <c r="G171" s="24"/>
      <c r="H171" s="24"/>
      <c r="I171" s="24">
        <v>3.86</v>
      </c>
      <c r="J171" t="s">
        <v>281</v>
      </c>
    </row>
    <row r="172" spans="1:10">
      <c r="C172" s="24" t="s">
        <v>334</v>
      </c>
      <c r="D172" s="24" t="s">
        <v>267</v>
      </c>
      <c r="E172" s="24" t="s">
        <v>167</v>
      </c>
      <c r="F172" s="24">
        <v>72</v>
      </c>
      <c r="G172" s="24"/>
      <c r="H172" s="24"/>
      <c r="I172" s="24">
        <v>65.319999999999993</v>
      </c>
      <c r="J172" t="s">
        <v>281</v>
      </c>
    </row>
    <row r="173" spans="1:10">
      <c r="C173" s="44" t="s">
        <v>345</v>
      </c>
      <c r="D173" s="44" t="s">
        <v>286</v>
      </c>
      <c r="E173" s="24" t="s">
        <v>167</v>
      </c>
      <c r="F173" s="44">
        <v>52</v>
      </c>
      <c r="G173" s="24"/>
      <c r="H173" s="24"/>
      <c r="I173" s="44">
        <v>90.62</v>
      </c>
      <c r="J173" t="s">
        <v>281</v>
      </c>
    </row>
    <row r="174" spans="1:10">
      <c r="C174" s="44" t="s">
        <v>346</v>
      </c>
      <c r="D174" s="44" t="s">
        <v>286</v>
      </c>
      <c r="E174" s="24" t="s">
        <v>167</v>
      </c>
      <c r="F174" s="44">
        <v>62</v>
      </c>
      <c r="G174" s="24"/>
      <c r="H174" s="24"/>
      <c r="I174" s="44">
        <v>76.010000000000005</v>
      </c>
      <c r="J174" t="s">
        <v>281</v>
      </c>
    </row>
    <row r="175" spans="1:10">
      <c r="C175" s="24" t="s">
        <v>348</v>
      </c>
      <c r="D175" s="24" t="s">
        <v>319</v>
      </c>
      <c r="E175" s="24" t="s">
        <v>115</v>
      </c>
      <c r="F175" s="24">
        <v>88</v>
      </c>
      <c r="G175" s="24"/>
      <c r="H175" s="24"/>
      <c r="I175" s="24">
        <v>50</v>
      </c>
      <c r="J175" t="s">
        <v>281</v>
      </c>
    </row>
    <row r="176" spans="1:10">
      <c r="C176" s="24" t="s">
        <v>347</v>
      </c>
      <c r="D176" s="24" t="s">
        <v>284</v>
      </c>
      <c r="E176" s="24" t="s">
        <v>115</v>
      </c>
      <c r="F176" s="24">
        <v>162</v>
      </c>
      <c r="G176" s="24"/>
      <c r="H176" s="24"/>
      <c r="I176" s="24">
        <v>29.59</v>
      </c>
      <c r="J176" t="s">
        <v>281</v>
      </c>
    </row>
    <row r="177" spans="3:10">
      <c r="C177" s="24" t="s">
        <v>369</v>
      </c>
      <c r="D177" s="24" t="s">
        <v>284</v>
      </c>
      <c r="E177" s="24" t="s">
        <v>115</v>
      </c>
      <c r="F177" s="24">
        <v>162</v>
      </c>
      <c r="G177" s="24"/>
      <c r="H177" s="24"/>
      <c r="I177" s="49">
        <v>33.39</v>
      </c>
      <c r="J177" t="s">
        <v>281</v>
      </c>
    </row>
    <row r="178" spans="3:10">
      <c r="C178" s="24" t="s">
        <v>350</v>
      </c>
      <c r="D178" s="78" t="s">
        <v>320</v>
      </c>
      <c r="E178" s="24" t="s">
        <v>115</v>
      </c>
      <c r="F178" s="24">
        <v>700</v>
      </c>
      <c r="G178" s="24"/>
      <c r="H178" s="24"/>
      <c r="I178" s="24">
        <v>7.28</v>
      </c>
      <c r="J178" t="s">
        <v>281</v>
      </c>
    </row>
    <row r="179" spans="3:10">
      <c r="C179" s="51" t="s">
        <v>352</v>
      </c>
      <c r="D179" s="51" t="s">
        <v>353</v>
      </c>
      <c r="E179" s="79" t="s">
        <v>354</v>
      </c>
      <c r="F179" s="80">
        <v>1400</v>
      </c>
      <c r="G179" s="51"/>
      <c r="H179" s="24"/>
      <c r="I179" s="51">
        <v>3.34</v>
      </c>
      <c r="J179" t="s">
        <v>281</v>
      </c>
    </row>
    <row r="180" spans="3:10">
      <c r="C180" s="24" t="s">
        <v>351</v>
      </c>
      <c r="D180" s="84" t="s">
        <v>355</v>
      </c>
      <c r="E180" s="24" t="s">
        <v>115</v>
      </c>
      <c r="F180" s="24">
        <v>315</v>
      </c>
      <c r="G180" s="24"/>
      <c r="I180" s="24">
        <v>16.88</v>
      </c>
      <c r="J180" t="s">
        <v>281</v>
      </c>
    </row>
    <row r="181" spans="3:10">
      <c r="C181" s="24" t="s">
        <v>359</v>
      </c>
      <c r="E181" s="81" t="s">
        <v>167</v>
      </c>
      <c r="F181" s="81">
        <v>55</v>
      </c>
      <c r="I181">
        <v>132.15</v>
      </c>
      <c r="J181" t="s">
        <v>281</v>
      </c>
    </row>
    <row r="182" spans="3:10">
      <c r="C182" s="83" t="s">
        <v>360</v>
      </c>
      <c r="E182" s="81" t="s">
        <v>167</v>
      </c>
      <c r="F182" s="81">
        <v>55</v>
      </c>
      <c r="I182">
        <v>132.15</v>
      </c>
      <c r="J182" t="s">
        <v>281</v>
      </c>
    </row>
    <row r="183" spans="3:10">
      <c r="C183" s="85" t="s">
        <v>356</v>
      </c>
      <c r="D183" s="86" t="s">
        <v>329</v>
      </c>
      <c r="E183" t="s">
        <v>115</v>
      </c>
      <c r="F183">
        <v>1440</v>
      </c>
      <c r="I183">
        <v>3.51</v>
      </c>
      <c r="J183" t="s">
        <v>281</v>
      </c>
    </row>
    <row r="184" spans="3:10">
      <c r="C184" s="85" t="s">
        <v>357</v>
      </c>
      <c r="D184" s="86" t="s">
        <v>321</v>
      </c>
      <c r="E184" t="s">
        <v>115</v>
      </c>
      <c r="F184">
        <v>1760</v>
      </c>
      <c r="I184">
        <v>2.94</v>
      </c>
      <c r="J184" t="s">
        <v>281</v>
      </c>
    </row>
    <row r="185" spans="3:10">
      <c r="C185" s="85" t="s">
        <v>358</v>
      </c>
      <c r="D185" s="86" t="s">
        <v>323</v>
      </c>
      <c r="E185" t="s">
        <v>92</v>
      </c>
      <c r="F185">
        <v>400</v>
      </c>
      <c r="I185">
        <v>0.95</v>
      </c>
      <c r="J185" t="s">
        <v>366</v>
      </c>
    </row>
    <row r="186" spans="3:10">
      <c r="C186" s="24" t="s">
        <v>361</v>
      </c>
      <c r="D186" s="24" t="s">
        <v>267</v>
      </c>
      <c r="E186" s="81" t="s">
        <v>167</v>
      </c>
      <c r="F186" s="81">
        <v>75</v>
      </c>
      <c r="I186">
        <v>56.59</v>
      </c>
      <c r="J186" t="s">
        <v>281</v>
      </c>
    </row>
    <row r="187" spans="3:10">
      <c r="C187" s="87" t="s">
        <v>363</v>
      </c>
      <c r="D187" s="88" t="s">
        <v>211</v>
      </c>
      <c r="E187" s="89" t="s">
        <v>167</v>
      </c>
      <c r="F187" s="90">
        <v>78</v>
      </c>
      <c r="I187" s="49">
        <v>58.51</v>
      </c>
      <c r="J187" t="s">
        <v>281</v>
      </c>
    </row>
    <row r="188" spans="3:10">
      <c r="C188" s="24" t="s">
        <v>362</v>
      </c>
      <c r="D188" s="24" t="s">
        <v>148</v>
      </c>
      <c r="E188" t="s">
        <v>97</v>
      </c>
      <c r="F188">
        <v>250</v>
      </c>
      <c r="I188">
        <v>1.68</v>
      </c>
      <c r="J188" t="s">
        <v>366</v>
      </c>
    </row>
    <row r="189" spans="3:10">
      <c r="C189" s="87" t="s">
        <v>364</v>
      </c>
      <c r="D189" s="88" t="s">
        <v>255</v>
      </c>
      <c r="E189" s="89" t="s">
        <v>167</v>
      </c>
      <c r="F189" s="90">
        <v>52</v>
      </c>
      <c r="I189">
        <v>84</v>
      </c>
      <c r="J189" t="s">
        <v>281</v>
      </c>
    </row>
    <row r="190" spans="3:10">
      <c r="C190" s="87" t="s">
        <v>365</v>
      </c>
      <c r="D190" s="88" t="s">
        <v>205</v>
      </c>
      <c r="E190" s="89" t="s">
        <v>115</v>
      </c>
      <c r="F190" s="90">
        <v>100</v>
      </c>
      <c r="I190" s="80">
        <v>42</v>
      </c>
      <c r="J190" t="s">
        <v>281</v>
      </c>
    </row>
    <row r="191" spans="3:10">
      <c r="C191" t="s">
        <v>370</v>
      </c>
      <c r="E191" s="89" t="s">
        <v>115</v>
      </c>
      <c r="F191" s="91">
        <v>120</v>
      </c>
      <c r="I191">
        <v>38.590000000000003</v>
      </c>
      <c r="J191" t="s">
        <v>281</v>
      </c>
    </row>
    <row r="192" spans="3:10">
      <c r="C192" s="92" t="s">
        <v>371</v>
      </c>
      <c r="D192" t="s">
        <v>372</v>
      </c>
      <c r="E192" t="s">
        <v>92</v>
      </c>
      <c r="F192">
        <v>400</v>
      </c>
      <c r="J192" t="s">
        <v>366</v>
      </c>
    </row>
  </sheetData>
  <sortState ref="A2:H162">
    <sortCondition ref="C2:C16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 MAXICO</vt:lpstr>
      <vt:lpstr>Forecast SPAIN</vt:lpstr>
      <vt:lpstr>Forecast CHINA</vt:lpstr>
      <vt:lpstr>Forecast ARGENTINA</vt:lpstr>
      <vt:lpstr>ForecastFile_Upload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Jiraphan Churnon</dc:creator>
  <cp:lastModifiedBy>siriwan</cp:lastModifiedBy>
  <cp:lastPrinted>2019-05-08T02:32:25Z</cp:lastPrinted>
  <dcterms:created xsi:type="dcterms:W3CDTF">2017-01-09T07:03:10Z</dcterms:created>
  <dcterms:modified xsi:type="dcterms:W3CDTF">2019-07-03T11:38:17Z</dcterms:modified>
</cp:coreProperties>
</file>