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225" windowWidth="11820" windowHeight="11445"/>
  </bookViews>
  <sheets>
    <sheet name="raff" sheetId="2" r:id="rId1"/>
    <sheet name="גיליון1" sheetId="1" r:id="rId2"/>
    <sheet name="גיליון3" sheetId="3" r:id="rId3"/>
  </sheets>
  <definedNames>
    <definedName name="_xlnm.Print_Area" localSheetId="1">גיליון1!$C$2:$F$19</definedName>
    <definedName name="למיון1">גיליון1!$B$3:$L$56</definedName>
    <definedName name="צלונים_למיון">raff!$C$4:$N$87</definedName>
  </definedNames>
  <calcPr calcId="144525" iterate="1"/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4" i="2"/>
  <c r="H24" i="2" l="1"/>
  <c r="I24" i="2"/>
  <c r="J24" i="2"/>
  <c r="H43" i="2"/>
  <c r="I43" i="2"/>
  <c r="J43" i="2"/>
  <c r="L43" i="2" s="1"/>
  <c r="H52" i="2"/>
  <c r="I52" i="2"/>
  <c r="J52" i="2"/>
  <c r="H7" i="2"/>
  <c r="I7" i="2"/>
  <c r="J7" i="2"/>
  <c r="L7" i="2" s="1"/>
  <c r="H25" i="2"/>
  <c r="I25" i="2"/>
  <c r="J25" i="2"/>
  <c r="H42" i="2"/>
  <c r="I42" i="2"/>
  <c r="J42" i="2"/>
  <c r="L42" i="2" s="1"/>
  <c r="H54" i="2"/>
  <c r="I54" i="2"/>
  <c r="J54" i="2"/>
  <c r="H36" i="2"/>
  <c r="I36" i="2"/>
  <c r="J36" i="2"/>
  <c r="L36" i="2" s="1"/>
  <c r="H22" i="2"/>
  <c r="I22" i="2"/>
  <c r="J22" i="2"/>
  <c r="H17" i="2"/>
  <c r="I17" i="2"/>
  <c r="J17" i="2"/>
  <c r="L17" i="2" s="1"/>
  <c r="H5" i="2"/>
  <c r="I5" i="2"/>
  <c r="J5" i="2"/>
  <c r="H18" i="2"/>
  <c r="I18" i="2"/>
  <c r="J18" i="2"/>
  <c r="L18" i="2" s="1"/>
  <c r="H48" i="2"/>
  <c r="I48" i="2"/>
  <c r="J48" i="2"/>
  <c r="H28" i="2"/>
  <c r="I28" i="2"/>
  <c r="J28" i="2"/>
  <c r="L28" i="2" s="1"/>
  <c r="H51" i="2"/>
  <c r="I51" i="2"/>
  <c r="J51" i="2"/>
  <c r="H50" i="2"/>
  <c r="I50" i="2"/>
  <c r="J50" i="2"/>
  <c r="L50" i="2" s="1"/>
  <c r="H76" i="2"/>
  <c r="I76" i="2"/>
  <c r="J76" i="2"/>
  <c r="H79" i="2"/>
  <c r="I79" i="2"/>
  <c r="J79" i="2"/>
  <c r="L79" i="2" s="1"/>
  <c r="H66" i="2"/>
  <c r="I66" i="2"/>
  <c r="J66" i="2"/>
  <c r="H26" i="2"/>
  <c r="I26" i="2"/>
  <c r="J26" i="2"/>
  <c r="L26" i="2" s="1"/>
  <c r="H21" i="2"/>
  <c r="I21" i="2"/>
  <c r="J21" i="2"/>
  <c r="H8" i="2"/>
  <c r="I8" i="2"/>
  <c r="J8" i="2"/>
  <c r="L8" i="2" s="1"/>
  <c r="H11" i="2"/>
  <c r="I11" i="2"/>
  <c r="J11" i="2"/>
  <c r="H23" i="2"/>
  <c r="I23" i="2"/>
  <c r="J23" i="2"/>
  <c r="L23" i="2" s="1"/>
  <c r="H20" i="2"/>
  <c r="I20" i="2"/>
  <c r="J20" i="2"/>
  <c r="H29" i="2"/>
  <c r="I29" i="2"/>
  <c r="J29" i="2"/>
  <c r="L29" i="2" s="1"/>
  <c r="H35" i="2"/>
  <c r="I35" i="2"/>
  <c r="J35" i="2"/>
  <c r="H38" i="2"/>
  <c r="I38" i="2"/>
  <c r="J38" i="2"/>
  <c r="L38" i="2" s="1"/>
  <c r="H46" i="2"/>
  <c r="I46" i="2"/>
  <c r="J46" i="2"/>
  <c r="H44" i="2"/>
  <c r="I44" i="2"/>
  <c r="J44" i="2"/>
  <c r="L44" i="2" s="1"/>
  <c r="H47" i="2"/>
  <c r="I47" i="2"/>
  <c r="J47" i="2"/>
  <c r="H55" i="2"/>
  <c r="I55" i="2"/>
  <c r="J55" i="2"/>
  <c r="L55" i="2" s="1"/>
  <c r="H49" i="2"/>
  <c r="I49" i="2"/>
  <c r="J49" i="2"/>
  <c r="H56" i="2"/>
  <c r="I56" i="2"/>
  <c r="J56" i="2"/>
  <c r="L56" i="2" s="1"/>
  <c r="H60" i="2"/>
  <c r="I60" i="2"/>
  <c r="J60" i="2"/>
  <c r="H64" i="2"/>
  <c r="I64" i="2"/>
  <c r="J64" i="2"/>
  <c r="L64" i="2" s="1"/>
  <c r="H62" i="2"/>
  <c r="I62" i="2"/>
  <c r="J62" i="2"/>
  <c r="H68" i="2"/>
  <c r="I68" i="2"/>
  <c r="J68" i="2"/>
  <c r="L68" i="2" s="1"/>
  <c r="H72" i="2"/>
  <c r="J72" i="2" s="1"/>
  <c r="I72" i="2"/>
  <c r="H71" i="2"/>
  <c r="J71" i="2" s="1"/>
  <c r="I71" i="2"/>
  <c r="H73" i="2"/>
  <c r="I73" i="2"/>
  <c r="J73" i="2"/>
  <c r="H74" i="2"/>
  <c r="I74" i="2"/>
  <c r="J74" i="2"/>
  <c r="H77" i="2"/>
  <c r="I77" i="2"/>
  <c r="J77" i="2"/>
  <c r="H78" i="2"/>
  <c r="J78" i="2" s="1"/>
  <c r="I78" i="2"/>
  <c r="H83" i="2"/>
  <c r="J83" i="2" s="1"/>
  <c r="L83" i="2" s="1"/>
  <c r="I83" i="2"/>
  <c r="I6" i="2"/>
  <c r="I9" i="2"/>
  <c r="I10" i="2"/>
  <c r="I12" i="2"/>
  <c r="I13" i="2"/>
  <c r="I14" i="2"/>
  <c r="I15" i="2"/>
  <c r="I16" i="2"/>
  <c r="I19" i="2"/>
  <c r="I27" i="2"/>
  <c r="I30" i="2"/>
  <c r="I31" i="2"/>
  <c r="I32" i="2"/>
  <c r="I33" i="2"/>
  <c r="I34" i="2"/>
  <c r="I37" i="2"/>
  <c r="I39" i="2"/>
  <c r="I40" i="2"/>
  <c r="I41" i="2"/>
  <c r="I45" i="2"/>
  <c r="I53" i="2"/>
  <c r="I57" i="2"/>
  <c r="I58" i="2"/>
  <c r="I59" i="2"/>
  <c r="I61" i="2"/>
  <c r="I63" i="2"/>
  <c r="I65" i="2"/>
  <c r="I67" i="2"/>
  <c r="I69" i="2"/>
  <c r="I70" i="2"/>
  <c r="I75" i="2"/>
  <c r="I80" i="2"/>
  <c r="I81" i="2"/>
  <c r="I82" i="2"/>
  <c r="I4" i="2"/>
  <c r="H16" i="2"/>
  <c r="J16" i="2" s="1"/>
  <c r="H13" i="2"/>
  <c r="J13" i="2" s="1"/>
  <c r="H27" i="2"/>
  <c r="J27" i="2" s="1"/>
  <c r="H31" i="2"/>
  <c r="J31" i="2" s="1"/>
  <c r="L31" i="2" s="1"/>
  <c r="H32" i="2"/>
  <c r="J32" i="2" s="1"/>
  <c r="H39" i="2"/>
  <c r="J39" i="2" s="1"/>
  <c r="H40" i="2"/>
  <c r="J40" i="2" s="1"/>
  <c r="H41" i="2"/>
  <c r="J41" i="2" s="1"/>
  <c r="H45" i="2"/>
  <c r="J45" i="2" s="1"/>
  <c r="H58" i="2"/>
  <c r="J58" i="2" s="1"/>
  <c r="H59" i="2"/>
  <c r="J59" i="2" s="1"/>
  <c r="H65" i="2"/>
  <c r="J65" i="2" s="1"/>
  <c r="H70" i="2"/>
  <c r="J70" i="2" s="1"/>
  <c r="H80" i="2"/>
  <c r="J80" i="2" s="1"/>
  <c r="H81" i="2"/>
  <c r="J81" i="2" s="1"/>
  <c r="H4" i="2"/>
  <c r="J4" i="2" s="1"/>
  <c r="H69" i="2"/>
  <c r="J69" i="2" s="1"/>
  <c r="H82" i="2"/>
  <c r="J82" i="2" s="1"/>
  <c r="L82" i="2" s="1"/>
  <c r="H12" i="2"/>
  <c r="J12" i="2" s="1"/>
  <c r="L12" i="2" s="1"/>
  <c r="H53" i="2"/>
  <c r="J53" i="2" s="1"/>
  <c r="H37" i="2"/>
  <c r="J37" i="2" s="1"/>
  <c r="L37" i="2" s="1"/>
  <c r="H14" i="2"/>
  <c r="J14" i="2" s="1"/>
  <c r="H19" i="2"/>
  <c r="J19" i="2" s="1"/>
  <c r="H63" i="2"/>
  <c r="J63" i="2" s="1"/>
  <c r="H6" i="2"/>
  <c r="J6" i="2" s="1"/>
  <c r="H57" i="2"/>
  <c r="J57" i="2" s="1"/>
  <c r="H34" i="2"/>
  <c r="J34" i="2" s="1"/>
  <c r="H30" i="2"/>
  <c r="J30" i="2" s="1"/>
  <c r="H15" i="2"/>
  <c r="J15" i="2" s="1"/>
  <c r="H67" i="2"/>
  <c r="J67" i="2" s="1"/>
  <c r="H10" i="2"/>
  <c r="J10" i="2" s="1"/>
  <c r="H61" i="2"/>
  <c r="J61" i="2" s="1"/>
  <c r="H75" i="2"/>
  <c r="J75" i="2" s="1"/>
  <c r="H33" i="2"/>
  <c r="J33" i="2" s="1"/>
  <c r="H9" i="2"/>
  <c r="J9" i="2" s="1"/>
  <c r="L9" i="2" s="1"/>
  <c r="L78" i="2" l="1"/>
  <c r="L74" i="2"/>
  <c r="L61" i="2"/>
  <c r="L4" i="2"/>
  <c r="L77" i="2"/>
  <c r="L73" i="2"/>
  <c r="L71" i="2"/>
  <c r="L72" i="2"/>
  <c r="L62" i="2"/>
  <c r="L60" i="2"/>
  <c r="L49" i="2"/>
  <c r="L47" i="2"/>
  <c r="L46" i="2"/>
  <c r="L35" i="2"/>
  <c r="L20" i="2"/>
  <c r="L11" i="2"/>
  <c r="L21" i="2"/>
  <c r="L66" i="2"/>
  <c r="L76" i="2"/>
  <c r="L51" i="2"/>
  <c r="L48" i="2"/>
  <c r="L5" i="2"/>
  <c r="L22" i="2"/>
  <c r="L54" i="2"/>
  <c r="L25" i="2"/>
  <c r="L52" i="2"/>
  <c r="L24" i="2"/>
  <c r="L59" i="2"/>
  <c r="L45" i="2"/>
  <c r="L40" i="2"/>
  <c r="L27" i="2"/>
  <c r="L16" i="2"/>
  <c r="L57" i="2"/>
  <c r="L33" i="2"/>
  <c r="L14" i="2"/>
  <c r="L70" i="2"/>
  <c r="L67" i="2"/>
  <c r="L63" i="2"/>
  <c r="L81" i="2"/>
  <c r="L75" i="2"/>
  <c r="L80" i="2"/>
  <c r="L69" i="2"/>
  <c r="L65" i="2"/>
  <c r="L58" i="2"/>
  <c r="L53" i="2"/>
  <c r="L41" i="2"/>
  <c r="L39" i="2"/>
  <c r="L34" i="2"/>
  <c r="L32" i="2"/>
  <c r="L30" i="2"/>
  <c r="L19" i="2"/>
  <c r="L15" i="2"/>
  <c r="L13" i="2"/>
  <c r="L10" i="2"/>
  <c r="L6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G9" i="1" l="1"/>
  <c r="G17" i="1"/>
  <c r="G6" i="1"/>
  <c r="G10" i="1"/>
  <c r="G16" i="1"/>
  <c r="G19" i="1" l="1"/>
  <c r="G14" i="1"/>
  <c r="G18" i="1"/>
  <c r="G12" i="1"/>
  <c r="G13" i="1"/>
  <c r="G4" i="1"/>
  <c r="G5" i="1"/>
  <c r="G8" i="1"/>
  <c r="G7" i="1"/>
  <c r="G15" i="1"/>
  <c r="G3" i="1"/>
  <c r="G11" i="1"/>
</calcChain>
</file>

<file path=xl/sharedStrings.xml><?xml version="1.0" encoding="utf-8"?>
<sst xmlns="http://schemas.openxmlformats.org/spreadsheetml/2006/main" count="21" uniqueCount="20">
  <si>
    <t>כמות צלון</t>
  </si>
  <si>
    <t>מ"ר</t>
  </si>
  <si>
    <t>מחיר למ"ר לרגיל</t>
  </si>
  <si>
    <t>מחיר למ"ר מיוחד</t>
  </si>
  <si>
    <t>קוד</t>
  </si>
  <si>
    <t>הצעות לC80 ללא ארגז</t>
  </si>
  <si>
    <t>ייקור הצבע</t>
  </si>
  <si>
    <t>יחס כמות/מ"ר</t>
  </si>
  <si>
    <t>מנוע</t>
  </si>
  <si>
    <t>מחיר למ"ר</t>
  </si>
  <si>
    <t>down</t>
  </si>
  <si>
    <t>total order</t>
  </si>
  <si>
    <t>fix price</t>
  </si>
  <si>
    <t>qt</t>
  </si>
  <si>
    <t>sqm</t>
  </si>
  <si>
    <t>price per sqm</t>
  </si>
  <si>
    <t>sqm individual</t>
  </si>
  <si>
    <t>formula</t>
  </si>
  <si>
    <t>realty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</si>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</sst>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"/>
  </numFmts>
  <fonts count="4" x14ac:knownFonts="1">
    <font>
      <sz val="11"/>
      <color theme="1"/>
      <name val="Arial"/>
      <family val="2"/>
      <charset val="177"/>
      <scheme val="minor"/>
    </font>
    <font>
      <sz val="8"/>
      <color theme="1"/>
      <name val="Arial"/>
      <family val="2"/>
      <charset val="177"/>
      <scheme val="minor"/>
    </font>
    <font>
      <b/>
      <sz val="11"/>
      <color rgb="FFFF0000"/>
      <name val="Arial"/>
      <family val="2"/>
      <scheme val="minor"/>
    </font>
    <font>
      <sz val="11"/>
      <color theme="3" tint="0.3999755851924192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164" fontId="0" fillId="0" borderId="0" xfId="0" applyNumberFormat="1" applyBorder="1"/>
    <xf numFmtId="0" fontId="0" fillId="2" borderId="0" xfId="0" applyFill="1" applyBorder="1"/>
    <xf numFmtId="164" fontId="3" fillId="2" borderId="0" xfId="0" applyNumberFormat="1" applyFont="1" applyFill="1" applyBorder="1"/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1" fontId="0" fillId="0" borderId="0" xfId="0" applyNumberFormat="1" applyFill="1" applyBorder="1"/>
    <xf numFmtId="166" fontId="0" fillId="0" borderId="0" xfId="0" applyNumberFormat="1" applyBorder="1"/>
    <xf numFmtId="164" fontId="3" fillId="0" borderId="0" xfId="0" applyNumberFormat="1" applyFont="1" applyFill="1" applyBorder="1"/>
    <xf numFmtId="166" fontId="0" fillId="0" borderId="0" xfId="0" applyNumberFormat="1" applyFill="1" applyBorder="1"/>
    <xf numFmtId="1" fontId="0" fillId="2" borderId="0" xfId="0" applyNumberFormat="1" applyFill="1" applyBorder="1"/>
    <xf numFmtId="166" fontId="0" fillId="2" borderId="0" xfId="0" applyNumberFormat="1" applyFill="1" applyBorder="1"/>
    <xf numFmtId="0" fontId="0" fillId="4" borderId="0" xfId="0" applyFill="1" applyBorder="1"/>
    <xf numFmtId="0" fontId="0" fillId="5" borderId="0" xfId="0" applyFill="1" applyBorder="1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rightToLeft="1" tabSelected="1" zoomScale="120" zoomScaleNormal="120" workbookViewId="0">
      <pane ySplit="3" topLeftCell="A4" activePane="bottomLeft" state="frozenSplit"/>
      <selection pane="bottomLeft" activeCell="O8" sqref="O8"/>
    </sheetView>
  </sheetViews>
  <sheetFormatPr defaultRowHeight="14.25" x14ac:dyDescent="0.2"/>
  <cols>
    <col min="1" max="2" width="9" style="7"/>
    <col min="3" max="3" width="4.875" style="7" customWidth="1"/>
    <col min="4" max="4" width="9" style="7"/>
    <col min="5" max="5" width="5.75" style="7" customWidth="1"/>
    <col min="6" max="6" width="6.75" style="7" customWidth="1"/>
    <col min="7" max="7" width="9" style="7"/>
    <col min="8" max="8" width="6" style="7" customWidth="1"/>
    <col min="9" max="9" width="7.75" style="9" bestFit="1" customWidth="1"/>
    <col min="10" max="13" width="9" style="7"/>
    <col min="14" max="16" width="9" style="16"/>
    <col min="17" max="16384" width="9" style="7"/>
  </cols>
  <sheetData>
    <row r="1" spans="1:16" x14ac:dyDescent="0.2">
      <c r="I1" s="9" t="s">
        <v>18</v>
      </c>
      <c r="M1" s="7" t="s">
        <v>12</v>
      </c>
      <c r="O1" s="7" t="s">
        <v>15</v>
      </c>
    </row>
    <row r="2" spans="1:16" s="13" customFormat="1" ht="43.5" customHeight="1" x14ac:dyDescent="0.25">
      <c r="C2" s="13" t="s">
        <v>13</v>
      </c>
      <c r="D2" s="13" t="s">
        <v>14</v>
      </c>
      <c r="E2" s="13" t="s">
        <v>15</v>
      </c>
      <c r="F2" s="14"/>
      <c r="H2" s="13" t="s">
        <v>16</v>
      </c>
      <c r="I2" s="14" t="s">
        <v>11</v>
      </c>
      <c r="J2" s="13" t="s">
        <v>17</v>
      </c>
      <c r="L2" s="13" t="s">
        <v>19</v>
      </c>
      <c r="M2" s="23">
        <v>1300</v>
      </c>
      <c r="N2" s="16"/>
      <c r="O2" s="23">
        <v>890</v>
      </c>
      <c r="P2" s="16"/>
    </row>
    <row r="4" spans="1:16" x14ac:dyDescent="0.2">
      <c r="A4" s="8"/>
      <c r="B4" s="10"/>
      <c r="C4" s="21">
        <v>1</v>
      </c>
      <c r="D4" s="21">
        <v>2.9</v>
      </c>
      <c r="E4" s="21">
        <v>949</v>
      </c>
      <c r="F4" s="11"/>
      <c r="G4" s="11"/>
      <c r="H4" s="12">
        <f>D4/C4</f>
        <v>2.9</v>
      </c>
      <c r="I4" s="19">
        <f>D4*E4</f>
        <v>2752.1</v>
      </c>
      <c r="J4" s="19">
        <f>H4*$O$2+M4*C4</f>
        <v>3881</v>
      </c>
      <c r="K4" s="11"/>
      <c r="L4" s="20">
        <f>I4/J4</f>
        <v>0.70912136047410457</v>
      </c>
      <c r="M4" s="11">
        <f>$M$2</f>
        <v>1300</v>
      </c>
      <c r="N4" s="18"/>
    </row>
    <row r="5" spans="1:16" x14ac:dyDescent="0.2">
      <c r="A5" s="8"/>
      <c r="B5" s="10"/>
      <c r="C5" s="21">
        <v>1</v>
      </c>
      <c r="D5" s="21">
        <v>4.5999999999999996</v>
      </c>
      <c r="E5" s="21">
        <v>618</v>
      </c>
      <c r="F5" s="11"/>
      <c r="G5" s="11"/>
      <c r="H5" s="12">
        <f>D5/C5</f>
        <v>4.5999999999999996</v>
      </c>
      <c r="I5" s="19">
        <f>D5*E5</f>
        <v>2842.7999999999997</v>
      </c>
      <c r="J5" s="19">
        <f>H5*$O$2+M5*C5</f>
        <v>5394</v>
      </c>
      <c r="K5" s="11"/>
      <c r="L5" s="20">
        <f>I5/J5</f>
        <v>0.52703003337041154</v>
      </c>
      <c r="M5" s="11">
        <f>$M$2</f>
        <v>1300</v>
      </c>
      <c r="N5" s="18"/>
    </row>
    <row r="6" spans="1:16" x14ac:dyDescent="0.2">
      <c r="A6" s="8"/>
      <c r="B6" s="10"/>
      <c r="C6" s="21">
        <v>1</v>
      </c>
      <c r="D6" s="21">
        <v>4.8</v>
      </c>
      <c r="E6" s="21">
        <v>685</v>
      </c>
      <c r="F6" s="11"/>
      <c r="G6" s="11"/>
      <c r="H6" s="12">
        <f>D6/C6</f>
        <v>4.8</v>
      </c>
      <c r="I6" s="19">
        <f>D6*E6</f>
        <v>3288</v>
      </c>
      <c r="J6" s="19">
        <f>H6*$O$2+M6*C6</f>
        <v>5572</v>
      </c>
      <c r="K6" s="11"/>
      <c r="L6" s="20">
        <f>I6/J6</f>
        <v>0.59009332376166546</v>
      </c>
      <c r="M6" s="11">
        <f>$M$2</f>
        <v>1300</v>
      </c>
      <c r="N6" s="18"/>
    </row>
    <row r="7" spans="1:16" x14ac:dyDescent="0.2">
      <c r="A7" s="8"/>
      <c r="B7" s="10"/>
      <c r="C7" s="21">
        <v>1</v>
      </c>
      <c r="D7" s="21">
        <v>5</v>
      </c>
      <c r="E7" s="21">
        <v>592</v>
      </c>
      <c r="F7" s="11"/>
      <c r="G7" s="11"/>
      <c r="H7" s="12">
        <f>D7/C7</f>
        <v>5</v>
      </c>
      <c r="I7" s="19">
        <f>D7*E7</f>
        <v>2960</v>
      </c>
      <c r="J7" s="19">
        <f>H7*$O$2+M7*C7</f>
        <v>5750</v>
      </c>
      <c r="K7" s="11"/>
      <c r="L7" s="20">
        <f>I7/J7</f>
        <v>0.51478260869565218</v>
      </c>
      <c r="M7" s="11">
        <f>$M$2</f>
        <v>1300</v>
      </c>
      <c r="N7" s="18"/>
    </row>
    <row r="8" spans="1:16" x14ac:dyDescent="0.2">
      <c r="A8" s="8"/>
      <c r="B8" s="10"/>
      <c r="C8" s="21">
        <v>1</v>
      </c>
      <c r="D8" s="21">
        <v>6</v>
      </c>
      <c r="E8" s="21">
        <v>744</v>
      </c>
      <c r="F8" s="11"/>
      <c r="G8" s="11"/>
      <c r="H8" s="12">
        <f>D8/C8</f>
        <v>6</v>
      </c>
      <c r="I8" s="19">
        <f>D8*E8</f>
        <v>4464</v>
      </c>
      <c r="J8" s="19">
        <f>H8*$O$2+M8*C8</f>
        <v>6640</v>
      </c>
      <c r="K8" s="11"/>
      <c r="L8" s="20">
        <f>I8/J8</f>
        <v>0.67228915662650601</v>
      </c>
      <c r="M8" s="11">
        <f>$M$2</f>
        <v>1300</v>
      </c>
      <c r="N8" s="18"/>
    </row>
    <row r="9" spans="1:16" x14ac:dyDescent="0.2">
      <c r="A9" s="8"/>
      <c r="B9" s="10"/>
      <c r="C9" s="21">
        <v>1</v>
      </c>
      <c r="D9" s="21">
        <v>8</v>
      </c>
      <c r="E9" s="21">
        <v>455</v>
      </c>
      <c r="F9" s="11"/>
      <c r="G9" s="11"/>
      <c r="H9" s="12">
        <f>D9/C9</f>
        <v>8</v>
      </c>
      <c r="I9" s="19">
        <f>D9*E9</f>
        <v>3640</v>
      </c>
      <c r="J9" s="19">
        <f>H9*$O$2+M9*C9</f>
        <v>8420</v>
      </c>
      <c r="K9" s="11"/>
      <c r="L9" s="20">
        <f>I9/J9</f>
        <v>0.43230403800475059</v>
      </c>
      <c r="M9" s="11">
        <f>$M$2</f>
        <v>1300</v>
      </c>
      <c r="N9" s="18"/>
    </row>
    <row r="10" spans="1:16" x14ac:dyDescent="0.2">
      <c r="A10" s="8"/>
      <c r="B10" s="10"/>
      <c r="C10" s="21">
        <v>1</v>
      </c>
      <c r="D10" s="21">
        <v>9.6</v>
      </c>
      <c r="E10" s="21">
        <v>383</v>
      </c>
      <c r="F10" s="11"/>
      <c r="G10" s="11"/>
      <c r="H10" s="12">
        <f>D10/C10</f>
        <v>9.6</v>
      </c>
      <c r="I10" s="19">
        <f>D10*E10</f>
        <v>3676.7999999999997</v>
      </c>
      <c r="J10" s="19">
        <f>H10*$O$2+M10*C10</f>
        <v>9844</v>
      </c>
      <c r="K10" s="11"/>
      <c r="L10" s="20">
        <f>I10/J10</f>
        <v>0.37350670459162938</v>
      </c>
      <c r="M10" s="11">
        <f>$M$2</f>
        <v>1300</v>
      </c>
      <c r="N10" s="18"/>
    </row>
    <row r="11" spans="1:16" x14ac:dyDescent="0.2">
      <c r="A11" s="8"/>
      <c r="B11" s="10"/>
      <c r="C11" s="21">
        <v>1</v>
      </c>
      <c r="D11" s="21">
        <v>10</v>
      </c>
      <c r="E11" s="21">
        <v>380</v>
      </c>
      <c r="F11" s="11"/>
      <c r="G11" s="11"/>
      <c r="H11" s="12">
        <f>D11/C11</f>
        <v>10</v>
      </c>
      <c r="I11" s="19">
        <f>D11*E11</f>
        <v>3800</v>
      </c>
      <c r="J11" s="19">
        <f>H11*$O$2+M11*C11</f>
        <v>10200</v>
      </c>
      <c r="K11" s="11"/>
      <c r="L11" s="20">
        <f>I11/J11</f>
        <v>0.37254901960784315</v>
      </c>
      <c r="M11" s="11">
        <f>$M$2</f>
        <v>1300</v>
      </c>
      <c r="N11" s="18"/>
    </row>
    <row r="12" spans="1:16" x14ac:dyDescent="0.2">
      <c r="A12" s="8"/>
      <c r="B12" s="10"/>
      <c r="C12" s="21">
        <v>1</v>
      </c>
      <c r="D12" s="21">
        <v>10.8</v>
      </c>
      <c r="E12" s="21">
        <v>397</v>
      </c>
      <c r="F12" s="11"/>
      <c r="G12" s="11"/>
      <c r="H12" s="12">
        <f>D12/C12</f>
        <v>10.8</v>
      </c>
      <c r="I12" s="19">
        <f>D12*E12</f>
        <v>4287.6000000000004</v>
      </c>
      <c r="J12" s="19">
        <f>H12*$O$2+M12*C12</f>
        <v>10912</v>
      </c>
      <c r="K12" s="11"/>
      <c r="L12" s="20">
        <f>I12/J12</f>
        <v>0.39292521994134899</v>
      </c>
      <c r="M12" s="11">
        <f>$M$2</f>
        <v>1300</v>
      </c>
      <c r="N12" s="18"/>
    </row>
    <row r="13" spans="1:16" x14ac:dyDescent="0.2">
      <c r="A13" s="8"/>
      <c r="B13" s="10"/>
      <c r="C13" s="21">
        <v>1</v>
      </c>
      <c r="D13" s="21">
        <v>12</v>
      </c>
      <c r="E13" s="21">
        <v>375</v>
      </c>
      <c r="F13" s="11"/>
      <c r="G13" s="11"/>
      <c r="H13" s="12">
        <f>D13/C13</f>
        <v>12</v>
      </c>
      <c r="I13" s="19">
        <f>D13*E13</f>
        <v>4500</v>
      </c>
      <c r="J13" s="19">
        <f>H13*$O$2+M13*C13</f>
        <v>11980</v>
      </c>
      <c r="K13" s="11"/>
      <c r="L13" s="20">
        <f>I13/J13</f>
        <v>0.37562604340567612</v>
      </c>
      <c r="M13" s="11">
        <f>$M$2</f>
        <v>1300</v>
      </c>
      <c r="N13" s="18"/>
    </row>
    <row r="14" spans="1:16" x14ac:dyDescent="0.2">
      <c r="A14" s="8"/>
      <c r="B14" s="10"/>
      <c r="C14" s="21">
        <v>1</v>
      </c>
      <c r="D14" s="21">
        <v>14.6</v>
      </c>
      <c r="E14" s="21">
        <v>320</v>
      </c>
      <c r="F14" s="11"/>
      <c r="G14" s="11"/>
      <c r="H14" s="12">
        <f>D14/C14</f>
        <v>14.6</v>
      </c>
      <c r="I14" s="19">
        <f>D14*E14</f>
        <v>4672</v>
      </c>
      <c r="J14" s="19">
        <f>H14*$O$2+M14*C14</f>
        <v>14294</v>
      </c>
      <c r="K14" s="11"/>
      <c r="L14" s="20">
        <f>I14/J14</f>
        <v>0.32685042675248355</v>
      </c>
      <c r="M14" s="11">
        <f>$M$2</f>
        <v>1300</v>
      </c>
      <c r="N14" s="18"/>
    </row>
    <row r="15" spans="1:16" x14ac:dyDescent="0.2">
      <c r="A15" s="8"/>
      <c r="B15" s="10"/>
      <c r="C15" s="22">
        <v>2</v>
      </c>
      <c r="D15" s="22">
        <v>8.8000000000000007</v>
      </c>
      <c r="E15" s="22">
        <v>531</v>
      </c>
      <c r="F15" s="11"/>
      <c r="G15" s="11"/>
      <c r="H15" s="12">
        <f>D15/C15</f>
        <v>4.4000000000000004</v>
      </c>
      <c r="I15" s="19">
        <f>D15*E15</f>
        <v>4672.8</v>
      </c>
      <c r="J15" s="19">
        <f>H15*$O$2+M15*C15</f>
        <v>6516</v>
      </c>
      <c r="K15" s="11"/>
      <c r="L15" s="20">
        <f>I15/J15</f>
        <v>0.71712707182320445</v>
      </c>
      <c r="M15" s="11">
        <f>$M$2</f>
        <v>1300</v>
      </c>
      <c r="N15" s="18"/>
    </row>
    <row r="16" spans="1:16" x14ac:dyDescent="0.2">
      <c r="A16" s="8"/>
      <c r="B16" s="10"/>
      <c r="C16" s="22">
        <v>2</v>
      </c>
      <c r="D16" s="22">
        <v>14.4</v>
      </c>
      <c r="E16" s="22">
        <v>423</v>
      </c>
      <c r="F16" s="11"/>
      <c r="G16" s="11"/>
      <c r="H16" s="12">
        <f>D16/C16</f>
        <v>7.2</v>
      </c>
      <c r="I16" s="19">
        <f>D16*E16</f>
        <v>6091.2</v>
      </c>
      <c r="J16" s="19">
        <f>H16*$O$2+M16*C16</f>
        <v>9008</v>
      </c>
      <c r="K16" s="11"/>
      <c r="L16" s="20">
        <f>I16/J16</f>
        <v>0.67619893428063937</v>
      </c>
      <c r="M16" s="11">
        <f>$M$2</f>
        <v>1300</v>
      </c>
      <c r="N16" s="18"/>
    </row>
    <row r="17" spans="1:14" x14ac:dyDescent="0.2">
      <c r="A17" s="8"/>
      <c r="B17" s="10"/>
      <c r="C17" s="22">
        <v>2</v>
      </c>
      <c r="D17" s="22">
        <v>19</v>
      </c>
      <c r="E17" s="22">
        <v>361</v>
      </c>
      <c r="F17" s="11"/>
      <c r="G17" s="11"/>
      <c r="H17" s="12">
        <f>D17/C17</f>
        <v>9.5</v>
      </c>
      <c r="I17" s="19">
        <f>D17*E17</f>
        <v>6859</v>
      </c>
      <c r="J17" s="19">
        <f>H17*$O$2+M17*C17</f>
        <v>11055</v>
      </c>
      <c r="K17" s="11"/>
      <c r="L17" s="20">
        <f>I17/J17</f>
        <v>0.62044323835368609</v>
      </c>
      <c r="M17" s="11">
        <f>$M$2</f>
        <v>1300</v>
      </c>
      <c r="N17" s="18"/>
    </row>
    <row r="18" spans="1:14" x14ac:dyDescent="0.2">
      <c r="A18" s="8"/>
      <c r="B18" s="10"/>
      <c r="C18" s="22">
        <v>2</v>
      </c>
      <c r="D18" s="22">
        <v>24.8</v>
      </c>
      <c r="E18" s="22">
        <v>335</v>
      </c>
      <c r="F18" s="11"/>
      <c r="G18" s="11"/>
      <c r="H18" s="12">
        <f>D18/C18</f>
        <v>12.4</v>
      </c>
      <c r="I18" s="19">
        <f>D18*E18</f>
        <v>8308</v>
      </c>
      <c r="J18" s="19">
        <f>H18*$O$2+M18*C18</f>
        <v>13636</v>
      </c>
      <c r="K18" s="11"/>
      <c r="L18" s="20">
        <f>I18/J18</f>
        <v>0.6092695805221473</v>
      </c>
      <c r="M18" s="11">
        <f>$M$2</f>
        <v>1300</v>
      </c>
      <c r="N18" s="18"/>
    </row>
    <row r="19" spans="1:14" x14ac:dyDescent="0.2">
      <c r="A19" s="8"/>
      <c r="B19" s="10"/>
      <c r="C19" s="22">
        <v>2</v>
      </c>
      <c r="D19" s="22">
        <v>30.1</v>
      </c>
      <c r="E19" s="22">
        <v>330</v>
      </c>
      <c r="F19" s="11"/>
      <c r="G19" s="11"/>
      <c r="H19" s="12">
        <f>D19/C19</f>
        <v>15.05</v>
      </c>
      <c r="I19" s="19">
        <f>D19*E19</f>
        <v>9933</v>
      </c>
      <c r="J19" s="19">
        <f>H19*$O$2+M19*C19</f>
        <v>15994.5</v>
      </c>
      <c r="K19" s="11"/>
      <c r="L19" s="20">
        <f>I19/J19</f>
        <v>0.62102597767982748</v>
      </c>
      <c r="M19" s="11">
        <f>$M$2</f>
        <v>1300</v>
      </c>
      <c r="N19" s="18"/>
    </row>
    <row r="20" spans="1:14" x14ac:dyDescent="0.2">
      <c r="A20" s="8"/>
      <c r="B20" s="10"/>
      <c r="C20" s="11">
        <v>3</v>
      </c>
      <c r="D20" s="11">
        <v>15</v>
      </c>
      <c r="E20" s="11">
        <v>446</v>
      </c>
      <c r="F20" s="11"/>
      <c r="G20" s="11"/>
      <c r="H20" s="12">
        <f>D20/C20</f>
        <v>5</v>
      </c>
      <c r="I20" s="19">
        <f>D20*E20</f>
        <v>6690</v>
      </c>
      <c r="J20" s="19">
        <f>H20*$O$2+M20*C20</f>
        <v>8350</v>
      </c>
      <c r="K20" s="11"/>
      <c r="L20" s="20">
        <f>I20/J20</f>
        <v>0.80119760479041913</v>
      </c>
      <c r="M20" s="11">
        <f>$M$2</f>
        <v>1300</v>
      </c>
      <c r="N20" s="18"/>
    </row>
    <row r="21" spans="1:14" x14ac:dyDescent="0.2">
      <c r="A21" s="8"/>
      <c r="B21" s="10"/>
      <c r="C21" s="11">
        <v>3</v>
      </c>
      <c r="D21" s="11">
        <v>17.399999999999999</v>
      </c>
      <c r="E21" s="11">
        <v>419</v>
      </c>
      <c r="F21" s="11"/>
      <c r="G21" s="11"/>
      <c r="H21" s="12">
        <f>D21/C21</f>
        <v>5.8</v>
      </c>
      <c r="I21" s="19">
        <f>D21*E21</f>
        <v>7290.5999999999995</v>
      </c>
      <c r="J21" s="19">
        <f>H21*$O$2+M21*C21</f>
        <v>9062</v>
      </c>
      <c r="K21" s="11"/>
      <c r="L21" s="20">
        <f>I21/J21</f>
        <v>0.80452438755241662</v>
      </c>
      <c r="M21" s="11">
        <f>$M$2</f>
        <v>1300</v>
      </c>
      <c r="N21" s="18"/>
    </row>
    <row r="22" spans="1:14" x14ac:dyDescent="0.2">
      <c r="A22" s="8"/>
      <c r="B22" s="10"/>
      <c r="C22" s="11">
        <v>3</v>
      </c>
      <c r="D22" s="11">
        <v>19</v>
      </c>
      <c r="E22" s="11">
        <v>396</v>
      </c>
      <c r="F22" s="11"/>
      <c r="G22" s="11"/>
      <c r="H22" s="12">
        <f>D22/C22</f>
        <v>6.333333333333333</v>
      </c>
      <c r="I22" s="19">
        <f>D22*E22</f>
        <v>7524</v>
      </c>
      <c r="J22" s="19">
        <f>H22*$O$2+M22*C22</f>
        <v>9536.6666666666661</v>
      </c>
      <c r="K22" s="11"/>
      <c r="L22" s="20">
        <f>I22/J22</f>
        <v>0.7889549108703251</v>
      </c>
      <c r="M22" s="11">
        <f>$M$2</f>
        <v>1300</v>
      </c>
      <c r="N22" s="18"/>
    </row>
    <row r="23" spans="1:14" x14ac:dyDescent="0.2">
      <c r="A23" s="8"/>
      <c r="B23" s="10"/>
      <c r="C23" s="11">
        <v>3</v>
      </c>
      <c r="D23" s="11">
        <v>27</v>
      </c>
      <c r="E23" s="11">
        <v>362</v>
      </c>
      <c r="F23" s="11"/>
      <c r="G23" s="11"/>
      <c r="H23" s="12">
        <f>D23/C23</f>
        <v>9</v>
      </c>
      <c r="I23" s="19">
        <f>D23*E23</f>
        <v>9774</v>
      </c>
      <c r="J23" s="19">
        <f>H23*$O$2+M23*C23</f>
        <v>11910</v>
      </c>
      <c r="K23" s="11"/>
      <c r="L23" s="20">
        <f>I23/J23</f>
        <v>0.82065491183879091</v>
      </c>
      <c r="M23" s="11">
        <f>$M$2</f>
        <v>1300</v>
      </c>
      <c r="N23" s="18"/>
    </row>
    <row r="24" spans="1:14" x14ac:dyDescent="0.2">
      <c r="A24" s="8"/>
      <c r="B24" s="10"/>
      <c r="C24" s="9">
        <v>4</v>
      </c>
      <c r="D24" s="9">
        <v>24</v>
      </c>
      <c r="E24" s="9">
        <v>411</v>
      </c>
      <c r="F24" s="9"/>
      <c r="G24" s="9"/>
      <c r="H24" s="17">
        <f>D24/C24</f>
        <v>6</v>
      </c>
      <c r="I24" s="15">
        <f>D24*E24</f>
        <v>9864</v>
      </c>
      <c r="J24" s="15">
        <f>H24*$O$2+M24*C24</f>
        <v>10540</v>
      </c>
      <c r="K24" s="9"/>
      <c r="L24" s="18">
        <f>I24/J24</f>
        <v>0.9358633776091082</v>
      </c>
      <c r="M24" s="9">
        <f>$M$2</f>
        <v>1300</v>
      </c>
      <c r="N24" s="18"/>
    </row>
    <row r="25" spans="1:14" x14ac:dyDescent="0.2">
      <c r="A25" s="8"/>
      <c r="B25" s="10"/>
      <c r="C25" s="9">
        <v>4</v>
      </c>
      <c r="D25" s="9">
        <v>26</v>
      </c>
      <c r="E25" s="9">
        <v>416</v>
      </c>
      <c r="F25" s="9"/>
      <c r="G25" s="9"/>
      <c r="H25" s="17">
        <f>D25/C25</f>
        <v>6.5</v>
      </c>
      <c r="I25" s="15">
        <f>D25*E25</f>
        <v>10816</v>
      </c>
      <c r="J25" s="15">
        <f>H25*$O$2+M25*C25</f>
        <v>10985</v>
      </c>
      <c r="K25" s="9"/>
      <c r="L25" s="18">
        <f>I25/J25</f>
        <v>0.98461538461538467</v>
      </c>
      <c r="M25" s="9">
        <f>$M$2</f>
        <v>1300</v>
      </c>
      <c r="N25" s="18"/>
    </row>
    <row r="26" spans="1:14" x14ac:dyDescent="0.2">
      <c r="A26" s="8"/>
      <c r="B26" s="10"/>
      <c r="C26" s="9">
        <v>5</v>
      </c>
      <c r="D26" s="9">
        <v>16.899999999999999</v>
      </c>
      <c r="E26" s="9">
        <v>518</v>
      </c>
      <c r="F26" s="9"/>
      <c r="G26" s="9"/>
      <c r="H26" s="17">
        <f>D26/C26</f>
        <v>3.38</v>
      </c>
      <c r="I26" s="15">
        <f>D26*E26</f>
        <v>8754.1999999999989</v>
      </c>
      <c r="J26" s="15">
        <f>H26*$O$2+M26*C26</f>
        <v>9508.2000000000007</v>
      </c>
      <c r="K26" s="9"/>
      <c r="L26" s="18">
        <f>I26/J26</f>
        <v>0.92070002734481793</v>
      </c>
      <c r="M26" s="9">
        <f>$M$2</f>
        <v>1300</v>
      </c>
      <c r="N26" s="18"/>
    </row>
    <row r="27" spans="1:14" x14ac:dyDescent="0.2">
      <c r="A27" s="8"/>
      <c r="B27" s="10"/>
      <c r="C27" s="9">
        <v>5</v>
      </c>
      <c r="D27" s="9">
        <v>26</v>
      </c>
      <c r="E27" s="9">
        <v>455</v>
      </c>
      <c r="F27" s="9"/>
      <c r="G27" s="9"/>
      <c r="H27" s="17">
        <f>D27/C27</f>
        <v>5.2</v>
      </c>
      <c r="I27" s="15">
        <f>D27*E27</f>
        <v>11830</v>
      </c>
      <c r="J27" s="15">
        <f>H27*$O$2+M27*C27</f>
        <v>11128</v>
      </c>
      <c r="K27" s="9"/>
      <c r="L27" s="18">
        <f>I27/J27</f>
        <v>1.0630841121495327</v>
      </c>
      <c r="M27" s="9">
        <f>$M$2</f>
        <v>1300</v>
      </c>
      <c r="N27" s="18"/>
    </row>
    <row r="28" spans="1:14" x14ac:dyDescent="0.2">
      <c r="A28" s="8"/>
      <c r="B28" s="10"/>
      <c r="C28" s="9">
        <v>5</v>
      </c>
      <c r="D28" s="9">
        <v>28.9</v>
      </c>
      <c r="E28" s="9">
        <v>413</v>
      </c>
      <c r="F28" s="9"/>
      <c r="G28" s="9"/>
      <c r="H28" s="17">
        <f>D28/C28</f>
        <v>5.7799999999999994</v>
      </c>
      <c r="I28" s="15">
        <f>D28*E28</f>
        <v>11935.699999999999</v>
      </c>
      <c r="J28" s="15">
        <f>H28*$O$2+M28*C28</f>
        <v>11644.2</v>
      </c>
      <c r="K28" s="9"/>
      <c r="L28" s="18">
        <f>I28/J28</f>
        <v>1.025033922467838</v>
      </c>
      <c r="M28" s="9">
        <f>$M$2</f>
        <v>1300</v>
      </c>
      <c r="N28" s="18"/>
    </row>
    <row r="29" spans="1:14" x14ac:dyDescent="0.2">
      <c r="A29" s="8"/>
      <c r="B29" s="10"/>
      <c r="C29" s="9">
        <v>5</v>
      </c>
      <c r="D29" s="9">
        <v>31</v>
      </c>
      <c r="E29" s="9">
        <v>435</v>
      </c>
      <c r="F29" s="9"/>
      <c r="G29" s="9"/>
      <c r="H29" s="17">
        <f>D29/C29</f>
        <v>6.2</v>
      </c>
      <c r="I29" s="15">
        <f>D29*E29</f>
        <v>13485</v>
      </c>
      <c r="J29" s="15">
        <f>H29*$O$2+M29*C29</f>
        <v>12018</v>
      </c>
      <c r="K29" s="9"/>
      <c r="L29" s="18">
        <f>I29/J29</f>
        <v>1.1220668996505243</v>
      </c>
      <c r="M29" s="9">
        <f>$M$2</f>
        <v>1300</v>
      </c>
      <c r="N29" s="18"/>
    </row>
    <row r="30" spans="1:14" x14ac:dyDescent="0.2">
      <c r="A30" s="8"/>
      <c r="B30" s="10"/>
      <c r="C30" s="9">
        <v>5</v>
      </c>
      <c r="D30" s="9">
        <v>34.1</v>
      </c>
      <c r="E30" s="9">
        <v>362</v>
      </c>
      <c r="F30" s="9"/>
      <c r="G30" s="9"/>
      <c r="H30" s="17">
        <f>D30/C30</f>
        <v>6.82</v>
      </c>
      <c r="I30" s="15">
        <f>D30*E30</f>
        <v>12344.2</v>
      </c>
      <c r="J30" s="15">
        <f>H30*$O$2+M30*C30</f>
        <v>12569.8</v>
      </c>
      <c r="K30" s="9"/>
      <c r="L30" s="18">
        <f>I30/J30</f>
        <v>0.98205222040127937</v>
      </c>
      <c r="M30" s="9">
        <f>$M$2</f>
        <v>1300</v>
      </c>
      <c r="N30" s="18"/>
    </row>
    <row r="31" spans="1:14" x14ac:dyDescent="0.2">
      <c r="A31" s="8"/>
      <c r="B31" s="10"/>
      <c r="C31" s="9">
        <v>5</v>
      </c>
      <c r="D31" s="9">
        <v>35</v>
      </c>
      <c r="E31" s="9">
        <v>403</v>
      </c>
      <c r="F31" s="9"/>
      <c r="G31" s="9"/>
      <c r="H31" s="17">
        <f>D31/C31</f>
        <v>7</v>
      </c>
      <c r="I31" s="15">
        <f>D31*E31</f>
        <v>14105</v>
      </c>
      <c r="J31" s="15">
        <f>H31*$O$2+M31*C31</f>
        <v>12730</v>
      </c>
      <c r="K31" s="9"/>
      <c r="L31" s="18">
        <f>I31/J31</f>
        <v>1.1080125687352711</v>
      </c>
      <c r="M31" s="9">
        <f>$M$2</f>
        <v>1300</v>
      </c>
      <c r="N31" s="18"/>
    </row>
    <row r="32" spans="1:14" x14ac:dyDescent="0.2">
      <c r="A32" s="8"/>
      <c r="B32" s="10"/>
      <c r="C32" s="9">
        <v>5</v>
      </c>
      <c r="D32" s="9">
        <v>42</v>
      </c>
      <c r="E32" s="9">
        <v>357</v>
      </c>
      <c r="F32" s="9"/>
      <c r="G32" s="9"/>
      <c r="H32" s="17">
        <f>D32/C32</f>
        <v>8.4</v>
      </c>
      <c r="I32" s="15">
        <f>D32*E32</f>
        <v>14994</v>
      </c>
      <c r="J32" s="15">
        <f>H32*$O$2+M32*C32</f>
        <v>13976</v>
      </c>
      <c r="K32" s="9"/>
      <c r="L32" s="18">
        <f>I32/J32</f>
        <v>1.0728391528334287</v>
      </c>
      <c r="M32" s="9">
        <f>$M$2</f>
        <v>1300</v>
      </c>
      <c r="N32" s="18"/>
    </row>
    <row r="33" spans="1:14" x14ac:dyDescent="0.2">
      <c r="A33" s="8"/>
      <c r="B33" s="10"/>
      <c r="C33" s="9">
        <v>6</v>
      </c>
      <c r="D33" s="9">
        <v>11.2</v>
      </c>
      <c r="E33" s="9">
        <v>850</v>
      </c>
      <c r="F33" s="9"/>
      <c r="G33" s="9"/>
      <c r="H33" s="17">
        <f>D33/C33</f>
        <v>1.8666666666666665</v>
      </c>
      <c r="I33" s="15">
        <f>D33*E33</f>
        <v>9520</v>
      </c>
      <c r="J33" s="15">
        <f>H33*$O$2+M33*C33</f>
        <v>9461.3333333333339</v>
      </c>
      <c r="K33" s="9"/>
      <c r="L33" s="18">
        <f>I33/J33</f>
        <v>1.0062006764374294</v>
      </c>
      <c r="M33" s="9">
        <f>$M$2</f>
        <v>1300</v>
      </c>
      <c r="N33" s="18"/>
    </row>
    <row r="34" spans="1:14" x14ac:dyDescent="0.2">
      <c r="A34" s="8"/>
      <c r="B34" s="10"/>
      <c r="C34" s="9">
        <v>6</v>
      </c>
      <c r="D34" s="9">
        <v>33.700000000000003</v>
      </c>
      <c r="E34" s="9">
        <v>399</v>
      </c>
      <c r="F34" s="9"/>
      <c r="G34" s="9"/>
      <c r="H34" s="17">
        <f>D34/C34</f>
        <v>5.6166666666666671</v>
      </c>
      <c r="I34" s="15">
        <f>D34*E34</f>
        <v>13446.300000000001</v>
      </c>
      <c r="J34" s="15">
        <f>H34*$O$2+M34*C34</f>
        <v>12798.833333333334</v>
      </c>
      <c r="K34" s="9"/>
      <c r="L34" s="18">
        <f>I34/J34</f>
        <v>1.0505879442136654</v>
      </c>
      <c r="M34" s="9">
        <f>$M$2</f>
        <v>1300</v>
      </c>
      <c r="N34" s="18"/>
    </row>
    <row r="35" spans="1:14" x14ac:dyDescent="0.2">
      <c r="A35" s="8"/>
      <c r="B35" s="10"/>
      <c r="C35" s="9">
        <v>6</v>
      </c>
      <c r="D35" s="9">
        <v>34</v>
      </c>
      <c r="E35" s="9">
        <v>361</v>
      </c>
      <c r="F35" s="9"/>
      <c r="G35" s="9"/>
      <c r="H35" s="17">
        <f>D35/C35</f>
        <v>5.666666666666667</v>
      </c>
      <c r="I35" s="15">
        <f>D35*E35</f>
        <v>12274</v>
      </c>
      <c r="J35" s="15">
        <f>H35*$O$2+M35*C35</f>
        <v>12843.333333333334</v>
      </c>
      <c r="K35" s="9"/>
      <c r="L35" s="18">
        <f>I35/J35</f>
        <v>0.95567090578769787</v>
      </c>
      <c r="M35" s="9">
        <f>$M$2</f>
        <v>1300</v>
      </c>
      <c r="N35" s="18"/>
    </row>
    <row r="36" spans="1:14" x14ac:dyDescent="0.2">
      <c r="A36" s="8"/>
      <c r="B36" s="10"/>
      <c r="C36" s="9">
        <v>6</v>
      </c>
      <c r="D36" s="9">
        <v>35</v>
      </c>
      <c r="E36" s="9">
        <v>370</v>
      </c>
      <c r="F36" s="9"/>
      <c r="G36" s="9"/>
      <c r="H36" s="17">
        <f>D36/C36</f>
        <v>5.833333333333333</v>
      </c>
      <c r="I36" s="15">
        <f>D36*E36</f>
        <v>12950</v>
      </c>
      <c r="J36" s="15">
        <f>H36*$O$2+M36*C36</f>
        <v>12991.666666666666</v>
      </c>
      <c r="K36" s="9"/>
      <c r="L36" s="18">
        <f>I36/J36</f>
        <v>0.99679281590763313</v>
      </c>
      <c r="M36" s="9">
        <f>$M$2</f>
        <v>1300</v>
      </c>
      <c r="N36" s="18"/>
    </row>
    <row r="37" spans="1:14" x14ac:dyDescent="0.2">
      <c r="A37" s="8"/>
      <c r="B37" s="10"/>
      <c r="C37" s="9">
        <v>6</v>
      </c>
      <c r="D37" s="9">
        <v>37.4</v>
      </c>
      <c r="E37" s="9">
        <v>480</v>
      </c>
      <c r="F37" s="9"/>
      <c r="G37" s="9"/>
      <c r="H37" s="17">
        <f>D37/C37</f>
        <v>6.2333333333333334</v>
      </c>
      <c r="I37" s="15">
        <f>D37*E37</f>
        <v>17952</v>
      </c>
      <c r="J37" s="15">
        <f>H37*$O$2+M37*C37</f>
        <v>13347.666666666668</v>
      </c>
      <c r="K37" s="9"/>
      <c r="L37" s="18">
        <f>I37/J37</f>
        <v>1.3449541742626676</v>
      </c>
      <c r="M37" s="9">
        <f>$M$2</f>
        <v>1300</v>
      </c>
      <c r="N37" s="18"/>
    </row>
    <row r="38" spans="1:14" x14ac:dyDescent="0.2">
      <c r="A38" s="8"/>
      <c r="B38" s="10"/>
      <c r="C38" s="9">
        <v>6</v>
      </c>
      <c r="D38" s="9">
        <v>54</v>
      </c>
      <c r="E38" s="9">
        <v>332</v>
      </c>
      <c r="F38" s="9"/>
      <c r="G38" s="9"/>
      <c r="H38" s="17">
        <f>D38/C38</f>
        <v>9</v>
      </c>
      <c r="I38" s="15">
        <f>D38*E38</f>
        <v>17928</v>
      </c>
      <c r="J38" s="15">
        <f>H38*$O$2+M38*C38</f>
        <v>15810</v>
      </c>
      <c r="K38" s="9"/>
      <c r="L38" s="18">
        <f>I38/J38</f>
        <v>1.1339658444022771</v>
      </c>
      <c r="M38" s="9">
        <f>$M$2</f>
        <v>1300</v>
      </c>
      <c r="N38" s="18"/>
    </row>
    <row r="39" spans="1:14" x14ac:dyDescent="0.2">
      <c r="A39" s="8"/>
      <c r="B39" s="10"/>
      <c r="C39" s="9">
        <v>6</v>
      </c>
      <c r="D39" s="9">
        <v>59</v>
      </c>
      <c r="E39" s="9">
        <v>330</v>
      </c>
      <c r="F39" s="9"/>
      <c r="G39" s="9"/>
      <c r="H39" s="17">
        <f>D39/C39</f>
        <v>9.8333333333333339</v>
      </c>
      <c r="I39" s="15">
        <f>D39*E39</f>
        <v>19470</v>
      </c>
      <c r="J39" s="15">
        <f>H39*$O$2+M39*C39</f>
        <v>16551.666666666668</v>
      </c>
      <c r="K39" s="9"/>
      <c r="L39" s="18">
        <f>I39/J39</f>
        <v>1.1763165844325847</v>
      </c>
      <c r="M39" s="9">
        <f>$M$2</f>
        <v>1300</v>
      </c>
      <c r="N39" s="18"/>
    </row>
    <row r="40" spans="1:14" x14ac:dyDescent="0.2">
      <c r="A40" s="8"/>
      <c r="B40" s="10"/>
      <c r="C40" s="9">
        <v>7</v>
      </c>
      <c r="D40" s="9">
        <v>42</v>
      </c>
      <c r="E40" s="9">
        <v>435</v>
      </c>
      <c r="F40" s="9"/>
      <c r="G40" s="9"/>
      <c r="H40" s="17">
        <f>D40/C40</f>
        <v>6</v>
      </c>
      <c r="I40" s="15">
        <f>D40*E40</f>
        <v>18270</v>
      </c>
      <c r="J40" s="15">
        <f>H40*$O$2+M40*C40</f>
        <v>14440</v>
      </c>
      <c r="K40" s="9"/>
      <c r="L40" s="18">
        <f>I40/J40</f>
        <v>1.2652354570637119</v>
      </c>
      <c r="M40" s="9">
        <f>$M$2</f>
        <v>1300</v>
      </c>
      <c r="N40" s="18"/>
    </row>
    <row r="41" spans="1:14" x14ac:dyDescent="0.2">
      <c r="A41" s="8"/>
      <c r="B41" s="10"/>
      <c r="C41" s="9">
        <v>7</v>
      </c>
      <c r="D41" s="9">
        <v>47</v>
      </c>
      <c r="E41" s="9">
        <v>381</v>
      </c>
      <c r="F41" s="9"/>
      <c r="G41" s="9"/>
      <c r="H41" s="17">
        <f>D41/C41</f>
        <v>6.7142857142857144</v>
      </c>
      <c r="I41" s="15">
        <f>D41*E41</f>
        <v>17907</v>
      </c>
      <c r="J41" s="15">
        <f>H41*$O$2+M41*C41</f>
        <v>15075.714285714286</v>
      </c>
      <c r="K41" s="9"/>
      <c r="L41" s="18">
        <f>I41/J41</f>
        <v>1.187804415805932</v>
      </c>
      <c r="M41" s="9">
        <f>$M$2</f>
        <v>1300</v>
      </c>
      <c r="N41" s="18"/>
    </row>
    <row r="42" spans="1:14" x14ac:dyDescent="0.2">
      <c r="A42" s="8"/>
      <c r="B42" s="10"/>
      <c r="C42" s="9">
        <v>8</v>
      </c>
      <c r="D42" s="9">
        <v>27</v>
      </c>
      <c r="E42" s="9">
        <v>509</v>
      </c>
      <c r="F42" s="9"/>
      <c r="G42" s="9"/>
      <c r="H42" s="17">
        <f>D42/C42</f>
        <v>3.375</v>
      </c>
      <c r="I42" s="15">
        <f>D42*E42</f>
        <v>13743</v>
      </c>
      <c r="J42" s="15">
        <f>H42*$O$2+M42*C42</f>
        <v>13403.75</v>
      </c>
      <c r="K42" s="9"/>
      <c r="L42" s="18">
        <f>I42/J42</f>
        <v>1.025310081134011</v>
      </c>
      <c r="M42" s="9">
        <f>$M$2</f>
        <v>1300</v>
      </c>
      <c r="N42" s="18"/>
    </row>
    <row r="43" spans="1:14" x14ac:dyDescent="0.2">
      <c r="A43" s="8"/>
      <c r="B43" s="10"/>
      <c r="C43" s="9">
        <v>8</v>
      </c>
      <c r="D43" s="9">
        <v>33</v>
      </c>
      <c r="E43" s="9">
        <v>461</v>
      </c>
      <c r="F43" s="9"/>
      <c r="G43" s="9"/>
      <c r="H43" s="17">
        <f>D43/C43</f>
        <v>4.125</v>
      </c>
      <c r="I43" s="15">
        <f>D43*E43</f>
        <v>15213</v>
      </c>
      <c r="J43" s="15">
        <f>H43*$O$2+M43*C43</f>
        <v>14071.25</v>
      </c>
      <c r="K43" s="9"/>
      <c r="L43" s="18">
        <f>I43/J43</f>
        <v>1.0811406236119747</v>
      </c>
      <c r="M43" s="9">
        <f>$M$2</f>
        <v>1300</v>
      </c>
      <c r="N43" s="18"/>
    </row>
    <row r="44" spans="1:14" x14ac:dyDescent="0.2">
      <c r="A44" s="8"/>
      <c r="B44" s="10"/>
      <c r="C44" s="9">
        <v>8</v>
      </c>
      <c r="D44" s="9">
        <v>55</v>
      </c>
      <c r="E44" s="9">
        <v>351</v>
      </c>
      <c r="F44" s="9"/>
      <c r="G44" s="9"/>
      <c r="H44" s="17">
        <f>D44/C44</f>
        <v>6.875</v>
      </c>
      <c r="I44" s="15">
        <f>D44*E44</f>
        <v>19305</v>
      </c>
      <c r="J44" s="15">
        <f>H44*$O$2+M44*C44</f>
        <v>16518.75</v>
      </c>
      <c r="K44" s="9"/>
      <c r="L44" s="18">
        <f>I44/J44</f>
        <v>1.168671963677639</v>
      </c>
      <c r="M44" s="9">
        <f>$M$2</f>
        <v>1300</v>
      </c>
      <c r="N44" s="18"/>
    </row>
    <row r="45" spans="1:14" x14ac:dyDescent="0.2">
      <c r="A45" s="8"/>
      <c r="B45" s="10"/>
      <c r="C45" s="9">
        <v>8</v>
      </c>
      <c r="D45" s="9">
        <v>70</v>
      </c>
      <c r="E45" s="9">
        <v>339</v>
      </c>
      <c r="F45" s="9"/>
      <c r="G45" s="9"/>
      <c r="H45" s="17">
        <f>D45/C45</f>
        <v>8.75</v>
      </c>
      <c r="I45" s="15">
        <f>D45*E45</f>
        <v>23730</v>
      </c>
      <c r="J45" s="15">
        <f>H45*$O$2+M45*C45</f>
        <v>18187.5</v>
      </c>
      <c r="K45" s="9"/>
      <c r="L45" s="18">
        <f>I45/J45</f>
        <v>1.3047422680412371</v>
      </c>
      <c r="M45" s="9">
        <f>$M$2</f>
        <v>1300</v>
      </c>
      <c r="N45" s="18"/>
    </row>
    <row r="46" spans="1:14" x14ac:dyDescent="0.2">
      <c r="A46" s="8"/>
      <c r="B46" s="10"/>
      <c r="C46" s="9">
        <v>8</v>
      </c>
      <c r="D46" s="9">
        <v>74</v>
      </c>
      <c r="E46" s="9">
        <v>321</v>
      </c>
      <c r="F46" s="9"/>
      <c r="G46" s="9"/>
      <c r="H46" s="17">
        <f>D46/C46</f>
        <v>9.25</v>
      </c>
      <c r="I46" s="15">
        <f>D46*E46</f>
        <v>23754</v>
      </c>
      <c r="J46" s="15">
        <f>H46*$O$2+M46*C46</f>
        <v>18632.5</v>
      </c>
      <c r="K46" s="9"/>
      <c r="L46" s="18">
        <f>I46/J46</f>
        <v>1.2748691801958942</v>
      </c>
      <c r="M46" s="9">
        <f>$M$2</f>
        <v>1300</v>
      </c>
      <c r="N46" s="18"/>
    </row>
    <row r="47" spans="1:14" x14ac:dyDescent="0.2">
      <c r="A47" s="8"/>
      <c r="B47" s="10"/>
      <c r="C47" s="9">
        <v>9</v>
      </c>
      <c r="D47" s="9">
        <v>60</v>
      </c>
      <c r="E47" s="9">
        <v>370</v>
      </c>
      <c r="F47" s="9"/>
      <c r="G47" s="9"/>
      <c r="H47" s="17">
        <f>D47/C47</f>
        <v>6.666666666666667</v>
      </c>
      <c r="I47" s="15">
        <f>D47*E47</f>
        <v>22200</v>
      </c>
      <c r="J47" s="15">
        <f>H47*$O$2+M47*C47</f>
        <v>17633.333333333336</v>
      </c>
      <c r="K47" s="9"/>
      <c r="L47" s="18">
        <f>I47/J47</f>
        <v>1.2589792060491491</v>
      </c>
      <c r="M47" s="9">
        <f>$M$2</f>
        <v>1300</v>
      </c>
      <c r="N47" s="18"/>
    </row>
    <row r="48" spans="1:14" x14ac:dyDescent="0.2">
      <c r="A48" s="8"/>
      <c r="B48" s="10"/>
      <c r="C48" s="9">
        <v>10</v>
      </c>
      <c r="D48" s="9">
        <v>46.4</v>
      </c>
      <c r="E48" s="9">
        <v>412</v>
      </c>
      <c r="F48" s="9"/>
      <c r="G48" s="9"/>
      <c r="H48" s="17">
        <f>D48/C48</f>
        <v>4.6399999999999997</v>
      </c>
      <c r="I48" s="15">
        <f>D48*E48</f>
        <v>19116.8</v>
      </c>
      <c r="J48" s="15">
        <f>H48*$O$2+M48*C48</f>
        <v>17129.599999999999</v>
      </c>
      <c r="K48" s="9"/>
      <c r="L48" s="18">
        <f>I48/J48</f>
        <v>1.1160097141789651</v>
      </c>
      <c r="M48" s="9">
        <f>$M$2</f>
        <v>1300</v>
      </c>
      <c r="N48" s="18"/>
    </row>
    <row r="49" spans="1:14" x14ac:dyDescent="0.2">
      <c r="A49" s="8"/>
      <c r="B49" s="10"/>
      <c r="C49" s="9">
        <v>11</v>
      </c>
      <c r="D49" s="9">
        <v>58</v>
      </c>
      <c r="E49" s="9">
        <v>367</v>
      </c>
      <c r="F49" s="9"/>
      <c r="G49" s="9"/>
      <c r="H49" s="17">
        <f>D49/C49</f>
        <v>5.2727272727272725</v>
      </c>
      <c r="I49" s="15">
        <f>D49*E49</f>
        <v>21286</v>
      </c>
      <c r="J49" s="15">
        <f>H49*$O$2+M49*C49</f>
        <v>18992.727272727272</v>
      </c>
      <c r="K49" s="9"/>
      <c r="L49" s="18">
        <f>I49/J49</f>
        <v>1.1207447826919394</v>
      </c>
      <c r="M49" s="9">
        <f>$M$2</f>
        <v>1300</v>
      </c>
      <c r="N49" s="18"/>
    </row>
    <row r="50" spans="1:14" x14ac:dyDescent="0.2">
      <c r="A50" s="8"/>
      <c r="B50" s="10"/>
      <c r="C50" s="9">
        <v>11</v>
      </c>
      <c r="D50" s="9">
        <v>59.2</v>
      </c>
      <c r="E50" s="9">
        <v>364</v>
      </c>
      <c r="F50" s="9"/>
      <c r="G50" s="9"/>
      <c r="H50" s="17">
        <f>D50/C50</f>
        <v>5.3818181818181818</v>
      </c>
      <c r="I50" s="15">
        <f>D50*E50</f>
        <v>21548.799999999999</v>
      </c>
      <c r="J50" s="15">
        <f>H50*$O$2+M50*C50</f>
        <v>19089.818181818184</v>
      </c>
      <c r="K50" s="9"/>
      <c r="L50" s="18">
        <f>I50/J50</f>
        <v>1.1288111701621044</v>
      </c>
      <c r="M50" s="9">
        <f>$M$2</f>
        <v>1300</v>
      </c>
      <c r="N50" s="18"/>
    </row>
    <row r="51" spans="1:14" x14ac:dyDescent="0.2">
      <c r="A51" s="8"/>
      <c r="B51" s="10"/>
      <c r="C51" s="9">
        <v>12</v>
      </c>
      <c r="D51" s="9">
        <v>39.9</v>
      </c>
      <c r="E51" s="9">
        <v>502</v>
      </c>
      <c r="F51" s="9"/>
      <c r="G51" s="9"/>
      <c r="H51" s="17">
        <f>D51/C51</f>
        <v>3.3249999999999997</v>
      </c>
      <c r="I51" s="15">
        <f>D51*E51</f>
        <v>20029.8</v>
      </c>
      <c r="J51" s="15">
        <f>H51*$O$2+M51*C51</f>
        <v>18559.25</v>
      </c>
      <c r="K51" s="9"/>
      <c r="L51" s="18">
        <f>I51/J51</f>
        <v>1.0792354216899929</v>
      </c>
      <c r="M51" s="9">
        <f>$M$2</f>
        <v>1300</v>
      </c>
      <c r="N51" s="18"/>
    </row>
    <row r="52" spans="1:14" x14ac:dyDescent="0.2">
      <c r="A52" s="8"/>
      <c r="B52" s="10"/>
      <c r="C52" s="9">
        <v>12</v>
      </c>
      <c r="D52" s="9">
        <v>58</v>
      </c>
      <c r="E52" s="9">
        <v>385</v>
      </c>
      <c r="F52" s="9"/>
      <c r="G52" s="9"/>
      <c r="H52" s="17">
        <f>D52/C52</f>
        <v>4.833333333333333</v>
      </c>
      <c r="I52" s="15">
        <f>D52*E52</f>
        <v>22330</v>
      </c>
      <c r="J52" s="15">
        <f>H52*$O$2+M52*C52</f>
        <v>19901.666666666664</v>
      </c>
      <c r="K52" s="9"/>
      <c r="L52" s="18">
        <f>I52/J52</f>
        <v>1.1220165815258354</v>
      </c>
      <c r="M52" s="9">
        <f>$M$2</f>
        <v>1300</v>
      </c>
      <c r="N52" s="18"/>
    </row>
    <row r="53" spans="1:14" x14ac:dyDescent="0.2">
      <c r="A53" s="8"/>
      <c r="B53" s="10"/>
      <c r="C53" s="9">
        <v>12</v>
      </c>
      <c r="D53" s="9">
        <v>80.400000000000006</v>
      </c>
      <c r="E53" s="9">
        <v>302</v>
      </c>
      <c r="F53" s="9"/>
      <c r="G53" s="9"/>
      <c r="H53" s="17">
        <f>D53/C53</f>
        <v>6.7</v>
      </c>
      <c r="I53" s="15">
        <f>D53*E53</f>
        <v>24280.800000000003</v>
      </c>
      <c r="J53" s="15">
        <f>H53*$O$2+M53*C53</f>
        <v>21563</v>
      </c>
      <c r="K53" s="9"/>
      <c r="L53" s="18">
        <f>I53/J53</f>
        <v>1.1260399758846174</v>
      </c>
      <c r="M53" s="9">
        <f>$M$2</f>
        <v>1300</v>
      </c>
      <c r="N53" s="18"/>
    </row>
    <row r="54" spans="1:14" x14ac:dyDescent="0.2">
      <c r="A54" s="8"/>
      <c r="B54" s="10"/>
      <c r="C54" s="9">
        <v>12</v>
      </c>
      <c r="D54" s="9">
        <v>82</v>
      </c>
      <c r="E54" s="9">
        <v>326</v>
      </c>
      <c r="F54" s="9"/>
      <c r="G54" s="9"/>
      <c r="H54" s="17">
        <f>D54/C54</f>
        <v>6.833333333333333</v>
      </c>
      <c r="I54" s="15">
        <f>D54*E54</f>
        <v>26732</v>
      </c>
      <c r="J54" s="15">
        <f>H54*$O$2+M54*C54</f>
        <v>21681.666666666664</v>
      </c>
      <c r="K54" s="9"/>
      <c r="L54" s="18">
        <f>I54/J54</f>
        <v>1.2329310477361828</v>
      </c>
      <c r="M54" s="9">
        <f>$M$2</f>
        <v>1300</v>
      </c>
      <c r="N54" s="18"/>
    </row>
    <row r="55" spans="1:14" x14ac:dyDescent="0.2">
      <c r="A55" s="8"/>
      <c r="B55" s="10"/>
      <c r="C55" s="9">
        <v>12</v>
      </c>
      <c r="D55" s="9">
        <v>85</v>
      </c>
      <c r="E55" s="9">
        <v>335</v>
      </c>
      <c r="F55" s="9"/>
      <c r="G55" s="9"/>
      <c r="H55" s="17">
        <f>D55/C55</f>
        <v>7.083333333333333</v>
      </c>
      <c r="I55" s="15">
        <f>D55*E55</f>
        <v>28475</v>
      </c>
      <c r="J55" s="15">
        <f>H55*$O$2+M55*C55</f>
        <v>21904.166666666664</v>
      </c>
      <c r="K55" s="9"/>
      <c r="L55" s="18">
        <f>I55/J55</f>
        <v>1.2999809777439606</v>
      </c>
      <c r="M55" s="9">
        <f>$M$2</f>
        <v>1300</v>
      </c>
      <c r="N55" s="18"/>
    </row>
    <row r="56" spans="1:14" x14ac:dyDescent="0.2">
      <c r="A56" s="8"/>
      <c r="B56" s="10"/>
      <c r="C56" s="9">
        <v>12</v>
      </c>
      <c r="D56" s="9">
        <v>104</v>
      </c>
      <c r="E56" s="9">
        <v>287</v>
      </c>
      <c r="F56" s="9"/>
      <c r="G56" s="9"/>
      <c r="H56" s="17">
        <f>D56/C56</f>
        <v>8.6666666666666661</v>
      </c>
      <c r="I56" s="15">
        <f>D56*E56</f>
        <v>29848</v>
      </c>
      <c r="J56" s="15">
        <f>H56*$O$2+M56*C56</f>
        <v>23313.333333333332</v>
      </c>
      <c r="K56" s="9"/>
      <c r="L56" s="18">
        <f>I56/J56</f>
        <v>1.2802973977695169</v>
      </c>
      <c r="M56" s="9">
        <f>$M$2</f>
        <v>1300</v>
      </c>
      <c r="N56" s="18"/>
    </row>
    <row r="57" spans="1:14" x14ac:dyDescent="0.2">
      <c r="A57" s="8"/>
      <c r="B57" s="10"/>
      <c r="C57" s="9">
        <v>13</v>
      </c>
      <c r="D57" s="9">
        <v>62.5</v>
      </c>
      <c r="E57" s="9">
        <v>389</v>
      </c>
      <c r="F57" s="9"/>
      <c r="G57" s="9"/>
      <c r="H57" s="17">
        <f>D57/C57</f>
        <v>4.8076923076923075</v>
      </c>
      <c r="I57" s="15">
        <f>D57*E57</f>
        <v>24312.5</v>
      </c>
      <c r="J57" s="15">
        <f>H57*$O$2+M57*C57</f>
        <v>21178.846153846152</v>
      </c>
      <c r="K57" s="9"/>
      <c r="L57" s="18">
        <f>I57/J57</f>
        <v>1.1479615000454009</v>
      </c>
      <c r="M57" s="9">
        <f>$M$2</f>
        <v>1300</v>
      </c>
      <c r="N57" s="18"/>
    </row>
    <row r="58" spans="1:14" x14ac:dyDescent="0.2">
      <c r="A58" s="8"/>
      <c r="B58" s="10"/>
      <c r="C58" s="9">
        <v>13</v>
      </c>
      <c r="D58" s="9">
        <v>66</v>
      </c>
      <c r="E58" s="9">
        <v>362</v>
      </c>
      <c r="F58" s="9"/>
      <c r="G58" s="9"/>
      <c r="H58" s="17">
        <f>D58/C58</f>
        <v>5.0769230769230766</v>
      </c>
      <c r="I58" s="15">
        <f>D58*E58</f>
        <v>23892</v>
      </c>
      <c r="J58" s="15">
        <f>H58*$O$2+M58*C58</f>
        <v>21418.461538461539</v>
      </c>
      <c r="K58" s="9"/>
      <c r="L58" s="18">
        <f>I58/J58</f>
        <v>1.1154862807067949</v>
      </c>
      <c r="M58" s="9">
        <f>$M$2</f>
        <v>1300</v>
      </c>
      <c r="N58" s="18"/>
    </row>
    <row r="59" spans="1:14" x14ac:dyDescent="0.2">
      <c r="A59" s="8"/>
      <c r="B59" s="10"/>
      <c r="C59" s="9">
        <v>13</v>
      </c>
      <c r="D59" s="9">
        <v>70</v>
      </c>
      <c r="E59" s="9">
        <v>372</v>
      </c>
      <c r="F59" s="9"/>
      <c r="G59" s="9"/>
      <c r="H59" s="17">
        <f>D59/C59</f>
        <v>5.384615384615385</v>
      </c>
      <c r="I59" s="15">
        <f>D59*E59</f>
        <v>26040</v>
      </c>
      <c r="J59" s="15">
        <f>H59*$O$2+M59*C59</f>
        <v>21692.307692307691</v>
      </c>
      <c r="K59" s="9"/>
      <c r="L59" s="18">
        <f>I59/J59</f>
        <v>1.2004255319148938</v>
      </c>
      <c r="M59" s="9">
        <f>$M$2</f>
        <v>1300</v>
      </c>
      <c r="N59" s="18"/>
    </row>
    <row r="60" spans="1:14" x14ac:dyDescent="0.2">
      <c r="A60" s="8"/>
      <c r="B60" s="10"/>
      <c r="C60" s="9">
        <v>14</v>
      </c>
      <c r="D60" s="9">
        <v>94</v>
      </c>
      <c r="E60" s="9">
        <v>309</v>
      </c>
      <c r="F60" s="9"/>
      <c r="G60" s="9"/>
      <c r="H60" s="17">
        <f>D60/C60</f>
        <v>6.7142857142857144</v>
      </c>
      <c r="I60" s="15">
        <f>D60*E60</f>
        <v>29046</v>
      </c>
      <c r="J60" s="15">
        <f>H60*$O$2+M60*C60</f>
        <v>24175.714285714286</v>
      </c>
      <c r="K60" s="9"/>
      <c r="L60" s="18">
        <f>I60/J60</f>
        <v>1.2014536429711045</v>
      </c>
      <c r="M60" s="9">
        <f>$M$2</f>
        <v>1300</v>
      </c>
      <c r="N60" s="18"/>
    </row>
    <row r="61" spans="1:14" x14ac:dyDescent="0.2">
      <c r="A61" s="8"/>
      <c r="B61" s="10"/>
      <c r="C61" s="9">
        <v>14</v>
      </c>
      <c r="D61" s="9">
        <v>100.3</v>
      </c>
      <c r="E61" s="9">
        <v>321</v>
      </c>
      <c r="F61" s="9"/>
      <c r="G61" s="9"/>
      <c r="H61" s="17">
        <f>D61/C61</f>
        <v>7.1642857142857137</v>
      </c>
      <c r="I61" s="15">
        <f>D61*E61</f>
        <v>32196.3</v>
      </c>
      <c r="J61" s="15">
        <f>H61*$O$2+M61*C61</f>
        <v>24576.214285714286</v>
      </c>
      <c r="K61" s="9"/>
      <c r="L61" s="18">
        <f>I61/J61</f>
        <v>1.3100593779699883</v>
      </c>
      <c r="M61" s="9">
        <f>$M$2</f>
        <v>1300</v>
      </c>
      <c r="N61" s="18"/>
    </row>
    <row r="62" spans="1:14" x14ac:dyDescent="0.2">
      <c r="A62" s="8"/>
      <c r="B62" s="10"/>
      <c r="C62" s="9">
        <v>15</v>
      </c>
      <c r="D62" s="9">
        <v>58</v>
      </c>
      <c r="E62" s="9">
        <v>412</v>
      </c>
      <c r="F62" s="9"/>
      <c r="G62" s="9"/>
      <c r="H62" s="17">
        <f>D62/C62</f>
        <v>3.8666666666666667</v>
      </c>
      <c r="I62" s="15">
        <f>D62*E62</f>
        <v>23896</v>
      </c>
      <c r="J62" s="15">
        <f>H62*$O$2+M62*C62</f>
        <v>22941.333333333332</v>
      </c>
      <c r="K62" s="9"/>
      <c r="L62" s="18">
        <f>I62/J62</f>
        <v>1.0416133906776706</v>
      </c>
      <c r="M62" s="9">
        <f>$M$2</f>
        <v>1300</v>
      </c>
      <c r="N62" s="18"/>
    </row>
    <row r="63" spans="1:14" x14ac:dyDescent="0.2">
      <c r="A63" s="8"/>
      <c r="B63" s="10"/>
      <c r="C63" s="9">
        <v>15</v>
      </c>
      <c r="D63" s="9">
        <v>59.6</v>
      </c>
      <c r="E63" s="9">
        <v>415</v>
      </c>
      <c r="F63" s="9"/>
      <c r="G63" s="9"/>
      <c r="H63" s="17">
        <f>D63/C63</f>
        <v>3.9733333333333336</v>
      </c>
      <c r="I63" s="15">
        <f>D63*E63</f>
        <v>24734</v>
      </c>
      <c r="J63" s="15">
        <f>H63*$O$2+M63*C63</f>
        <v>23036.266666666666</v>
      </c>
      <c r="K63" s="9"/>
      <c r="L63" s="18">
        <f>I63/J63</f>
        <v>1.0736982844442386</v>
      </c>
      <c r="M63" s="9">
        <f>$M$2</f>
        <v>1300</v>
      </c>
      <c r="N63" s="18"/>
    </row>
    <row r="64" spans="1:14" x14ac:dyDescent="0.2">
      <c r="A64" s="8"/>
      <c r="B64" s="10"/>
      <c r="C64" s="9">
        <v>15</v>
      </c>
      <c r="D64" s="9">
        <v>80</v>
      </c>
      <c r="E64" s="9">
        <v>328</v>
      </c>
      <c r="F64" s="9"/>
      <c r="G64" s="9"/>
      <c r="H64" s="17">
        <f>D64/C64</f>
        <v>5.333333333333333</v>
      </c>
      <c r="I64" s="15">
        <f>D64*E64</f>
        <v>26240</v>
      </c>
      <c r="J64" s="15">
        <f>H64*$O$2+M64*C64</f>
        <v>24246.666666666664</v>
      </c>
      <c r="K64" s="9"/>
      <c r="L64" s="18">
        <f>I64/J64</f>
        <v>1.0822106131427001</v>
      </c>
      <c r="M64" s="9">
        <f>$M$2</f>
        <v>1300</v>
      </c>
      <c r="N64" s="18"/>
    </row>
    <row r="65" spans="1:14" x14ac:dyDescent="0.2">
      <c r="A65" s="8"/>
      <c r="B65" s="10"/>
      <c r="C65" s="9">
        <v>15</v>
      </c>
      <c r="D65" s="9">
        <v>92</v>
      </c>
      <c r="E65" s="9">
        <v>349</v>
      </c>
      <c r="F65" s="9"/>
      <c r="G65" s="9"/>
      <c r="H65" s="17">
        <f>D65/C65</f>
        <v>6.1333333333333337</v>
      </c>
      <c r="I65" s="15">
        <f>D65*E65</f>
        <v>32108</v>
      </c>
      <c r="J65" s="15">
        <f>H65*$O$2+M65*C65</f>
        <v>24958.666666666668</v>
      </c>
      <c r="K65" s="9"/>
      <c r="L65" s="18">
        <f>I65/J65</f>
        <v>1.2864469255836315</v>
      </c>
      <c r="M65" s="9">
        <f>$M$2</f>
        <v>1300</v>
      </c>
      <c r="N65" s="18"/>
    </row>
    <row r="66" spans="1:14" x14ac:dyDescent="0.2">
      <c r="A66" s="8"/>
      <c r="B66" s="10"/>
      <c r="C66" s="9">
        <v>15</v>
      </c>
      <c r="D66" s="9">
        <v>92</v>
      </c>
      <c r="E66" s="9">
        <v>313</v>
      </c>
      <c r="F66" s="9"/>
      <c r="G66" s="9"/>
      <c r="H66" s="17">
        <f>D66/C66</f>
        <v>6.1333333333333337</v>
      </c>
      <c r="I66" s="15">
        <f>D66*E66</f>
        <v>28796</v>
      </c>
      <c r="J66" s="15">
        <f>H66*$O$2+M66*C66</f>
        <v>24958.666666666668</v>
      </c>
      <c r="K66" s="9"/>
      <c r="L66" s="18">
        <f>I66/J66</f>
        <v>1.1537475292483572</v>
      </c>
      <c r="M66" s="9">
        <f>$M$2</f>
        <v>1300</v>
      </c>
      <c r="N66" s="18"/>
    </row>
    <row r="67" spans="1:14" x14ac:dyDescent="0.2">
      <c r="A67" s="8"/>
      <c r="B67" s="10"/>
      <c r="C67" s="9">
        <v>15</v>
      </c>
      <c r="D67" s="9">
        <v>121.2</v>
      </c>
      <c r="E67" s="9">
        <v>285</v>
      </c>
      <c r="F67" s="9"/>
      <c r="G67" s="9"/>
      <c r="H67" s="17">
        <f>D67/C67</f>
        <v>8.08</v>
      </c>
      <c r="I67" s="15">
        <f>D67*E67</f>
        <v>34542</v>
      </c>
      <c r="J67" s="15">
        <f>H67*$O$2+M67*C67</f>
        <v>26691.200000000001</v>
      </c>
      <c r="K67" s="9"/>
      <c r="L67" s="18">
        <f>I67/J67</f>
        <v>1.2941343963553531</v>
      </c>
      <c r="M67" s="9">
        <f>$M$2</f>
        <v>1300</v>
      </c>
      <c r="N67" s="18"/>
    </row>
    <row r="68" spans="1:14" x14ac:dyDescent="0.2">
      <c r="A68" s="8"/>
      <c r="B68" s="10"/>
      <c r="C68" s="9">
        <v>16</v>
      </c>
      <c r="D68" s="9">
        <v>53</v>
      </c>
      <c r="E68" s="9">
        <v>458</v>
      </c>
      <c r="F68" s="9"/>
      <c r="G68" s="9"/>
      <c r="H68" s="17">
        <f>D68/C68</f>
        <v>3.3125</v>
      </c>
      <c r="I68" s="15">
        <f>D68*E68</f>
        <v>24274</v>
      </c>
      <c r="J68" s="15">
        <f>H68*$O$2+M68*C68</f>
        <v>23748.125</v>
      </c>
      <c r="K68" s="9"/>
      <c r="L68" s="18">
        <f>I68/J68</f>
        <v>1.0221438534621154</v>
      </c>
      <c r="M68" s="9">
        <f>$M$2</f>
        <v>1300</v>
      </c>
      <c r="N68" s="18"/>
    </row>
    <row r="69" spans="1:14" x14ac:dyDescent="0.2">
      <c r="A69" s="8"/>
      <c r="B69" s="10"/>
      <c r="C69" s="9">
        <v>16</v>
      </c>
      <c r="D69" s="9">
        <v>68.900000000000006</v>
      </c>
      <c r="E69" s="9">
        <v>386</v>
      </c>
      <c r="F69" s="9"/>
      <c r="G69" s="9"/>
      <c r="H69" s="17">
        <f>D69/C69</f>
        <v>4.3062500000000004</v>
      </c>
      <c r="I69" s="15">
        <f>D69*E69</f>
        <v>26595.4</v>
      </c>
      <c r="J69" s="15">
        <f>H69*$O$2+M69*C69</f>
        <v>24632.5625</v>
      </c>
      <c r="K69" s="9"/>
      <c r="L69" s="18">
        <f>I69/J69</f>
        <v>1.0796846653692649</v>
      </c>
      <c r="M69" s="9">
        <f>$M$2</f>
        <v>1300</v>
      </c>
      <c r="N69" s="18"/>
    </row>
    <row r="70" spans="1:14" x14ac:dyDescent="0.2">
      <c r="A70" s="8"/>
      <c r="B70" s="10"/>
      <c r="C70" s="9">
        <v>18</v>
      </c>
      <c r="D70" s="9">
        <v>129</v>
      </c>
      <c r="E70" s="9">
        <v>293</v>
      </c>
      <c r="F70" s="9"/>
      <c r="G70" s="9"/>
      <c r="H70" s="17">
        <f>D70/C70</f>
        <v>7.166666666666667</v>
      </c>
      <c r="I70" s="15">
        <f>D70*E70</f>
        <v>37797</v>
      </c>
      <c r="J70" s="15">
        <f>H70*$O$2+M70*C70</f>
        <v>29778.333333333336</v>
      </c>
      <c r="K70" s="9"/>
      <c r="L70" s="18">
        <f>I70/J70</f>
        <v>1.2692785582358537</v>
      </c>
      <c r="M70" s="9">
        <f>$M$2</f>
        <v>1300</v>
      </c>
      <c r="N70" s="18"/>
    </row>
    <row r="71" spans="1:14" x14ac:dyDescent="0.2">
      <c r="A71" s="8"/>
      <c r="B71" s="10"/>
      <c r="C71" s="9">
        <v>19</v>
      </c>
      <c r="D71" s="9">
        <v>80</v>
      </c>
      <c r="E71" s="9">
        <v>377</v>
      </c>
      <c r="F71" s="9"/>
      <c r="G71" s="9"/>
      <c r="H71" s="17">
        <f>D71/C71</f>
        <v>4.2105263157894735</v>
      </c>
      <c r="I71" s="15">
        <f>D71*E71</f>
        <v>30160</v>
      </c>
      <c r="J71" s="15">
        <f>H71*$O$2+M71*C71</f>
        <v>28447.36842105263</v>
      </c>
      <c r="K71" s="9"/>
      <c r="L71" s="18">
        <f>I71/J71</f>
        <v>1.0602035152636449</v>
      </c>
      <c r="M71" s="9">
        <f>$M$2</f>
        <v>1300</v>
      </c>
      <c r="N71" s="18"/>
    </row>
    <row r="72" spans="1:14" x14ac:dyDescent="0.2">
      <c r="A72" s="8"/>
      <c r="B72" s="10"/>
      <c r="C72" s="9">
        <v>19</v>
      </c>
      <c r="D72" s="9">
        <v>88</v>
      </c>
      <c r="E72" s="9">
        <v>351</v>
      </c>
      <c r="F72" s="9"/>
      <c r="G72" s="9"/>
      <c r="H72" s="17">
        <f>D72/C72</f>
        <v>4.6315789473684212</v>
      </c>
      <c r="I72" s="15">
        <f>D72*E72</f>
        <v>30888</v>
      </c>
      <c r="J72" s="15">
        <f>H72*$O$2+M72*C72</f>
        <v>28822.105263157893</v>
      </c>
      <c r="K72" s="9"/>
      <c r="L72" s="18">
        <f>I72/J72</f>
        <v>1.071677440560973</v>
      </c>
      <c r="M72" s="9">
        <f>$M$2</f>
        <v>1300</v>
      </c>
      <c r="N72" s="18"/>
    </row>
    <row r="73" spans="1:14" x14ac:dyDescent="0.2">
      <c r="A73" s="8"/>
      <c r="B73" s="10"/>
      <c r="C73" s="9">
        <v>21</v>
      </c>
      <c r="D73" s="9">
        <v>97</v>
      </c>
      <c r="E73" s="9">
        <v>356</v>
      </c>
      <c r="F73" s="9"/>
      <c r="G73" s="9"/>
      <c r="H73" s="17">
        <f>D73/C73</f>
        <v>4.6190476190476186</v>
      </c>
      <c r="I73" s="15">
        <f>D73*E73</f>
        <v>34532</v>
      </c>
      <c r="J73" s="15">
        <f>H73*$O$2+M73*C73</f>
        <v>31410.952380952382</v>
      </c>
      <c r="K73" s="9"/>
      <c r="L73" s="18">
        <f>I73/J73</f>
        <v>1.0993617634128223</v>
      </c>
      <c r="M73" s="9">
        <f>$M$2</f>
        <v>1300</v>
      </c>
      <c r="N73" s="18"/>
    </row>
    <row r="74" spans="1:14" x14ac:dyDescent="0.2">
      <c r="A74" s="8"/>
      <c r="B74" s="10"/>
      <c r="C74" s="9">
        <v>22</v>
      </c>
      <c r="D74" s="9">
        <v>108</v>
      </c>
      <c r="E74" s="9">
        <v>318</v>
      </c>
      <c r="F74" s="9"/>
      <c r="G74" s="9"/>
      <c r="H74" s="17">
        <f>D74/C74</f>
        <v>4.9090909090909092</v>
      </c>
      <c r="I74" s="15">
        <f>D74*E74</f>
        <v>34344</v>
      </c>
      <c r="J74" s="15">
        <f>H74*$O$2+M74*C74</f>
        <v>32969.090909090912</v>
      </c>
      <c r="K74" s="9"/>
      <c r="L74" s="18">
        <f>I74/J74</f>
        <v>1.0417029724811118</v>
      </c>
      <c r="M74" s="9">
        <f>$M$2</f>
        <v>1300</v>
      </c>
      <c r="N74" s="18"/>
    </row>
    <row r="75" spans="1:14" x14ac:dyDescent="0.2">
      <c r="A75" s="8"/>
      <c r="B75" s="10"/>
      <c r="C75" s="9">
        <v>24</v>
      </c>
      <c r="D75" s="9">
        <v>77.5</v>
      </c>
      <c r="E75" s="9">
        <v>483</v>
      </c>
      <c r="F75" s="9"/>
      <c r="G75" s="9"/>
      <c r="H75" s="17">
        <f>D75/C75</f>
        <v>3.2291666666666665</v>
      </c>
      <c r="I75" s="15">
        <f>D75*E75</f>
        <v>37432.5</v>
      </c>
      <c r="J75" s="15">
        <f>H75*$O$2+M75*C75</f>
        <v>34073.958333333336</v>
      </c>
      <c r="K75" s="9"/>
      <c r="L75" s="18">
        <f>I75/J75</f>
        <v>1.0985662315429059</v>
      </c>
      <c r="M75" s="9">
        <f>$M$2</f>
        <v>1300</v>
      </c>
      <c r="N75" s="18"/>
    </row>
    <row r="76" spans="1:14" x14ac:dyDescent="0.2">
      <c r="A76" s="8"/>
      <c r="B76" s="10"/>
      <c r="C76" s="9">
        <v>24</v>
      </c>
      <c r="D76" s="9">
        <v>113.2</v>
      </c>
      <c r="E76" s="9">
        <v>317</v>
      </c>
      <c r="F76" s="9"/>
      <c r="G76" s="9"/>
      <c r="H76" s="17">
        <f>D76/C76</f>
        <v>4.7166666666666668</v>
      </c>
      <c r="I76" s="15">
        <f>D76*E76</f>
        <v>35884.400000000001</v>
      </c>
      <c r="J76" s="15">
        <f>H76*$O$2+M76*C76</f>
        <v>35397.833333333336</v>
      </c>
      <c r="K76" s="9"/>
      <c r="L76" s="18">
        <f>I76/J76</f>
        <v>1.0137456623992993</v>
      </c>
      <c r="M76" s="9">
        <f>$M$2</f>
        <v>1300</v>
      </c>
      <c r="N76" s="18"/>
    </row>
    <row r="77" spans="1:14" x14ac:dyDescent="0.2">
      <c r="A77" s="8"/>
      <c r="B77" s="10"/>
      <c r="C77" s="9">
        <v>24</v>
      </c>
      <c r="D77" s="9">
        <v>130</v>
      </c>
      <c r="E77" s="9">
        <v>287</v>
      </c>
      <c r="F77" s="9"/>
      <c r="G77" s="9"/>
      <c r="H77" s="17">
        <f>D77/C77</f>
        <v>5.416666666666667</v>
      </c>
      <c r="I77" s="15">
        <f>D77*E77</f>
        <v>37310</v>
      </c>
      <c r="J77" s="15">
        <f>H77*$O$2+M77*C77</f>
        <v>36020.833333333336</v>
      </c>
      <c r="K77" s="9"/>
      <c r="L77" s="18">
        <f>I77/J77</f>
        <v>1.0357894736842104</v>
      </c>
      <c r="M77" s="9">
        <f>$M$2</f>
        <v>1300</v>
      </c>
      <c r="N77" s="18"/>
    </row>
    <row r="78" spans="1:14" x14ac:dyDescent="0.2">
      <c r="A78" s="8"/>
      <c r="B78" s="10"/>
      <c r="C78" s="9">
        <v>25</v>
      </c>
      <c r="D78" s="9">
        <v>163</v>
      </c>
      <c r="E78" s="9">
        <v>262</v>
      </c>
      <c r="F78" s="9"/>
      <c r="G78" s="9"/>
      <c r="H78" s="17">
        <f>D78/C78</f>
        <v>6.52</v>
      </c>
      <c r="I78" s="15">
        <f>D78*E78</f>
        <v>42706</v>
      </c>
      <c r="J78" s="15">
        <f>H78*$O$2+M78*C78</f>
        <v>38302.800000000003</v>
      </c>
      <c r="K78" s="9"/>
      <c r="L78" s="18">
        <f>I78/J78</f>
        <v>1.1149576532263958</v>
      </c>
      <c r="M78" s="9">
        <f>$M$2</f>
        <v>1300</v>
      </c>
      <c r="N78" s="18"/>
    </row>
    <row r="79" spans="1:14" x14ac:dyDescent="0.2">
      <c r="A79" s="8"/>
      <c r="B79" s="10"/>
      <c r="C79" s="9">
        <v>25</v>
      </c>
      <c r="D79" s="9">
        <v>169.4</v>
      </c>
      <c r="E79" s="9">
        <v>270</v>
      </c>
      <c r="F79" s="9"/>
      <c r="G79" s="9"/>
      <c r="H79" s="17">
        <f>D79/C79</f>
        <v>6.7759999999999998</v>
      </c>
      <c r="I79" s="15">
        <f>D79*E79</f>
        <v>45738</v>
      </c>
      <c r="J79" s="15">
        <f>H79*$O$2+M79*C79</f>
        <v>38530.639999999999</v>
      </c>
      <c r="K79" s="9"/>
      <c r="L79" s="18">
        <f>I79/J79</f>
        <v>1.187055288985597</v>
      </c>
      <c r="M79" s="9">
        <f>$M$2</f>
        <v>1300</v>
      </c>
      <c r="N79" s="18"/>
    </row>
    <row r="80" spans="1:14" x14ac:dyDescent="0.2">
      <c r="A80" s="8"/>
      <c r="B80" s="10"/>
      <c r="C80" s="9">
        <v>25</v>
      </c>
      <c r="D80" s="9">
        <v>185</v>
      </c>
      <c r="E80" s="9">
        <v>262</v>
      </c>
      <c r="F80" s="9"/>
      <c r="G80" s="9"/>
      <c r="H80" s="17">
        <f>D80/C80</f>
        <v>7.4</v>
      </c>
      <c r="I80" s="15">
        <f>D80*E80</f>
        <v>48470</v>
      </c>
      <c r="J80" s="15">
        <f>H80*$O$2+M80*C80</f>
        <v>39086</v>
      </c>
      <c r="K80" s="9"/>
      <c r="L80" s="18">
        <f>I80/J80</f>
        <v>1.2400859642838868</v>
      </c>
      <c r="M80" s="9">
        <f>$M$2</f>
        <v>1300</v>
      </c>
      <c r="N80" s="18"/>
    </row>
    <row r="81" spans="1:14" x14ac:dyDescent="0.2">
      <c r="A81" s="8"/>
      <c r="B81" s="10"/>
      <c r="C81" s="9">
        <v>33</v>
      </c>
      <c r="D81" s="9">
        <v>111</v>
      </c>
      <c r="E81" s="9">
        <v>395</v>
      </c>
      <c r="F81" s="9"/>
      <c r="G81" s="9"/>
      <c r="H81" s="17">
        <f>D81/C81</f>
        <v>3.3636363636363638</v>
      </c>
      <c r="I81" s="15">
        <f>D81*E81</f>
        <v>43845</v>
      </c>
      <c r="J81" s="15">
        <f>H81*$O$2+M81*C81</f>
        <v>45893.636363636368</v>
      </c>
      <c r="K81" s="9"/>
      <c r="L81" s="18">
        <f>I81/J81</f>
        <v>0.95536121070459357</v>
      </c>
      <c r="M81" s="9">
        <f>$M$2</f>
        <v>1300</v>
      </c>
      <c r="N81" s="18"/>
    </row>
    <row r="82" spans="1:14" x14ac:dyDescent="0.2">
      <c r="A82" s="8"/>
      <c r="B82" s="10"/>
      <c r="C82" s="9">
        <v>41</v>
      </c>
      <c r="D82" s="9">
        <v>221.9</v>
      </c>
      <c r="E82" s="9">
        <v>263</v>
      </c>
      <c r="F82" s="9"/>
      <c r="G82" s="9"/>
      <c r="H82" s="17">
        <f>D82/C82</f>
        <v>5.4121951219512194</v>
      </c>
      <c r="I82" s="15">
        <f>D82*E82</f>
        <v>58359.700000000004</v>
      </c>
      <c r="J82" s="15">
        <f>H82*$O$2+M82*C82</f>
        <v>58116.853658536587</v>
      </c>
      <c r="K82" s="9"/>
      <c r="L82" s="18">
        <f>I82/J82</f>
        <v>1.0041785872113838</v>
      </c>
      <c r="M82" s="9">
        <f>$M$2</f>
        <v>1300</v>
      </c>
      <c r="N82" s="18"/>
    </row>
    <row r="83" spans="1:14" x14ac:dyDescent="0.2">
      <c r="A83" s="8"/>
      <c r="B83" s="10"/>
      <c r="C83" s="9">
        <v>43</v>
      </c>
      <c r="D83" s="9">
        <v>210</v>
      </c>
      <c r="E83" s="9">
        <v>283</v>
      </c>
      <c r="F83" s="9"/>
      <c r="G83" s="9"/>
      <c r="H83" s="17">
        <f>D83/C83</f>
        <v>4.8837209302325579</v>
      </c>
      <c r="I83" s="15">
        <f>D83*E83</f>
        <v>59430</v>
      </c>
      <c r="J83" s="15">
        <f>H83*$O$2+M83*C83</f>
        <v>60246.511627906977</v>
      </c>
      <c r="K83" s="9"/>
      <c r="L83" s="18">
        <f>I83/J83</f>
        <v>0.98644715509920478</v>
      </c>
      <c r="M83" s="9">
        <f>$M$2</f>
        <v>1300</v>
      </c>
      <c r="N83" s="18"/>
    </row>
    <row r="84" spans="1:14" x14ac:dyDescent="0.2">
      <c r="C84" s="9"/>
      <c r="D84" s="9"/>
      <c r="E84" s="9"/>
      <c r="F84" s="9"/>
      <c r="G84" s="9"/>
      <c r="H84" s="9"/>
      <c r="J84" s="9"/>
      <c r="K84" s="9"/>
      <c r="L84" s="9"/>
      <c r="M84" s="9"/>
      <c r="N84" s="18"/>
    </row>
    <row r="85" spans="1:14" x14ac:dyDescent="0.2">
      <c r="C85" s="9"/>
      <c r="D85" s="9"/>
      <c r="E85" s="9"/>
      <c r="F85" s="9"/>
      <c r="G85" s="9"/>
      <c r="H85" s="9"/>
      <c r="J85" s="9"/>
      <c r="K85" s="9"/>
      <c r="L85" s="9"/>
      <c r="M85" s="9"/>
      <c r="N85" s="18"/>
    </row>
    <row r="86" spans="1:14" x14ac:dyDescent="0.2">
      <c r="C86" s="9"/>
      <c r="D86" s="9"/>
      <c r="E86" s="9"/>
      <c r="F86" s="9"/>
      <c r="G86" s="9"/>
      <c r="H86" s="9"/>
      <c r="J86" s="9"/>
      <c r="K86" s="9"/>
      <c r="L86" s="9"/>
      <c r="M86" s="9"/>
      <c r="N86" s="18"/>
    </row>
    <row r="87" spans="1:14" x14ac:dyDescent="0.2">
      <c r="C87" s="9"/>
      <c r="D87" s="9"/>
      <c r="E87" s="9"/>
      <c r="F87" s="9"/>
      <c r="G87" s="9"/>
      <c r="H87" s="9"/>
      <c r="J87" s="9"/>
      <c r="K87" s="9"/>
      <c r="L87" s="9"/>
      <c r="M87" s="9"/>
      <c r="N87" s="18"/>
    </row>
  </sheetData>
  <sortState ref="C4:N87">
    <sortCondition ref="C4:C87"/>
    <sortCondition ref="D4:D8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"/>
  <sheetViews>
    <sheetView rightToLeft="1" zoomScale="145" zoomScaleNormal="145" zoomScaleSheetLayoutView="145" workbookViewId="0">
      <selection activeCell="C2" sqref="C2:E19"/>
    </sheetView>
  </sheetViews>
  <sheetFormatPr defaultRowHeight="14.25" x14ac:dyDescent="0.2"/>
  <cols>
    <col min="5" max="6" width="9.75" customWidth="1"/>
    <col min="7" max="10" width="9" customWidth="1"/>
  </cols>
  <sheetData>
    <row r="1" spans="2:15" x14ac:dyDescent="0.2">
      <c r="O1" t="s">
        <v>5</v>
      </c>
    </row>
    <row r="2" spans="2:15" x14ac:dyDescent="0.2">
      <c r="B2" s="4" t="s">
        <v>4</v>
      </c>
      <c r="C2" s="4" t="s">
        <v>0</v>
      </c>
      <c r="D2" s="4" t="s">
        <v>1</v>
      </c>
      <c r="E2" s="5" t="s">
        <v>2</v>
      </c>
      <c r="F2" s="5" t="s">
        <v>3</v>
      </c>
      <c r="G2" s="4" t="s">
        <v>6</v>
      </c>
      <c r="H2" s="7"/>
      <c r="J2" s="1" t="s">
        <v>7</v>
      </c>
      <c r="L2" t="s">
        <v>8</v>
      </c>
      <c r="M2">
        <v>120</v>
      </c>
    </row>
    <row r="3" spans="2:15" ht="24.75" customHeight="1" x14ac:dyDescent="0.2">
      <c r="B3" s="4">
        <v>1537</v>
      </c>
      <c r="C3" s="4">
        <v>1</v>
      </c>
      <c r="D3" s="4">
        <v>8</v>
      </c>
      <c r="E3" s="4">
        <v>455</v>
      </c>
      <c r="F3" s="4">
        <v>559</v>
      </c>
      <c r="G3" s="6">
        <f t="shared" ref="G3:G19" si="0">F3/E3</f>
        <v>1.2285714285714286</v>
      </c>
      <c r="H3" s="8"/>
      <c r="J3" s="2">
        <f>D3/C3</f>
        <v>8</v>
      </c>
      <c r="K3" s="3">
        <f>(C3*$M$2+(D3*$M$3)*($M$4/D3))/D3</f>
        <v>515</v>
      </c>
      <c r="L3" t="s">
        <v>9</v>
      </c>
      <c r="M3">
        <v>800</v>
      </c>
    </row>
    <row r="4" spans="2:15" ht="24.75" customHeight="1" x14ac:dyDescent="0.2">
      <c r="B4" s="4">
        <v>1546</v>
      </c>
      <c r="C4" s="4">
        <v>1</v>
      </c>
      <c r="D4" s="4">
        <v>12</v>
      </c>
      <c r="E4" s="4">
        <v>375</v>
      </c>
      <c r="F4" s="4">
        <v>428</v>
      </c>
      <c r="G4" s="6">
        <f t="shared" si="0"/>
        <v>1.1413333333333333</v>
      </c>
      <c r="H4" s="8"/>
      <c r="J4" s="2">
        <f t="shared" ref="J4:J19" si="1">D4/C4</f>
        <v>12</v>
      </c>
      <c r="K4" s="3">
        <f t="shared" ref="K4:K19" si="2">(C4*$M$2+(D4*$M$3)*($M$4/D4))/D4</f>
        <v>343.33333333333331</v>
      </c>
      <c r="L4" t="s">
        <v>10</v>
      </c>
      <c r="M4">
        <v>5</v>
      </c>
    </row>
    <row r="5" spans="2:15" ht="24.75" customHeight="1" x14ac:dyDescent="0.2">
      <c r="B5" s="4">
        <v>1542</v>
      </c>
      <c r="C5" s="4">
        <v>5</v>
      </c>
      <c r="D5" s="4">
        <v>26</v>
      </c>
      <c r="E5" s="4">
        <v>455</v>
      </c>
      <c r="F5" s="4">
        <v>554</v>
      </c>
      <c r="G5" s="6">
        <f t="shared" si="0"/>
        <v>1.2175824175824175</v>
      </c>
      <c r="H5" s="8"/>
      <c r="J5" s="2">
        <f t="shared" si="1"/>
        <v>5.2</v>
      </c>
      <c r="K5" s="3">
        <f t="shared" si="2"/>
        <v>176.92307692307693</v>
      </c>
      <c r="M5">
        <v>800</v>
      </c>
    </row>
    <row r="6" spans="2:15" ht="24.75" customHeight="1" x14ac:dyDescent="0.2">
      <c r="B6" s="4">
        <v>1533</v>
      </c>
      <c r="C6" s="4">
        <v>5</v>
      </c>
      <c r="D6" s="4">
        <v>35</v>
      </c>
      <c r="E6" s="4">
        <v>403</v>
      </c>
      <c r="F6" s="4">
        <v>501</v>
      </c>
      <c r="G6" s="6">
        <f t="shared" si="0"/>
        <v>1.2431761786600497</v>
      </c>
      <c r="H6" s="8"/>
      <c r="J6" s="2">
        <f t="shared" si="1"/>
        <v>7</v>
      </c>
      <c r="K6" s="3">
        <f t="shared" si="2"/>
        <v>131.42857142857142</v>
      </c>
    </row>
    <row r="7" spans="2:15" ht="24.75" customHeight="1" x14ac:dyDescent="0.2">
      <c r="B7" s="4">
        <v>1539</v>
      </c>
      <c r="C7" s="4">
        <v>5</v>
      </c>
      <c r="D7" s="4">
        <v>42</v>
      </c>
      <c r="E7" s="4">
        <v>357</v>
      </c>
      <c r="F7" s="4">
        <v>453</v>
      </c>
      <c r="G7" s="6">
        <f t="shared" si="0"/>
        <v>1.26890756302521</v>
      </c>
      <c r="H7" s="8"/>
      <c r="J7" s="2">
        <f t="shared" si="1"/>
        <v>8.4</v>
      </c>
      <c r="K7" s="3">
        <f t="shared" si="2"/>
        <v>109.52380952380952</v>
      </c>
    </row>
    <row r="8" spans="2:15" ht="24.75" customHeight="1" x14ac:dyDescent="0.2">
      <c r="B8" s="4">
        <v>1541</v>
      </c>
      <c r="C8" s="4">
        <v>6</v>
      </c>
      <c r="D8" s="4">
        <v>59</v>
      </c>
      <c r="E8" s="4">
        <v>330</v>
      </c>
      <c r="F8" s="4">
        <v>411</v>
      </c>
      <c r="G8" s="6">
        <f t="shared" si="0"/>
        <v>1.2454545454545454</v>
      </c>
      <c r="H8" s="8"/>
      <c r="J8" s="2">
        <f t="shared" si="1"/>
        <v>9.8333333333333339</v>
      </c>
      <c r="K8" s="3">
        <f t="shared" si="2"/>
        <v>80</v>
      </c>
    </row>
    <row r="9" spans="2:15" ht="24.75" customHeight="1" x14ac:dyDescent="0.2">
      <c r="B9" s="4">
        <v>1536</v>
      </c>
      <c r="C9" s="4">
        <v>7</v>
      </c>
      <c r="D9" s="4">
        <v>42</v>
      </c>
      <c r="E9" s="4">
        <v>435</v>
      </c>
      <c r="F9" s="4">
        <v>526</v>
      </c>
      <c r="G9" s="6">
        <f t="shared" si="0"/>
        <v>1.2091954022988505</v>
      </c>
      <c r="H9" s="8"/>
      <c r="J9" s="2">
        <f t="shared" si="1"/>
        <v>6</v>
      </c>
      <c r="K9" s="3">
        <f t="shared" si="2"/>
        <v>115.23809523809524</v>
      </c>
    </row>
    <row r="10" spans="2:15" ht="24.75" customHeight="1" x14ac:dyDescent="0.2">
      <c r="B10" s="4">
        <v>1532</v>
      </c>
      <c r="C10" s="4">
        <v>7</v>
      </c>
      <c r="D10" s="4">
        <v>47</v>
      </c>
      <c r="E10" s="4">
        <v>381</v>
      </c>
      <c r="F10" s="4">
        <v>471</v>
      </c>
      <c r="G10" s="6">
        <f t="shared" si="0"/>
        <v>1.2362204724409449</v>
      </c>
      <c r="H10" s="8"/>
      <c r="J10" s="2">
        <f t="shared" si="1"/>
        <v>6.7142857142857144</v>
      </c>
      <c r="K10" s="3">
        <f t="shared" si="2"/>
        <v>102.97872340425532</v>
      </c>
    </row>
    <row r="11" spans="2:15" ht="24.75" customHeight="1" x14ac:dyDescent="0.2">
      <c r="B11" s="4">
        <v>1550</v>
      </c>
      <c r="C11" s="4">
        <v>8</v>
      </c>
      <c r="D11" s="4">
        <v>70</v>
      </c>
      <c r="E11" s="4">
        <v>339</v>
      </c>
      <c r="F11" s="4">
        <v>413</v>
      </c>
      <c r="G11" s="6">
        <f t="shared" si="0"/>
        <v>1.2182890855457227</v>
      </c>
      <c r="H11" s="8"/>
      <c r="J11" s="2">
        <f t="shared" si="1"/>
        <v>8.75</v>
      </c>
      <c r="K11" s="3">
        <f t="shared" si="2"/>
        <v>70.857142857142861</v>
      </c>
    </row>
    <row r="12" spans="2:15" ht="24.75" customHeight="1" x14ac:dyDescent="0.2">
      <c r="B12" s="4">
        <v>1548</v>
      </c>
      <c r="C12" s="4">
        <v>10</v>
      </c>
      <c r="D12" s="4">
        <v>32</v>
      </c>
      <c r="E12" s="4">
        <v>587</v>
      </c>
      <c r="F12" s="4">
        <v>694</v>
      </c>
      <c r="G12" s="6">
        <f t="shared" si="0"/>
        <v>1.182282793867121</v>
      </c>
      <c r="H12" s="8"/>
      <c r="J12" s="2">
        <f t="shared" si="1"/>
        <v>3.2</v>
      </c>
      <c r="K12" s="3">
        <f t="shared" si="2"/>
        <v>162.5</v>
      </c>
    </row>
    <row r="13" spans="2:15" ht="24.75" customHeight="1" x14ac:dyDescent="0.2">
      <c r="B13" s="4">
        <v>1545</v>
      </c>
      <c r="C13" s="4">
        <v>13</v>
      </c>
      <c r="D13" s="4">
        <v>66</v>
      </c>
      <c r="E13" s="4">
        <v>362</v>
      </c>
      <c r="F13" s="4">
        <v>446</v>
      </c>
      <c r="G13" s="6">
        <f t="shared" si="0"/>
        <v>1.2320441988950277</v>
      </c>
      <c r="H13" s="8"/>
      <c r="J13" s="2">
        <f t="shared" si="1"/>
        <v>5.0769230769230766</v>
      </c>
      <c r="K13" s="3">
        <f t="shared" si="2"/>
        <v>84.242424242424249</v>
      </c>
    </row>
    <row r="14" spans="2:15" ht="24.75" customHeight="1" x14ac:dyDescent="0.2">
      <c r="B14" s="4">
        <v>1499</v>
      </c>
      <c r="C14" s="4">
        <v>13</v>
      </c>
      <c r="D14" s="4">
        <v>70</v>
      </c>
      <c r="E14" s="4">
        <v>372</v>
      </c>
      <c r="F14" s="4">
        <v>456</v>
      </c>
      <c r="G14" s="6">
        <f t="shared" si="0"/>
        <v>1.2258064516129032</v>
      </c>
      <c r="H14" s="8"/>
      <c r="J14" s="2">
        <f t="shared" si="1"/>
        <v>5.384615384615385</v>
      </c>
      <c r="K14" s="3">
        <f t="shared" si="2"/>
        <v>79.428571428571431</v>
      </c>
    </row>
    <row r="15" spans="2:15" ht="24.75" customHeight="1" x14ac:dyDescent="0.2">
      <c r="B15" s="4">
        <v>1538</v>
      </c>
      <c r="C15" s="4">
        <v>15</v>
      </c>
      <c r="D15" s="4">
        <v>92</v>
      </c>
      <c r="E15" s="4">
        <v>349</v>
      </c>
      <c r="F15" s="4">
        <v>421</v>
      </c>
      <c r="G15" s="6">
        <f t="shared" si="0"/>
        <v>1.2063037249283668</v>
      </c>
      <c r="H15" s="8"/>
      <c r="J15" s="2">
        <f t="shared" si="1"/>
        <v>6.1333333333333337</v>
      </c>
      <c r="K15" s="3">
        <f t="shared" si="2"/>
        <v>63.043478260869563</v>
      </c>
    </row>
    <row r="16" spans="2:15" ht="24.75" customHeight="1" x14ac:dyDescent="0.2">
      <c r="B16" s="4">
        <v>1529</v>
      </c>
      <c r="C16" s="4">
        <v>18</v>
      </c>
      <c r="D16" s="4">
        <v>129</v>
      </c>
      <c r="E16" s="4">
        <v>293</v>
      </c>
      <c r="F16" s="4">
        <v>371</v>
      </c>
      <c r="G16" s="6">
        <f t="shared" si="0"/>
        <v>1.2662116040955631</v>
      </c>
      <c r="H16" s="8"/>
      <c r="J16" s="2">
        <f t="shared" si="1"/>
        <v>7.166666666666667</v>
      </c>
      <c r="K16" s="3">
        <f t="shared" si="2"/>
        <v>47.751937984496124</v>
      </c>
    </row>
    <row r="17" spans="2:11" ht="24.75" customHeight="1" x14ac:dyDescent="0.2">
      <c r="B17" s="4">
        <v>1534</v>
      </c>
      <c r="C17" s="4">
        <v>22</v>
      </c>
      <c r="D17" s="4">
        <v>117</v>
      </c>
      <c r="E17" s="4">
        <v>471</v>
      </c>
      <c r="F17" s="4">
        <v>581</v>
      </c>
      <c r="G17" s="6">
        <f t="shared" si="0"/>
        <v>1.2335456475583864</v>
      </c>
      <c r="H17" s="8"/>
      <c r="J17" s="2">
        <f t="shared" si="1"/>
        <v>5.3181818181818183</v>
      </c>
      <c r="K17" s="3">
        <f t="shared" si="2"/>
        <v>56.752136752136749</v>
      </c>
    </row>
    <row r="18" spans="2:11" ht="24.75" customHeight="1" x14ac:dyDescent="0.2">
      <c r="B18" s="4">
        <v>1549</v>
      </c>
      <c r="C18" s="4">
        <v>25</v>
      </c>
      <c r="D18" s="4">
        <v>185</v>
      </c>
      <c r="E18" s="4">
        <v>262</v>
      </c>
      <c r="F18" s="4">
        <v>330</v>
      </c>
      <c r="G18" s="6">
        <f t="shared" si="0"/>
        <v>1.2595419847328244</v>
      </c>
      <c r="H18" s="8"/>
      <c r="J18" s="2">
        <f t="shared" si="1"/>
        <v>7.4</v>
      </c>
      <c r="K18" s="3">
        <f t="shared" si="2"/>
        <v>37.837837837837839</v>
      </c>
    </row>
    <row r="19" spans="2:11" ht="24.75" customHeight="1" x14ac:dyDescent="0.2">
      <c r="B19" s="4">
        <v>1522</v>
      </c>
      <c r="C19" s="4">
        <v>33</v>
      </c>
      <c r="D19" s="4">
        <v>111</v>
      </c>
      <c r="E19" s="4">
        <v>395</v>
      </c>
      <c r="F19" s="4">
        <v>467</v>
      </c>
      <c r="G19" s="6">
        <f t="shared" si="0"/>
        <v>1.1822784810126583</v>
      </c>
      <c r="H19" s="8"/>
      <c r="J19" s="2">
        <f t="shared" si="1"/>
        <v>3.3636363636363638</v>
      </c>
      <c r="K19" s="3">
        <f t="shared" si="2"/>
        <v>71.711711711711715</v>
      </c>
    </row>
    <row r="20" spans="2:11" x14ac:dyDescent="0.2">
      <c r="G20" s="2"/>
      <c r="H20" s="2"/>
    </row>
    <row r="21" spans="2:11" x14ac:dyDescent="0.2">
      <c r="G21" s="2"/>
      <c r="H21" s="2"/>
    </row>
    <row r="22" spans="2:11" x14ac:dyDescent="0.2">
      <c r="G22" s="2"/>
      <c r="H22" s="2"/>
    </row>
    <row r="23" spans="2:11" x14ac:dyDescent="0.2">
      <c r="G23" s="2"/>
      <c r="H23" s="2"/>
    </row>
  </sheetData>
  <sortState ref="B3:K29">
    <sortCondition ref="C3:C29"/>
    <sortCondition ref="D3:D29"/>
  </sortState>
  <pageMargins left="0.70866141732283472" right="0.70866141732283472" top="0.74803149606299213" bottom="0.74803149606299213" header="0.31496062992125984" footer="0.31496062992125984"/>
  <pageSetup paperSize="9" scale="115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</vt:i4>
      </vt:variant>
      <vt:variant>
        <vt:lpstr>טווחים בעלי שם</vt:lpstr>
      </vt:variant>
      <vt:variant>
        <vt:i4>3</vt:i4>
      </vt:variant>
    </vt:vector>
  </HeadingPairs>
  <TitlesOfParts>
    <vt:vector size="6" baseType="lpstr">
      <vt:lpstr>raff</vt:lpstr>
      <vt:lpstr>גיליון1</vt:lpstr>
      <vt:lpstr>גיליון3</vt:lpstr>
      <vt:lpstr>גיליון1!WPrint_Area_W</vt:lpstr>
      <vt:lpstr>למיון1</vt:lpstr>
      <vt:lpstr>צלונים_למיון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222</cp:lastModifiedBy>
  <cp:lastPrinted>2013-03-12T05:19:54Z</cp:lastPrinted>
  <dcterms:created xsi:type="dcterms:W3CDTF">2012-11-22T04:39:16Z</dcterms:created>
  <dcterms:modified xsi:type="dcterms:W3CDTF">2013-04-17T06:39:08Z</dcterms:modified>
</cp:coreProperties>
</file>