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showObjects="placeholders" autoCompressPictures="0"/>
  <bookViews>
    <workbookView xWindow="3700" yWindow="60" windowWidth="21320" windowHeight="1554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4" l="1"/>
  <c r="D37" i="4"/>
  <c r="D36" i="4"/>
  <c r="D35" i="4"/>
  <c r="D34" i="4"/>
  <c r="D33" i="4"/>
  <c r="D32" i="4"/>
  <c r="D31" i="4"/>
  <c r="D28" i="4"/>
  <c r="D29" i="4"/>
  <c r="D30" i="4"/>
  <c r="D27" i="4"/>
  <c r="D24" i="4"/>
  <c r="D25" i="4"/>
  <c r="D26" i="4"/>
  <c r="D23" i="4"/>
  <c r="D20" i="4"/>
  <c r="D21" i="4"/>
  <c r="D22" i="4"/>
  <c r="D19" i="4"/>
  <c r="D18" i="4"/>
  <c r="D16" i="4"/>
  <c r="D17" i="4"/>
  <c r="D15" i="4"/>
  <c r="D14" i="4"/>
  <c r="D13" i="4"/>
  <c r="D12" i="4"/>
  <c r="D11" i="4"/>
  <c r="D10" i="4"/>
  <c r="D5" i="4"/>
  <c r="D6" i="4"/>
  <c r="D7" i="4"/>
  <c r="D8" i="4"/>
  <c r="D9" i="4"/>
  <c r="D4" i="4"/>
  <c r="I3" i="6"/>
  <c r="H3" i="6"/>
  <c r="G3" i="6"/>
</calcChain>
</file>

<file path=xl/sharedStrings.xml><?xml version="1.0" encoding="utf-8"?>
<sst xmlns="http://schemas.openxmlformats.org/spreadsheetml/2006/main" count="1346" uniqueCount="837">
  <si>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</si>
  <si>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</si>
  <si>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</si>
  <si>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</si>
  <si>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</si>
  <si>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</si>
  <si>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</si>
  <si>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</si>
  <si>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</si>
  <si>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</si>
  <si>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</si>
  <si>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</si>
  <si>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</si>
  <si>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</si>
  <si>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</si>
  <si>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</si>
  <si>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</si>
  <si>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</si>
  <si>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</si>
  <si>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</si>
  <si>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</si>
  <si>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</si>
  <si>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</si>
  <si>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</si>
  <si>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</si>
  <si>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</si>
  <si>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</si>
  <si>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</si>
  <si>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</si>
  <si>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</si>
  <si>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</si>
  <si>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</si>
  <si>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</si>
  <si>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</si>
  <si>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</si>
  <si>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</si>
  <si>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</si>
  <si>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</si>
  <si>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</si>
  <si>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</si>
  <si>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</si>
  <si>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</si>
  <si>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</si>
  <si>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</si>
  <si>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</si>
  <si>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</si>
  <si>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</si>
  <si>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</si>
  <si>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</si>
  <si>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</si>
  <si>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</si>
  <si>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</si>
  <si>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</si>
  <si>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</si>
  <si>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</si>
  <si>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</si>
  <si>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</si>
  <si>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</si>
  <si>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</si>
  <si>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</si>
  <si>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</si>
  <si>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</si>
  <si>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</si>
  <si>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</si>
  <si>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</si>
  <si>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</si>
  <si>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</si>
  <si>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</si>
  <si>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</si>
  <si>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</si>
  <si>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</si>
  <si>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</si>
  <si>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</si>
  <si>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</si>
  <si>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</si>
  <si>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</si>
  <si>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</si>
  <si>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</si>
  <si>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</si>
  <si>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</si>
  <si>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</si>
  <si>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</si>
  <si>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</si>
  <si>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</si>
  <si>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</si>
  <si>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</si>
  <si>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</si>
  <si>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</si>
  <si>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</si>
  <si>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</si>
  <si>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</si>
  <si>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</si>
  <si>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</si>
  <si>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</si>
  <si>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</si>
  <si>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</si>
  <si>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</si>
  <si>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</si>
  <si>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</si>
  <si>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</si>
  <si>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</si>
  <si>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</si>
  <si>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</si>
  <si>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</si>
  <si>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</si>
  <si>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</si>
  <si>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</si>
  <si>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</si>
  <si>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</si>
  <si>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</si>
  <si>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</si>
  <si>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</si>
  <si>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</si>
  <si>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</si>
  <si>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</si>
  <si>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</si>
  <si>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</si>
  <si>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</si>
  <si>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</si>
  <si>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</si>
  <si>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</si>
  <si>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</si>
  <si>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</si>
  <si>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</si>
  <si>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</si>
  <si>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</si>
  <si>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</si>
  <si>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</si>
  <si>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</si>
  <si>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</si>
  <si>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</si>
  <si>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</si>
  <si>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</si>
  <si>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</si>
  <si>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</si>
  <si>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</si>
  <si>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</si>
  <si>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</si>
  <si>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</si>
  <si>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</si>
  <si>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</si>
  <si>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</si>
  <si>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</si>
  <si>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</si>
  <si>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</si>
  <si>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</si>
  <si>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</si>
  <si>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</si>
  <si>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</si>
  <si>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</si>
  <si>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</si>
  <si>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</si>
  <si>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</si>
  <si>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</si>
  <si>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</si>
  <si>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</si>
  <si>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</si>
  <si>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</si>
  <si>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</si>
  <si>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</si>
  <si>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</si>
  <si>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</si>
  <si>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</si>
  <si>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</si>
  <si>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</si>
  <si>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</si>
  <si>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</si>
  <si>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</si>
  <si>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</si>
  <si>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</si>
  <si>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</si>
  <si>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</si>
  <si>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</si>
  <si>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</si>
  <si>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</si>
  <si>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</si>
  <si>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</si>
  <si>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</si>
  <si>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</si>
  <si>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</si>
  <si>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</si>
  <si>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</si>
  <si>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</si>
  <si>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</si>
  <si>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</si>
  <si>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</si>
  <si>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</si>
  <si>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</si>
  <si>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</si>
  <si>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</si>
  <si>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</si>
  <si>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</si>
  <si>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</si>
  <si>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</si>
  <si>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</si>
  <si>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</si>
  <si>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</si>
  <si>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</si>
  <si>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</si>
  <si>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</si>
  <si>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</si>
  <si>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</si>
  <si>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</si>
  <si>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</si>
  <si>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</si>
  <si>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</si>
  <si>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</si>
  <si>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</si>
  <si>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</si>
  <si>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</si>
  <si>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</si>
  <si>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</si>
  <si>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</si>
  <si>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</si>
  <si>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</si>
  <si>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</si>
  <si>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</si>
  <si>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</si>
  <si>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</si>
  <si>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</si>
  <si>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</si>
  <si>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</si>
  <si>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</si>
  <si>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</si>
  <si>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</si>
  <si>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</si>
  <si>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</si>
  <si>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</si>
  <si>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</si>
  <si>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</si>
  <si>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</si>
  <si>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</si>
  <si>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</si>
  <si>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</si>
  <si>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</si>
  <si>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</si>
  <si>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</si>
  <si>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</si>
  <si>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</si>
  <si>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</si>
  <si>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</si>
  <si>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</si>
  <si>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</si>
  <si>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</si>
  <si>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</si>
  <si>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</si>
  <si>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</si>
  <si>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</si>
  <si>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</si>
  <si>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</si>
  <si>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</si>
  <si>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</si>
  <si>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</si>
  <si>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</si>
  <si>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</si>
  <si>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</si>
  <si>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</si>
  <si>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</si>
  <si>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</si>
  <si>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</si>
  <si>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</si>
  <si>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</si>
  <si>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</si>
  <si>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</si>
  <si>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</si>
  <si>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</si>
  <si>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</si>
  <si>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</si>
  <si>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</si>
  <si>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</si>
  <si>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</si>
  <si>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</si>
  <si>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</si>
  <si>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</si>
  <si>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</si>
  <si>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</si>
  <si>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</si>
  <si>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</si>
  <si>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</si>
  <si>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</si>
  <si>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</si>
  <si>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</si>
  <si>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</si>
  <si>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</si>
  <si>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</si>
  <si>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</si>
  <si>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</si>
  <si>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</si>
  <si>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</si>
  <si>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</si>
  <si>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</si>
  <si>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</si>
  <si>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</si>
  <si>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</si>
  <si>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</si>
  <si>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</si>
  <si>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</si>
  <si>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</si>
  <si>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</si>
  <si>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</si>
  <si>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</si>
  <si>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</si>
  <si>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</si>
  <si>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</si>
  <si>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</si>
  <si>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</si>
  <si>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</si>
  <si>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</si>
  <si>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</si>
  <si>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</si>
  <si>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</si>
  <si>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</si>
  <si>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</si>
  <si>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</si>
  <si>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</si>
  <si>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</si>
  <si>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</si>
  <si>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</si>
  <si>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</si>
  <si>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</si>
  <si>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</si>
  <si>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</si>
  <si>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</si>
  <si>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</si>
  <si>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</si>
  <si>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</si>
  <si>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</si>
  <si>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</si>
  <si>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</si>
  <si>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</si>
  <si>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</si>
  <si>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</si>
  <si>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</si>
  <si>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</si>
  <si>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</si>
  <si>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</si>
  <si>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</si>
  <si>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</si>
  <si>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</si>
  <si>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</si>
  <si>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</si>
  <si>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</si>
  <si>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</si>
  <si>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</si>
  <si>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</si>
  <si>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</si>
  <si>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</si>
  <si>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</si>
  <si>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</si>
  <si>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</si>
  <si>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</si>
  <si>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</si>
  <si>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</si>
  <si>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</si>
  <si>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</si>
  <si>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</si>
  <si>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</si>
  <si>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</si>
  <si>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</si>
  <si>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</si>
  <si>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</si>
  <si>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</si>
  <si>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</si>
  <si>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</si>
  <si>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</si>
  <si>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</si>
  <si>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</si>
  <si>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</si>
  <si>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</si>
  <si>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</si>
  <si>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</si>
  <si>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</si>
  <si>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</si>
  <si>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</si>
  <si>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</si>
  <si>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</si>
  <si>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</si>
  <si>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</si>
  <si>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</si>
  <si>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</si>
  <si>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</si>
  <si>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</si>
  <si>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</si>
  <si>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</si>
  <si>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</si>
  <si>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</si>
  <si>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</si>
  <si>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</si>
  <si>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</si>
  <si>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</si>
  <si>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</si>
  <si>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</si>
  <si>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</si>
  <si>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</si>
  <si>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</si>
  <si>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</si>
  <si>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</si>
  <si>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</si>
  <si>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</si>
  <si>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</si>
  <si>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</si>
  <si>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</si>
  <si>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</si>
  <si>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</si>
  <si>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</si>
  <si>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</si>
  <si>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</si>
  <si>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</si>
  <si>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</si>
  <si>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</si>
  <si>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</si>
  <si>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</si>
  <si>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</si>
  <si>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</si>
  <si>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</si>
  <si>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</si>
  <si>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</si>
  <si>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</si>
  <si>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</si>
  <si>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</si>
  <si>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</si>
  <si>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</si>
  <si>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</si>
  <si>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</si>
  <si>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</si>
  <si>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</si>
  <si>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</si>
  <si>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</si>
  <si>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</si>
  <si>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</si>
  <si>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</si>
  <si>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</si>
  <si>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</si>
  <si>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</si>
  <si>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</si>
  <si>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</si>
  <si>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</si>
  <si>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</si>
  <si>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</si>
  <si>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</si>
  <si>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</si>
  <si>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</si>
  <si>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</si>
  <si>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</si>
  <si>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</si>
  <si>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</si>
  <si>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</si>
  <si>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</si>
  <si>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</si>
  <si>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</si>
  <si>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</si>
  <si>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</si>
  <si>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</si>
  <si>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</si>
  <si>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</si>
  <si>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</si>
  <si>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</si>
  <si>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</si>
  <si>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</si>
  <si>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</si>
  <si>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</si>
  <si>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</si>
  <si>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</si>
  <si>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</si>
  <si>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</si>
  <si>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</si>
  <si>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</si>
  <si>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</si>
  <si>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</si>
  <si>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</si>
  <si>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</si>
  <si>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</si>
  <si>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</si>
  <si>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</si>
  <si>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</si>
  <si>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</si>
  <si>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</si>
  <si>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</si>
  <si>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</si>
  <si>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</si>
  <si>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</si>
  <si>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</si>
  <si>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</si>
  <si>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</si>
  <si>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</si>
  <si>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</si>
  <si>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</si>
  <si>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</si>
  <si>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</si>
  <si>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</si>
  <si>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</si>
  <si>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</si>
  <si>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</si>
  <si>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</si>
  <si>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</si>
  <si>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</si>
  <si>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</si>
  <si>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</si>
  <si>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</si>
  <si>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</si>
  <si>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</si>
  <si>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</si>
  <si>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</si>
  <si>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</si>
  <si>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</si>
  <si>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</si>
  <si>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</si>
  <si>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</si>
  <si>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</si>
  <si>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</si>
  <si>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</si>
  <si>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</si>
  <si>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</si>
  <si>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</si>
  <si>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</si>
  <si>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</si>
  <si>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</si>
  <si>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</si>
  <si>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</si>
  <si>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</si>
  <si>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</si>
  <si>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</si>
  <si>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</si>
  <si>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</si>
  <si>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</si>
  <si>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</si>
  <si>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</si>
  <si>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</si>
  <si>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</si>
  <si>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</si>
  <si>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</si>
  <si>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</si>
  <si>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</si>
  <si>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</si>
  <si>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</si>
  <si>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</si>
  <si>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</si>
  <si>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</si>
  <si>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</si>
  <si>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</si>
  <si>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</si>
  <si>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</si>
  <si>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</si>
  <si>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</si>
  <si>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</si>
  <si>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</si>
  <si>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</si>
  <si>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</si>
  <si>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</si>
  <si>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</si>
  <si>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</si>
  <si>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</si>
  <si>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</si>
  <si>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</si>
  <si>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</si>
  <si>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</si>
  <si>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</si>
  <si>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</si>
  <si>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</si>
  <si>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</si>
  <si>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</si>
  <si>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</si>
  <si>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</si>
  <si>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</si>
  <si>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</si>
  <si>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</si>
  <si>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</si>
  <si>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</si>
  <si>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</si>
  <si>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</si>
  <si>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</si>
  <si>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</si>
  <si>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</si>
  <si>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</si>
  <si>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</si>
  <si>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</si>
  <si>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</si>
  <si>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</si>
  <si>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</si>
  <si>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</si>
  <si>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</si>
  <si>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</si>
  <si>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</si>
  <si>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</si>
  <si>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</si>
  <si>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</si>
  <si>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</si>
  <si>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</si>
  <si>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</si>
  <si>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</si>
  <si>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</si>
  <si>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</si>
  <si>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</si>
  <si>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</si>
  <si>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</si>
  <si>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</si>
  <si>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</si>
  <si>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</si>
  <si>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</si>
  <si>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</si>
  <si>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</si>
  <si>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</si>
  <si>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</si>
  <si>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</si>
  <si>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</si>
  <si>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</si>
  <si>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</si>
  <si>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</si>
  <si>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</si>
  <si>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</si>
  <si>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</si>
  <si>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</si>
  <si>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</si>
  <si>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</si>
  <si>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</si>
  <si>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</si>
  <si>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</si>
  <si>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</si>
  <si>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</si>
  <si>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</si>
  <si>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</si>
  <si>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</si>
  <si>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</si>
  <si>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</si>
  <si>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</si>
  <si>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</si>
  <si>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</si>
  <si>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</si>
  <si>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</si>
  <si>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</si>
  <si>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</si>
  <si>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</si>
  <si>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</si>
  <si>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</si>
  <si>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</si>
  <si>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</si>
  <si>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</si>
  <si>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</si>
  <si>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</si>
  <si>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</si>
  <si>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</si>
  <si>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</si>
  <si>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</si>
  <si>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</si>
  <si>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</si>
  <si>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</si>
  <si>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</si>
  <si>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</si>
  <si>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</si>
  <si>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</si>
  <si>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</si>
  <si>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</si>
  <si>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</si>
  <si>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</si>
  <si>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</si>
  <si>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</si>
  <si>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</si>
  <si>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</si>
  <si>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</si>
  <si>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</si>
  <si>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</si>
  <si>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</si>
  <si>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</si>
  <si>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</si>
  <si>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</si>
  <si>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</si>
  <si>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</si>
  <si>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</si>
  <si>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</si>
  <si>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</si>
  <si>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</si>
  <si>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</si>
  <si>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</si>
  <si>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</si>
  <si>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</si>
  <si>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</si>
  <si>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</si>
  <si>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</si>
  <si>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</si>
  <si>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</si>
  <si>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</si>
  <si>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</si>
  <si>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</si>
  <si>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</si>
  <si>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</si>
  <si>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</si>
  <si>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</si>
  <si>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</si>
  <si>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</si>
  <si>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</si>
  <si>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</si>
  <si>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</si>
  <si>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</si>
  <si>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</si>
  <si>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</si>
  <si>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</si>
  <si>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</si>
  <si>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</si>
  <si>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</si>
  <si>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</si>
  <si>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</si>
  <si>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</si>
  <si>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</si>
  <si>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</si>
  <si>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</si>
  <si>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</si>
  <si>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</si>
  <si>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</si>
  <si>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</si>
  <si>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</si>
  <si>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</si>
  <si>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</si>
  <si>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</si>
  <si>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</si>
  <si>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</si>
  <si>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</si>
  <si>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</si>
  <si>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</si>
  <si>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</si>
  <si>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</si>
  <si>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</si>
  <si>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</si>
  <si>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</si>
  <si>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</si>
  <si>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</si>
  <si>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</si>
  <si>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</si>
  <si>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</si>
  <si>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</si>
  <si>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</si>
  <si>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</si>
  <si>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</si>
  <si>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</si>
  <si>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</si>
  <si>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</si>
  <si>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</si>
  <si>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</si>
  <si>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</si>
  <si>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</si>
  <si>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</si>
  <si>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</si>
  <si>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</si>
  <si>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</si>
  <si>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</si>
  <si>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</si>
  <si>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</si>
  <si>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</si>
  <si>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</si>
  <si>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</si>
  <si>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</si>
  <si>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</si>
  <si>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</si>
  <si>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</si>
  <si>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</si>
  <si>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</si>
  <si>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</si>
  <si>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</si>
  <si>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</si>
  <si>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</si>
  <si>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</si>
  <si>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</si>
  <si>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</si>
  <si>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</si>
  <si>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</si>
  <si>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</si>
  <si>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</si>
  <si>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</si>
  <si>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</si>
  <si>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</si>
  <si>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</si>
  <si>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</si>
  <si>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</si>
  <si>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</si>
  <si>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</si>
  <si>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</si>
  <si>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</si>
  <si>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</si>
  <si>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</si>
  <si>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</si>
  <si>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</si>
  <si>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</si>
  <si>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</si>
  <si>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</si>
  <si>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</si>
  <si>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</si>
  <si>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</si>
  <si>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</si>
  <si>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</si>
  <si>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</si>
  <si>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</si>
  <si>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</si>
  <si>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</si>
  <si>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</si>
  <si>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</si>
  <si>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</si>
  <si>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</si>
  <si>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</si>
  <si>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</si>
  <si>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</si>
  <si>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</si>
  <si>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</si>
  <si>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</si>
  <si>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</si>
  <si>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</si>
  <si>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</si>
  <si>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</si>
  <si>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</si>
  <si>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</si>
  <si>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</si>
  <si>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</si>
  <si>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</si>
  <si>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</si>
  <si>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Baisden_2013</t>
  </si>
  <si>
    <t xml:space="preserve">10.1007/s10533-011-9675-y </t>
  </si>
  <si>
    <t>Shane Stoner</t>
  </si>
  <si>
    <t>MPI-BGC</t>
  </si>
  <si>
    <t>sstoner@bgc-jena.mpg.de</t>
  </si>
  <si>
    <t>Troy Baisden</t>
  </si>
  <si>
    <t xml:space="preserve">t.baisden@gns.cri.nz </t>
  </si>
  <si>
    <t>Baisden, W.T., Parfitt, R.L., Ross, C. et al. (2013) Evaluating 50 years of time-series soil radiocarbon data: towards routine calculation of robust C residence times. Biogeochemistry. 112: 129. https://doi.org/10.1007/s10533-011-9675-y</t>
  </si>
  <si>
    <t>Judgeford</t>
  </si>
  <si>
    <t>estimated longitude</t>
  </si>
  <si>
    <t>Tokomaru</t>
  </si>
  <si>
    <t>Egmont</t>
  </si>
  <si>
    <t>estimated coordinates</t>
  </si>
  <si>
    <t>O'Brien and Stout, 1978; Baisden and Parfitt, 2007</t>
  </si>
  <si>
    <t>Bruntwood_TeKowhai</t>
  </si>
  <si>
    <t>Bruntwood</t>
  </si>
  <si>
    <t>Te_Kowhai</t>
  </si>
  <si>
    <t>pasture</t>
  </si>
  <si>
    <t>NZA</t>
  </si>
  <si>
    <t xml:space="preserve">Hapludand </t>
  </si>
  <si>
    <t xml:space="preserve">Endoaqualf </t>
  </si>
  <si>
    <t xml:space="preserve">Fragiaqualf 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</si>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</sst>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8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8"/>
      <color rgb="FF000000"/>
      <name val="AdvPTimes"/>
    </font>
    <font>
      <sz val="10"/>
      <name val="Geneva"/>
    </font>
    <font>
      <sz val="10"/>
      <color rgb="FF000000"/>
      <name val="AdvPTimes"/>
    </font>
    <font>
      <sz val="9"/>
      <name val="AdvPTimes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5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5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15" fillId="0" borderId="1" xfId="189" applyBorder="1" applyAlignment="1"/>
    <xf numFmtId="0" fontId="24" fillId="0" borderId="0" xfId="0" applyFont="1" applyAlignment="1"/>
    <xf numFmtId="164" fontId="25" fillId="36" borderId="1" xfId="235" applyNumberFormat="1" applyFill="1" applyBorder="1"/>
    <xf numFmtId="0" fontId="25" fillId="36" borderId="1" xfId="235" applyFill="1" applyBorder="1"/>
    <xf numFmtId="0" fontId="26" fillId="0" borderId="0" xfId="0" applyFont="1" applyAlignment="1"/>
    <xf numFmtId="0" fontId="27" fillId="0" borderId="0" xfId="0" applyFont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Normal_exBOX2000v1.0" xfId="23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stoner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9.5" style="5" bestFit="1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670</v>
      </c>
      <c r="B1" s="27" t="s">
        <v>674</v>
      </c>
      <c r="C1" s="28" t="s">
        <v>769</v>
      </c>
      <c r="D1" s="27" t="s">
        <v>0</v>
      </c>
      <c r="E1" s="27" t="s">
        <v>1</v>
      </c>
      <c r="F1" s="27" t="s">
        <v>2</v>
      </c>
      <c r="G1" s="133" t="s">
        <v>751</v>
      </c>
      <c r="H1" s="133" t="s">
        <v>752</v>
      </c>
      <c r="I1" s="133" t="s">
        <v>753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5" s="30" customFormat="1" ht="25.5" customHeight="1">
      <c r="A2" s="31" t="s">
        <v>671</v>
      </c>
      <c r="B2" s="31" t="s">
        <v>673</v>
      </c>
      <c r="C2" s="31" t="s">
        <v>770</v>
      </c>
      <c r="D2" s="31" t="s">
        <v>6</v>
      </c>
      <c r="E2" s="31" t="s">
        <v>7</v>
      </c>
      <c r="F2" s="31" t="s">
        <v>8</v>
      </c>
      <c r="G2" s="127" t="s">
        <v>754</v>
      </c>
      <c r="H2" s="127" t="s">
        <v>755</v>
      </c>
      <c r="I2" s="127" t="s">
        <v>756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5" s="43" customFormat="1" ht="31" customHeight="1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734</v>
      </c>
      <c r="H3" s="128" t="s">
        <v>34</v>
      </c>
      <c r="I3" s="128" t="s">
        <v>735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363</v>
      </c>
    </row>
    <row r="4" spans="1:15" ht="56">
      <c r="A4" s="20" t="s">
        <v>812</v>
      </c>
      <c r="B4" s="151" t="s">
        <v>813</v>
      </c>
      <c r="C4" s="20"/>
      <c r="D4" s="5" t="s">
        <v>814</v>
      </c>
      <c r="E4" s="5" t="s">
        <v>815</v>
      </c>
      <c r="F4" s="146" t="s">
        <v>816</v>
      </c>
      <c r="G4" s="139">
        <v>2018</v>
      </c>
      <c r="H4" s="129">
        <v>9</v>
      </c>
      <c r="I4" s="129">
        <v>13</v>
      </c>
      <c r="J4" s="5" t="s">
        <v>817</v>
      </c>
      <c r="K4" s="147" t="s">
        <v>818</v>
      </c>
      <c r="L4" s="20"/>
      <c r="M4" s="20" t="s">
        <v>819</v>
      </c>
      <c r="N4" s="20" t="s">
        <v>825</v>
      </c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7" sqref="A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670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>
      <c r="A2" s="31" t="s">
        <v>671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812</v>
      </c>
      <c r="B4" s="10" t="s">
        <v>820</v>
      </c>
      <c r="C4" s="10">
        <v>-41.1</v>
      </c>
      <c r="D4" s="10">
        <v>174.95</v>
      </c>
      <c r="E4" s="7"/>
      <c r="F4" s="19">
        <v>33</v>
      </c>
      <c r="G4" s="19" t="s">
        <v>821</v>
      </c>
    </row>
    <row r="5" spans="1:7" ht="14">
      <c r="A5" s="20" t="s">
        <v>812</v>
      </c>
      <c r="B5" s="10" t="s">
        <v>822</v>
      </c>
      <c r="C5" s="10">
        <v>-40.299999999999997</v>
      </c>
      <c r="D5" s="10">
        <v>175.4</v>
      </c>
      <c r="E5" s="7"/>
      <c r="F5" s="19">
        <v>16</v>
      </c>
      <c r="G5" s="19" t="s">
        <v>824</v>
      </c>
    </row>
    <row r="6" spans="1:7" ht="14">
      <c r="A6" s="20" t="s">
        <v>812</v>
      </c>
      <c r="B6" s="10" t="s">
        <v>823</v>
      </c>
      <c r="C6" s="10">
        <v>-39.5</v>
      </c>
      <c r="D6" s="10">
        <v>174.2</v>
      </c>
      <c r="E6" s="19"/>
      <c r="F6" s="19">
        <v>457</v>
      </c>
      <c r="G6" s="19" t="s">
        <v>824</v>
      </c>
    </row>
    <row r="7" spans="1:7" ht="14">
      <c r="A7" s="20" t="s">
        <v>812</v>
      </c>
      <c r="B7" s="10" t="s">
        <v>826</v>
      </c>
      <c r="C7" s="10">
        <v>-37.799999999999997</v>
      </c>
      <c r="D7" s="10">
        <v>175.4</v>
      </c>
      <c r="E7" s="19"/>
      <c r="F7" s="19">
        <v>59</v>
      </c>
      <c r="G7" s="19" t="s">
        <v>824</v>
      </c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D7" sqref="D7"/>
    </sheetView>
  </sheetViews>
  <sheetFormatPr baseColWidth="10" defaultColWidth="15.1640625" defaultRowHeight="15" customHeight="1" x14ac:dyDescent="0"/>
  <cols>
    <col min="1" max="1" width="14.6640625" style="5" customWidth="1"/>
    <col min="2" max="2" width="16.5" style="15" bestFit="1" customWidth="1"/>
    <col min="3" max="3" width="14.33203125" style="15" bestFit="1" customWidth="1"/>
    <col min="4" max="4" width="10.6640625" style="15" bestFit="1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670</v>
      </c>
      <c r="B1" s="27" t="s">
        <v>14</v>
      </c>
      <c r="C1" s="28" t="s">
        <v>626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469</v>
      </c>
      <c r="O1" s="34" t="s">
        <v>470</v>
      </c>
      <c r="P1" s="34" t="s">
        <v>675</v>
      </c>
      <c r="Q1" s="34" t="s">
        <v>471</v>
      </c>
      <c r="R1" s="34" t="s">
        <v>472</v>
      </c>
      <c r="S1" s="34" t="s">
        <v>473</v>
      </c>
      <c r="T1" s="28" t="s">
        <v>474</v>
      </c>
      <c r="U1" s="33" t="s">
        <v>475</v>
      </c>
      <c r="V1" s="33" t="s">
        <v>476</v>
      </c>
      <c r="W1" s="28" t="s">
        <v>477</v>
      </c>
      <c r="X1" s="33" t="s">
        <v>478</v>
      </c>
      <c r="Y1" s="28" t="s">
        <v>479</v>
      </c>
      <c r="Z1" s="28" t="s">
        <v>480</v>
      </c>
      <c r="AA1" s="28" t="s">
        <v>481</v>
      </c>
      <c r="AB1" s="33" t="s">
        <v>482</v>
      </c>
      <c r="AC1" s="33" t="s">
        <v>483</v>
      </c>
      <c r="AD1" s="33" t="s">
        <v>484</v>
      </c>
      <c r="AE1" s="33" t="s">
        <v>485</v>
      </c>
      <c r="AF1" s="28" t="s">
        <v>486</v>
      </c>
      <c r="AG1" s="28" t="s">
        <v>487</v>
      </c>
      <c r="AH1" s="33" t="s">
        <v>488</v>
      </c>
      <c r="AI1" s="33" t="s">
        <v>489</v>
      </c>
      <c r="AJ1" s="33" t="s">
        <v>490</v>
      </c>
    </row>
    <row r="2" spans="1:36" s="30" customFormat="1" ht="54" customHeight="1">
      <c r="A2" s="31" t="s">
        <v>671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 t="s">
        <v>677</v>
      </c>
      <c r="O2" s="40" t="s">
        <v>678</v>
      </c>
      <c r="P2" s="40" t="s">
        <v>676</v>
      </c>
      <c r="Q2" s="40" t="s">
        <v>370</v>
      </c>
      <c r="R2" s="40" t="s">
        <v>368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367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1" t="s">
        <v>681</v>
      </c>
      <c r="O3" s="41"/>
      <c r="P3" s="41" t="s">
        <v>805</v>
      </c>
      <c r="Q3" s="41" t="s">
        <v>369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812</v>
      </c>
      <c r="B4" s="10" t="s">
        <v>820</v>
      </c>
      <c r="C4" s="10"/>
      <c r="D4" s="10" t="s">
        <v>820</v>
      </c>
      <c r="E4" s="19"/>
      <c r="F4" s="19"/>
      <c r="G4" s="19"/>
      <c r="H4" s="19" t="s">
        <v>325</v>
      </c>
      <c r="I4" s="19" t="s">
        <v>829</v>
      </c>
      <c r="J4" s="19"/>
      <c r="K4" s="19"/>
      <c r="L4" s="19"/>
      <c r="M4" s="19">
        <v>1300</v>
      </c>
      <c r="N4" s="19"/>
      <c r="O4" s="19"/>
      <c r="P4" s="19"/>
      <c r="Q4" s="19"/>
      <c r="R4" s="19"/>
      <c r="S4" s="19"/>
      <c r="T4" s="5" t="s">
        <v>201</v>
      </c>
      <c r="U4" s="19"/>
      <c r="V4" s="19"/>
      <c r="AB4" s="19"/>
      <c r="AC4" s="19"/>
      <c r="AD4" s="19"/>
      <c r="AE4" s="19"/>
      <c r="AF4" s="19"/>
    </row>
    <row r="5" spans="1:36" ht="14">
      <c r="A5" s="20" t="s">
        <v>812</v>
      </c>
      <c r="B5" s="10" t="s">
        <v>822</v>
      </c>
      <c r="C5" s="10"/>
      <c r="D5" s="10" t="s">
        <v>822</v>
      </c>
      <c r="E5" s="19"/>
      <c r="F5" s="19"/>
      <c r="G5" s="19"/>
      <c r="H5" s="19" t="s">
        <v>325</v>
      </c>
      <c r="I5" s="19" t="s">
        <v>829</v>
      </c>
      <c r="J5" s="19"/>
      <c r="K5" s="19"/>
      <c r="L5" s="19"/>
      <c r="M5" s="19">
        <v>1150</v>
      </c>
      <c r="N5" s="150" t="s">
        <v>833</v>
      </c>
      <c r="O5" s="19"/>
      <c r="P5" s="19"/>
      <c r="Q5" s="19"/>
      <c r="R5" s="19">
        <v>12</v>
      </c>
      <c r="S5" s="19"/>
      <c r="T5" s="5" t="s">
        <v>201</v>
      </c>
      <c r="U5" s="19"/>
      <c r="V5" s="19"/>
      <c r="AB5" s="19"/>
      <c r="AC5" s="19"/>
      <c r="AD5" s="19"/>
      <c r="AE5" s="19"/>
      <c r="AF5" s="19"/>
    </row>
    <row r="6" spans="1:36" ht="14">
      <c r="A6" s="20" t="s">
        <v>812</v>
      </c>
      <c r="B6" s="10" t="s">
        <v>823</v>
      </c>
      <c r="C6" s="10"/>
      <c r="D6" s="10" t="s">
        <v>823</v>
      </c>
      <c r="E6" s="19"/>
      <c r="F6" s="19"/>
      <c r="G6" s="19"/>
      <c r="H6" s="19" t="s">
        <v>325</v>
      </c>
      <c r="I6" s="19" t="s">
        <v>829</v>
      </c>
      <c r="J6" s="19"/>
      <c r="K6" s="19"/>
      <c r="L6" s="19"/>
      <c r="M6" s="19">
        <v>1150</v>
      </c>
      <c r="N6" s="150" t="s">
        <v>831</v>
      </c>
      <c r="O6" s="19"/>
      <c r="P6" s="19"/>
      <c r="Q6" s="19"/>
      <c r="R6" s="19">
        <v>12</v>
      </c>
      <c r="S6" s="19"/>
      <c r="T6" s="5" t="s">
        <v>201</v>
      </c>
      <c r="U6" s="19"/>
      <c r="V6" s="19"/>
      <c r="AB6" s="19"/>
      <c r="AC6" s="19"/>
      <c r="AD6" s="19"/>
      <c r="AE6" s="19"/>
      <c r="AF6" s="19"/>
    </row>
    <row r="7" spans="1:36" ht="14">
      <c r="A7" s="20" t="s">
        <v>812</v>
      </c>
      <c r="B7" s="10" t="s">
        <v>826</v>
      </c>
      <c r="C7" s="10"/>
      <c r="D7" s="10" t="s">
        <v>827</v>
      </c>
      <c r="E7" s="19"/>
      <c r="F7" s="19"/>
      <c r="G7" s="19"/>
      <c r="H7" s="19" t="s">
        <v>325</v>
      </c>
      <c r="I7" s="19"/>
      <c r="J7" s="19"/>
      <c r="K7" s="19"/>
      <c r="L7" s="19"/>
      <c r="M7" s="19">
        <v>1200</v>
      </c>
      <c r="N7" s="150" t="s">
        <v>831</v>
      </c>
      <c r="O7" s="19"/>
      <c r="P7" s="19"/>
      <c r="Q7" s="19"/>
      <c r="R7" s="19"/>
      <c r="S7" s="19"/>
      <c r="T7" s="5" t="s">
        <v>201</v>
      </c>
      <c r="U7" s="19"/>
      <c r="V7" s="19"/>
      <c r="AB7" s="19"/>
      <c r="AC7" s="19"/>
      <c r="AD7" s="19"/>
      <c r="AE7" s="19"/>
      <c r="AF7" s="19"/>
    </row>
    <row r="8" spans="1:36" ht="14">
      <c r="A8" s="20" t="s">
        <v>812</v>
      </c>
      <c r="B8" s="10" t="s">
        <v>826</v>
      </c>
      <c r="C8" s="10"/>
      <c r="D8" s="10" t="s">
        <v>828</v>
      </c>
      <c r="E8" s="19"/>
      <c r="F8" s="19"/>
      <c r="G8" s="19"/>
      <c r="H8" s="19" t="s">
        <v>325</v>
      </c>
      <c r="I8" s="19"/>
      <c r="J8" s="19"/>
      <c r="K8" s="19"/>
      <c r="L8" s="19"/>
      <c r="M8" s="19">
        <v>1200</v>
      </c>
      <c r="N8" s="150" t="s">
        <v>832</v>
      </c>
      <c r="O8" s="19"/>
      <c r="P8" s="19"/>
      <c r="Q8" s="19"/>
      <c r="R8" s="19"/>
      <c r="S8" s="19"/>
      <c r="T8" s="5" t="s">
        <v>201</v>
      </c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670</v>
      </c>
      <c r="B1" s="27" t="s">
        <v>14</v>
      </c>
      <c r="C1" s="115" t="s">
        <v>626</v>
      </c>
      <c r="D1" s="120" t="s">
        <v>460</v>
      </c>
      <c r="E1" s="33" t="s">
        <v>628</v>
      </c>
      <c r="F1" s="33" t="s">
        <v>629</v>
      </c>
      <c r="G1" s="133" t="s">
        <v>748</v>
      </c>
      <c r="H1" s="126" t="s">
        <v>749</v>
      </c>
      <c r="I1" s="126" t="s">
        <v>750</v>
      </c>
      <c r="J1" s="106" t="s">
        <v>437</v>
      </c>
      <c r="K1" s="106" t="s">
        <v>438</v>
      </c>
      <c r="L1" s="106" t="s">
        <v>439</v>
      </c>
      <c r="M1" s="106" t="s">
        <v>440</v>
      </c>
      <c r="N1" s="116" t="s">
        <v>659</v>
      </c>
      <c r="O1" s="106" t="s">
        <v>688</v>
      </c>
      <c r="P1" s="116" t="s">
        <v>650</v>
      </c>
      <c r="Q1" s="106" t="s">
        <v>441</v>
      </c>
      <c r="R1" s="106" t="s">
        <v>691</v>
      </c>
      <c r="S1" s="106" t="s">
        <v>442</v>
      </c>
      <c r="T1" s="106" t="s">
        <v>443</v>
      </c>
      <c r="U1" s="106" t="s">
        <v>444</v>
      </c>
      <c r="V1" s="106" t="s">
        <v>445</v>
      </c>
      <c r="W1" s="106" t="s">
        <v>446</v>
      </c>
      <c r="X1" s="106" t="s">
        <v>447</v>
      </c>
      <c r="Y1" s="106" t="s">
        <v>448</v>
      </c>
      <c r="Z1" s="106" t="s">
        <v>449</v>
      </c>
      <c r="AA1" s="107" t="s">
        <v>728</v>
      </c>
      <c r="AB1" s="107" t="s">
        <v>729</v>
      </c>
      <c r="AC1" s="76" t="s">
        <v>450</v>
      </c>
      <c r="AD1" s="76" t="s">
        <v>451</v>
      </c>
      <c r="AE1" s="76" t="s">
        <v>452</v>
      </c>
      <c r="AF1" s="76" t="s">
        <v>453</v>
      </c>
      <c r="AG1" s="76" t="s">
        <v>454</v>
      </c>
      <c r="AH1" s="48" t="s">
        <v>455</v>
      </c>
      <c r="AI1" s="76" t="s">
        <v>456</v>
      </c>
      <c r="AJ1" s="76" t="s">
        <v>457</v>
      </c>
      <c r="AK1" s="48" t="s">
        <v>458</v>
      </c>
    </row>
    <row r="2" spans="1:37" s="144" customFormat="1" ht="58" customHeight="1">
      <c r="A2" s="31" t="s">
        <v>671</v>
      </c>
      <c r="B2" s="35" t="s">
        <v>16</v>
      </c>
      <c r="C2" s="35" t="s">
        <v>373</v>
      </c>
      <c r="D2" s="35" t="s">
        <v>627</v>
      </c>
      <c r="E2" s="35" t="s">
        <v>630</v>
      </c>
      <c r="F2" s="35" t="s">
        <v>631</v>
      </c>
      <c r="G2" s="127" t="s">
        <v>737</v>
      </c>
      <c r="H2" s="127" t="s">
        <v>738</v>
      </c>
      <c r="I2" s="127" t="s">
        <v>736</v>
      </c>
      <c r="J2" s="142" t="s">
        <v>793</v>
      </c>
      <c r="K2" s="142"/>
      <c r="L2" s="142" t="s">
        <v>797</v>
      </c>
      <c r="M2" s="142" t="s">
        <v>649</v>
      </c>
      <c r="N2" s="142" t="s">
        <v>689</v>
      </c>
      <c r="O2" s="142" t="s">
        <v>690</v>
      </c>
      <c r="P2" s="142" t="s">
        <v>799</v>
      </c>
      <c r="Q2" s="142" t="s">
        <v>719</v>
      </c>
      <c r="R2" s="142" t="s">
        <v>720</v>
      </c>
      <c r="S2" s="142" t="s">
        <v>382</v>
      </c>
      <c r="T2" s="142" t="s">
        <v>381</v>
      </c>
      <c r="U2" s="142" t="s">
        <v>334</v>
      </c>
      <c r="V2" s="142" t="s">
        <v>380</v>
      </c>
      <c r="W2" s="142" t="s">
        <v>379</v>
      </c>
      <c r="X2" s="143" t="s">
        <v>378</v>
      </c>
      <c r="Y2" s="142" t="s">
        <v>377</v>
      </c>
      <c r="Z2" s="142" t="s">
        <v>727</v>
      </c>
      <c r="AA2" s="57" t="s">
        <v>694</v>
      </c>
      <c r="AB2" s="57" t="s">
        <v>695</v>
      </c>
      <c r="AC2" s="57" t="s">
        <v>86</v>
      </c>
      <c r="AD2" s="57" t="s">
        <v>87</v>
      </c>
      <c r="AE2" s="57" t="s">
        <v>88</v>
      </c>
      <c r="AF2" s="57" t="s">
        <v>696</v>
      </c>
      <c r="AG2" s="57" t="s">
        <v>697</v>
      </c>
      <c r="AH2" s="57" t="s">
        <v>698</v>
      </c>
      <c r="AI2" s="57" t="s">
        <v>699</v>
      </c>
      <c r="AJ2" s="57" t="s">
        <v>700</v>
      </c>
      <c r="AK2" s="57" t="s">
        <v>701</v>
      </c>
    </row>
    <row r="3" spans="1:37" s="82" customFormat="1" ht="28">
      <c r="A3" s="37" t="s">
        <v>364</v>
      </c>
      <c r="B3" s="36"/>
      <c r="C3" s="122"/>
      <c r="D3" s="114"/>
      <c r="E3" s="36" t="s">
        <v>31</v>
      </c>
      <c r="F3" s="36" t="s">
        <v>31</v>
      </c>
      <c r="G3" s="128" t="s">
        <v>734</v>
      </c>
      <c r="H3" s="128" t="s">
        <v>34</v>
      </c>
      <c r="I3" s="128" t="s">
        <v>735</v>
      </c>
      <c r="J3" s="141" t="s">
        <v>794</v>
      </c>
      <c r="K3" s="100"/>
      <c r="L3" s="141" t="s">
        <v>792</v>
      </c>
      <c r="M3" s="141" t="s">
        <v>795</v>
      </c>
      <c r="N3" s="141" t="s">
        <v>796</v>
      </c>
      <c r="O3" s="99"/>
      <c r="P3" s="141" t="s">
        <v>798</v>
      </c>
      <c r="Q3" s="145" t="s">
        <v>721</v>
      </c>
      <c r="R3" s="141" t="s">
        <v>801</v>
      </c>
      <c r="S3" s="100" t="s">
        <v>375</v>
      </c>
      <c r="T3" s="100" t="s">
        <v>375</v>
      </c>
      <c r="U3" s="100" t="s">
        <v>330</v>
      </c>
      <c r="V3" s="99" t="s">
        <v>37</v>
      </c>
      <c r="W3" s="99" t="s">
        <v>37</v>
      </c>
      <c r="X3" s="100"/>
      <c r="Y3" s="100"/>
      <c r="Z3" s="141" t="s">
        <v>802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abSelected="1" workbookViewId="0">
      <pane xSplit="5" ySplit="3" topLeftCell="F12" activePane="bottomRight" state="frozen"/>
      <selection pane="topRight" activeCell="F1" sqref="F1"/>
      <selection pane="bottomLeft" activeCell="A4" sqref="A4"/>
      <selection pane="bottomRight" activeCell="C35" sqref="C35"/>
    </sheetView>
  </sheetViews>
  <sheetFormatPr baseColWidth="10" defaultColWidth="15.1640625" defaultRowHeight="15" customHeight="1" x14ac:dyDescent="0"/>
  <cols>
    <col min="1" max="1" width="14.6640625" style="5" customWidth="1"/>
    <col min="2" max="2" width="18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670</v>
      </c>
      <c r="B1" s="27" t="s">
        <v>14</v>
      </c>
      <c r="C1" s="27" t="s">
        <v>460</v>
      </c>
      <c r="D1" s="27" t="s">
        <v>491</v>
      </c>
      <c r="E1" s="133" t="s">
        <v>745</v>
      </c>
      <c r="F1" s="126" t="s">
        <v>746</v>
      </c>
      <c r="G1" s="126" t="s">
        <v>747</v>
      </c>
      <c r="H1" s="28" t="s">
        <v>492</v>
      </c>
      <c r="I1" s="27" t="s">
        <v>493</v>
      </c>
      <c r="J1" s="27" t="s">
        <v>494</v>
      </c>
      <c r="K1" s="33" t="s">
        <v>495</v>
      </c>
      <c r="L1" s="33" t="s">
        <v>496</v>
      </c>
      <c r="M1" s="33" t="s">
        <v>497</v>
      </c>
      <c r="N1" s="33" t="s">
        <v>498</v>
      </c>
      <c r="O1" s="33" t="s">
        <v>499</v>
      </c>
      <c r="P1" s="44" t="s">
        <v>500</v>
      </c>
      <c r="Q1" s="44" t="s">
        <v>501</v>
      </c>
      <c r="R1" s="44" t="s">
        <v>502</v>
      </c>
      <c r="S1" s="44" t="s">
        <v>503</v>
      </c>
      <c r="T1" s="44" t="s">
        <v>504</v>
      </c>
      <c r="U1" s="44" t="s">
        <v>505</v>
      </c>
      <c r="V1" s="44" t="s">
        <v>506</v>
      </c>
      <c r="W1" s="44" t="s">
        <v>507</v>
      </c>
      <c r="X1" s="44" t="s">
        <v>508</v>
      </c>
      <c r="Y1" s="44" t="s">
        <v>509</v>
      </c>
      <c r="Z1" s="45" t="s">
        <v>510</v>
      </c>
      <c r="AA1" s="45" t="s">
        <v>511</v>
      </c>
      <c r="AB1" s="46" t="s">
        <v>512</v>
      </c>
      <c r="AC1" s="46" t="s">
        <v>513</v>
      </c>
      <c r="AD1" s="46" t="s">
        <v>514</v>
      </c>
      <c r="AE1" s="46" t="s">
        <v>515</v>
      </c>
      <c r="AF1" s="46" t="s">
        <v>771</v>
      </c>
      <c r="AG1" s="46" t="s">
        <v>516</v>
      </c>
      <c r="AH1" s="46" t="s">
        <v>517</v>
      </c>
      <c r="AI1" s="46" t="s">
        <v>518</v>
      </c>
      <c r="AJ1" s="46" t="s">
        <v>519</v>
      </c>
      <c r="AK1" s="46" t="s">
        <v>520</v>
      </c>
      <c r="AL1" s="46" t="s">
        <v>772</v>
      </c>
      <c r="AM1" s="47" t="s">
        <v>521</v>
      </c>
      <c r="AN1" s="47" t="s">
        <v>522</v>
      </c>
      <c r="AO1" s="47" t="s">
        <v>523</v>
      </c>
      <c r="AP1" s="47" t="s">
        <v>524</v>
      </c>
      <c r="AQ1" s="47" t="s">
        <v>525</v>
      </c>
      <c r="AR1" s="47" t="s">
        <v>526</v>
      </c>
      <c r="AS1" s="47" t="s">
        <v>527</v>
      </c>
      <c r="AT1" s="47" t="s">
        <v>528</v>
      </c>
      <c r="AU1" s="48" t="s">
        <v>529</v>
      </c>
      <c r="AV1" s="48" t="s">
        <v>530</v>
      </c>
      <c r="AW1" s="48" t="s">
        <v>531</v>
      </c>
      <c r="AX1" s="48" t="s">
        <v>532</v>
      </c>
      <c r="AY1" s="48" t="s">
        <v>533</v>
      </c>
      <c r="AZ1" s="48" t="s">
        <v>534</v>
      </c>
      <c r="BA1" s="48" t="s">
        <v>535</v>
      </c>
      <c r="BB1" s="48" t="s">
        <v>536</v>
      </c>
      <c r="BC1" s="48" t="s">
        <v>537</v>
      </c>
      <c r="BD1" s="48" t="s">
        <v>538</v>
      </c>
      <c r="BE1" s="48" t="s">
        <v>539</v>
      </c>
      <c r="BF1" s="49" t="s">
        <v>540</v>
      </c>
      <c r="BG1" s="49" t="s">
        <v>541</v>
      </c>
      <c r="BH1" s="49" t="s">
        <v>542</v>
      </c>
      <c r="BI1" s="50" t="s">
        <v>773</v>
      </c>
      <c r="BJ1" s="50" t="s">
        <v>774</v>
      </c>
      <c r="BK1" s="50" t="s">
        <v>543</v>
      </c>
      <c r="BL1" s="50" t="s">
        <v>544</v>
      </c>
      <c r="BM1" s="50" t="s">
        <v>545</v>
      </c>
      <c r="BN1" s="50" t="s">
        <v>546</v>
      </c>
      <c r="BO1" s="50" t="s">
        <v>547</v>
      </c>
      <c r="BP1" s="50" t="s">
        <v>548</v>
      </c>
      <c r="BQ1" s="50" t="s">
        <v>549</v>
      </c>
      <c r="BR1" s="50" t="s">
        <v>550</v>
      </c>
      <c r="BS1" s="50" t="s">
        <v>551</v>
      </c>
      <c r="BT1" s="50" t="s">
        <v>552</v>
      </c>
      <c r="BU1" s="50" t="s">
        <v>553</v>
      </c>
      <c r="BV1" s="50" t="s">
        <v>554</v>
      </c>
      <c r="BW1" s="50" t="s">
        <v>555</v>
      </c>
      <c r="BX1" s="50" t="s">
        <v>556</v>
      </c>
      <c r="BY1" s="50" t="s">
        <v>557</v>
      </c>
      <c r="BZ1" s="50" t="s">
        <v>558</v>
      </c>
      <c r="CA1" s="50" t="s">
        <v>559</v>
      </c>
      <c r="CB1" s="50" t="s">
        <v>560</v>
      </c>
      <c r="CC1" s="50" t="s">
        <v>561</v>
      </c>
      <c r="CD1" s="50" t="s">
        <v>562</v>
      </c>
      <c r="CE1" s="51" t="s">
        <v>563</v>
      </c>
      <c r="CF1" s="51" t="s">
        <v>564</v>
      </c>
      <c r="CG1" s="51" t="s">
        <v>565</v>
      </c>
      <c r="CH1" s="51" t="s">
        <v>566</v>
      </c>
      <c r="CI1" s="51" t="s">
        <v>567</v>
      </c>
      <c r="CJ1" s="51" t="s">
        <v>775</v>
      </c>
      <c r="CK1" s="51" t="s">
        <v>568</v>
      </c>
      <c r="CL1" s="51" t="s">
        <v>569</v>
      </c>
      <c r="CM1" s="51" t="s">
        <v>570</v>
      </c>
      <c r="CN1" s="51" t="s">
        <v>571</v>
      </c>
      <c r="CO1" s="51" t="s">
        <v>572</v>
      </c>
      <c r="CP1" s="51" t="s">
        <v>573</v>
      </c>
      <c r="CQ1" s="51" t="s">
        <v>574</v>
      </c>
      <c r="CR1" s="51" t="s">
        <v>575</v>
      </c>
      <c r="CS1" s="109" t="s">
        <v>576</v>
      </c>
      <c r="CT1" s="109" t="s">
        <v>577</v>
      </c>
    </row>
    <row r="2" spans="1:98" s="30" customFormat="1" ht="45" customHeight="1">
      <c r="A2" s="31" t="s">
        <v>671</v>
      </c>
      <c r="B2" s="35" t="s">
        <v>16</v>
      </c>
      <c r="C2" s="35" t="s">
        <v>331</v>
      </c>
      <c r="D2" s="35" t="s">
        <v>56</v>
      </c>
      <c r="E2" s="127" t="s">
        <v>737</v>
      </c>
      <c r="F2" s="127" t="s">
        <v>738</v>
      </c>
      <c r="G2" s="127" t="s">
        <v>736</v>
      </c>
      <c r="H2" s="35" t="s">
        <v>332</v>
      </c>
      <c r="I2" s="35" t="s">
        <v>57</v>
      </c>
      <c r="J2" s="35" t="s">
        <v>58</v>
      </c>
      <c r="K2" s="31" t="s">
        <v>59</v>
      </c>
      <c r="L2" s="31" t="s">
        <v>393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392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391</v>
      </c>
      <c r="BB2" s="57" t="s">
        <v>390</v>
      </c>
      <c r="BC2" s="57" t="s">
        <v>90</v>
      </c>
      <c r="BD2" s="57" t="s">
        <v>389</v>
      </c>
      <c r="BE2" s="57" t="s">
        <v>388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386</v>
      </c>
      <c r="BK2" s="60" t="s">
        <v>387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385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384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364</v>
      </c>
      <c r="B3" s="36"/>
      <c r="C3" s="36"/>
      <c r="D3" s="36"/>
      <c r="E3" s="128" t="s">
        <v>734</v>
      </c>
      <c r="F3" s="128" t="s">
        <v>34</v>
      </c>
      <c r="G3" s="128" t="s">
        <v>735</v>
      </c>
      <c r="H3" s="105" t="s">
        <v>375</v>
      </c>
      <c r="I3" s="36" t="s">
        <v>40</v>
      </c>
      <c r="J3" s="36" t="s">
        <v>40</v>
      </c>
      <c r="K3" s="37"/>
      <c r="L3" s="105" t="s">
        <v>375</v>
      </c>
      <c r="M3" s="37"/>
      <c r="N3" s="37"/>
      <c r="O3" s="37" t="s">
        <v>383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812</v>
      </c>
      <c r="B4" s="10" t="s">
        <v>820</v>
      </c>
      <c r="C4" s="11" t="s">
        <v>820</v>
      </c>
      <c r="D4" s="11" t="str">
        <f>"Judgeford_0-8_"&amp;E4</f>
        <v>Judgeford_0-8_1959</v>
      </c>
      <c r="E4" s="135">
        <v>1959</v>
      </c>
      <c r="F4" s="135"/>
      <c r="G4" s="135"/>
      <c r="H4" s="23"/>
      <c r="I4" s="11">
        <v>0</v>
      </c>
      <c r="J4" s="11">
        <v>8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 t="s">
        <v>830</v>
      </c>
      <c r="AX4" s="8"/>
      <c r="AY4" s="8"/>
      <c r="AZ4" s="148">
        <v>-34.9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812</v>
      </c>
      <c r="B5" s="10" t="s">
        <v>820</v>
      </c>
      <c r="C5" s="11" t="s">
        <v>820</v>
      </c>
      <c r="D5" s="11" t="str">
        <f t="shared" ref="D5:D14" si="0">"Judgeford_0-8_"&amp;E5</f>
        <v>Judgeford_0-8_1963</v>
      </c>
      <c r="E5" s="135">
        <v>1963</v>
      </c>
      <c r="F5" s="135"/>
      <c r="G5" s="135"/>
      <c r="H5" s="23"/>
      <c r="I5" s="11">
        <v>0</v>
      </c>
      <c r="J5" s="11">
        <v>8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 t="s">
        <v>830</v>
      </c>
      <c r="AX5" s="8"/>
      <c r="AY5" s="8"/>
      <c r="AZ5" s="148">
        <v>7.5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812</v>
      </c>
      <c r="B6" s="10" t="s">
        <v>820</v>
      </c>
      <c r="C6" s="11" t="s">
        <v>820</v>
      </c>
      <c r="D6" s="11" t="str">
        <f t="shared" si="0"/>
        <v>Judgeford_0-8_1965</v>
      </c>
      <c r="E6" s="135">
        <v>1965</v>
      </c>
      <c r="F6" s="135"/>
      <c r="G6" s="135"/>
      <c r="H6" s="23"/>
      <c r="I6" s="11">
        <v>0</v>
      </c>
      <c r="J6" s="11">
        <v>8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 t="s">
        <v>830</v>
      </c>
      <c r="AX6" s="8"/>
      <c r="AY6" s="8"/>
      <c r="AZ6" s="148">
        <v>24.5</v>
      </c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812</v>
      </c>
      <c r="B7" s="10" t="s">
        <v>820</v>
      </c>
      <c r="C7" s="11" t="s">
        <v>820</v>
      </c>
      <c r="D7" s="11" t="str">
        <f t="shared" si="0"/>
        <v>Judgeford_0-8_1966</v>
      </c>
      <c r="E7" s="135">
        <v>1966</v>
      </c>
      <c r="F7" s="135"/>
      <c r="G7" s="135"/>
      <c r="H7" s="23"/>
      <c r="I7" s="11">
        <v>0</v>
      </c>
      <c r="J7" s="11">
        <v>8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 t="s">
        <v>830</v>
      </c>
      <c r="AX7" s="8"/>
      <c r="AY7" s="8"/>
      <c r="AZ7" s="148">
        <v>54.1</v>
      </c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20" t="s">
        <v>812</v>
      </c>
      <c r="B8" s="10" t="s">
        <v>820</v>
      </c>
      <c r="C8" s="11" t="s">
        <v>820</v>
      </c>
      <c r="D8" s="11" t="str">
        <f t="shared" si="0"/>
        <v>Judgeford_0-8_1967</v>
      </c>
      <c r="E8" s="135">
        <v>1967</v>
      </c>
      <c r="F8" s="135"/>
      <c r="G8" s="135"/>
      <c r="H8" s="23"/>
      <c r="I8" s="11">
        <v>0</v>
      </c>
      <c r="J8" s="11">
        <v>8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 t="s">
        <v>830</v>
      </c>
      <c r="AX8" s="8"/>
      <c r="AY8" s="8"/>
      <c r="AZ8" s="148">
        <v>80</v>
      </c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20" t="s">
        <v>812</v>
      </c>
      <c r="B9" s="10" t="s">
        <v>820</v>
      </c>
      <c r="C9" s="11" t="s">
        <v>820</v>
      </c>
      <c r="D9" s="11" t="str">
        <f t="shared" si="0"/>
        <v>Judgeford_0-8_1968</v>
      </c>
      <c r="E9" s="135">
        <v>1968</v>
      </c>
      <c r="F9" s="135"/>
      <c r="G9" s="135"/>
      <c r="H9" s="23"/>
      <c r="I9" s="11">
        <v>0</v>
      </c>
      <c r="J9" s="11">
        <v>8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 t="s">
        <v>830</v>
      </c>
      <c r="AX9" s="8"/>
      <c r="AY9" s="8"/>
      <c r="AZ9" s="148">
        <v>100.3</v>
      </c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20" t="s">
        <v>812</v>
      </c>
      <c r="B10" s="10" t="s">
        <v>820</v>
      </c>
      <c r="C10" s="11" t="s">
        <v>820</v>
      </c>
      <c r="D10" s="11" t="str">
        <f t="shared" si="0"/>
        <v>Judgeford_0-8_1971</v>
      </c>
      <c r="E10" s="135">
        <v>1971</v>
      </c>
      <c r="F10" s="135"/>
      <c r="G10" s="135"/>
      <c r="H10" s="23"/>
      <c r="I10" s="11">
        <v>0</v>
      </c>
      <c r="J10" s="11">
        <v>8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 t="s">
        <v>830</v>
      </c>
      <c r="AX10" s="8"/>
      <c r="AY10" s="8"/>
      <c r="AZ10" s="148">
        <v>117.6</v>
      </c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20" t="s">
        <v>812</v>
      </c>
      <c r="B11" s="10" t="s">
        <v>820</v>
      </c>
      <c r="C11" s="11" t="s">
        <v>820</v>
      </c>
      <c r="D11" s="11" t="str">
        <f t="shared" si="0"/>
        <v>Judgeford_0-8_1973</v>
      </c>
      <c r="E11" s="135">
        <v>1973</v>
      </c>
      <c r="F11" s="135"/>
      <c r="G11" s="135"/>
      <c r="H11" s="23"/>
      <c r="I11" s="11">
        <v>0</v>
      </c>
      <c r="J11" s="11">
        <v>8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 t="s">
        <v>830</v>
      </c>
      <c r="AX11" s="8"/>
      <c r="AY11" s="8"/>
      <c r="AZ11" s="148">
        <v>126.4</v>
      </c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20" t="s">
        <v>812</v>
      </c>
      <c r="B12" s="10" t="s">
        <v>820</v>
      </c>
      <c r="C12" s="11" t="s">
        <v>820</v>
      </c>
      <c r="D12" s="11" t="str">
        <f t="shared" si="0"/>
        <v>Judgeford_0-8_1974</v>
      </c>
      <c r="E12" s="135">
        <v>1974</v>
      </c>
      <c r="F12" s="135"/>
      <c r="G12" s="135"/>
      <c r="H12" s="23"/>
      <c r="I12" s="11">
        <v>0</v>
      </c>
      <c r="J12" s="11">
        <v>8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 t="s">
        <v>830</v>
      </c>
      <c r="AX12" s="8"/>
      <c r="AY12" s="8"/>
      <c r="AZ12" s="148">
        <v>148.6</v>
      </c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20" t="s">
        <v>812</v>
      </c>
      <c r="B13" s="10" t="s">
        <v>820</v>
      </c>
      <c r="C13" s="11" t="s">
        <v>820</v>
      </c>
      <c r="D13" s="11" t="str">
        <f t="shared" si="0"/>
        <v>Judgeford_0-8_1997</v>
      </c>
      <c r="E13" s="135">
        <v>1997</v>
      </c>
      <c r="F13" s="135"/>
      <c r="G13" s="135"/>
      <c r="H13" s="23"/>
      <c r="I13" s="11">
        <v>0</v>
      </c>
      <c r="J13" s="11">
        <v>8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 t="s">
        <v>830</v>
      </c>
      <c r="AX13" s="8"/>
      <c r="AY13" s="8"/>
      <c r="AZ13" s="148">
        <v>177.1</v>
      </c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20" t="s">
        <v>812</v>
      </c>
      <c r="B14" s="10" t="s">
        <v>820</v>
      </c>
      <c r="C14" s="11" t="s">
        <v>820</v>
      </c>
      <c r="D14" s="11" t="str">
        <f t="shared" si="0"/>
        <v>Judgeford_0-8_2002</v>
      </c>
      <c r="E14" s="135">
        <v>2002</v>
      </c>
      <c r="F14" s="135"/>
      <c r="G14" s="135"/>
      <c r="H14" s="23"/>
      <c r="I14" s="11">
        <v>0</v>
      </c>
      <c r="J14" s="11">
        <v>8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 t="s">
        <v>830</v>
      </c>
      <c r="AX14" s="8"/>
      <c r="AY14" s="8"/>
      <c r="AZ14" s="148">
        <v>88.41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20" t="s">
        <v>812</v>
      </c>
      <c r="B15" s="10" t="s">
        <v>822</v>
      </c>
      <c r="C15" s="11" t="s">
        <v>822</v>
      </c>
      <c r="D15" s="11" t="str">
        <f>"Tokumaru_0-8_"&amp;E15</f>
        <v>Tokumaru_0-8_1962</v>
      </c>
      <c r="E15" s="135">
        <v>1962</v>
      </c>
      <c r="F15" s="135"/>
      <c r="G15" s="135"/>
      <c r="H15" s="23"/>
      <c r="I15" s="11">
        <v>0</v>
      </c>
      <c r="J15" s="11">
        <v>8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 t="s">
        <v>830</v>
      </c>
      <c r="AX15" s="8"/>
      <c r="AY15" s="8"/>
      <c r="AZ15" s="149">
        <v>36.299999999999997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20" t="s">
        <v>812</v>
      </c>
      <c r="B16" s="10" t="s">
        <v>822</v>
      </c>
      <c r="C16" s="11" t="s">
        <v>822</v>
      </c>
      <c r="D16" s="11" t="str">
        <f t="shared" ref="D16:D18" si="1">"Tokumaru_0-8_"&amp;E16</f>
        <v>Tokumaru_0-8_1965</v>
      </c>
      <c r="E16" s="135">
        <v>1965</v>
      </c>
      <c r="F16" s="135"/>
      <c r="G16" s="135"/>
      <c r="H16" s="23"/>
      <c r="I16" s="11">
        <v>0</v>
      </c>
      <c r="J16" s="11">
        <v>8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 t="s">
        <v>830</v>
      </c>
      <c r="AX16" s="8"/>
      <c r="AY16" s="8"/>
      <c r="AZ16" s="149">
        <v>137.44999999999999</v>
      </c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20" t="s">
        <v>812</v>
      </c>
      <c r="B17" s="10" t="s">
        <v>822</v>
      </c>
      <c r="C17" s="11" t="s">
        <v>822</v>
      </c>
      <c r="D17" s="11" t="str">
        <f t="shared" si="1"/>
        <v>Tokumaru_0-8_1969</v>
      </c>
      <c r="E17" s="135">
        <v>1969</v>
      </c>
      <c r="F17" s="135"/>
      <c r="G17" s="135"/>
      <c r="H17" s="23"/>
      <c r="I17" s="11">
        <v>0</v>
      </c>
      <c r="J17" s="11">
        <v>8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 t="s">
        <v>830</v>
      </c>
      <c r="AX17" s="8"/>
      <c r="AY17" s="8"/>
      <c r="AZ17" s="149">
        <v>263.2</v>
      </c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20" t="s">
        <v>812</v>
      </c>
      <c r="B18" s="10" t="s">
        <v>822</v>
      </c>
      <c r="C18" s="11" t="s">
        <v>822</v>
      </c>
      <c r="D18" s="11" t="str">
        <f t="shared" si="1"/>
        <v>Tokumaru_0-8_2008</v>
      </c>
      <c r="E18" s="135">
        <v>2008</v>
      </c>
      <c r="F18" s="135"/>
      <c r="G18" s="135"/>
      <c r="H18" s="23"/>
      <c r="I18" s="11">
        <v>0</v>
      </c>
      <c r="J18" s="11">
        <v>8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 t="s">
        <v>830</v>
      </c>
      <c r="AX18" s="8"/>
      <c r="AY18" s="8"/>
      <c r="AZ18" s="14">
        <v>73</v>
      </c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20" t="s">
        <v>812</v>
      </c>
      <c r="B19" s="10" t="s">
        <v>823</v>
      </c>
      <c r="C19" s="11" t="s">
        <v>823</v>
      </c>
      <c r="D19" s="11" t="str">
        <f>"Egmont_0-8_"&amp;E19</f>
        <v>Egmont_0-8_1963</v>
      </c>
      <c r="E19" s="135">
        <v>1963</v>
      </c>
      <c r="F19" s="135"/>
      <c r="G19" s="135"/>
      <c r="H19" s="23"/>
      <c r="I19" s="11">
        <v>0</v>
      </c>
      <c r="J19" s="11">
        <v>8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 t="s">
        <v>830</v>
      </c>
      <c r="AX19" s="8"/>
      <c r="AY19" s="8"/>
      <c r="AZ19" s="149">
        <v>27.8</v>
      </c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20" t="s">
        <v>812</v>
      </c>
      <c r="B20" s="10" t="s">
        <v>823</v>
      </c>
      <c r="C20" s="11" t="s">
        <v>823</v>
      </c>
      <c r="D20" s="11" t="str">
        <f t="shared" ref="D20:D22" si="2">"Egmont_0-8_"&amp;E20</f>
        <v>Egmont_0-8_1965</v>
      </c>
      <c r="E20" s="135">
        <v>1965</v>
      </c>
      <c r="F20" s="135"/>
      <c r="G20" s="135"/>
      <c r="H20" s="23"/>
      <c r="I20" s="11">
        <v>0</v>
      </c>
      <c r="J20" s="11">
        <v>8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 t="s">
        <v>830</v>
      </c>
      <c r="AX20" s="8"/>
      <c r="AY20" s="8"/>
      <c r="AZ20" s="149">
        <v>39.200000000000003</v>
      </c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20" t="s">
        <v>812</v>
      </c>
      <c r="B21" s="10" t="s">
        <v>823</v>
      </c>
      <c r="C21" s="11" t="s">
        <v>823</v>
      </c>
      <c r="D21" s="11" t="str">
        <f t="shared" si="2"/>
        <v>Egmont_0-8_1969</v>
      </c>
      <c r="E21" s="135">
        <v>1969</v>
      </c>
      <c r="F21" s="135"/>
      <c r="G21" s="135"/>
      <c r="H21" s="23"/>
      <c r="I21" s="11">
        <v>0</v>
      </c>
      <c r="J21" s="11">
        <v>8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 t="s">
        <v>830</v>
      </c>
      <c r="AX21" s="8"/>
      <c r="AY21" s="8"/>
      <c r="AZ21" s="149">
        <v>122.9</v>
      </c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20" t="s">
        <v>812</v>
      </c>
      <c r="B22" s="10" t="s">
        <v>823</v>
      </c>
      <c r="C22" s="11" t="s">
        <v>823</v>
      </c>
      <c r="D22" s="11" t="str">
        <f t="shared" si="2"/>
        <v>Egmont_0-8_2008</v>
      </c>
      <c r="E22" s="136">
        <v>2008</v>
      </c>
      <c r="F22" s="136"/>
      <c r="G22" s="136"/>
      <c r="H22" s="23"/>
      <c r="I22" s="11">
        <v>0</v>
      </c>
      <c r="J22" s="11">
        <v>8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8" t="s">
        <v>830</v>
      </c>
      <c r="AX22" s="14"/>
      <c r="AY22" s="14"/>
      <c r="AZ22" s="14">
        <v>71</v>
      </c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20" t="s">
        <v>812</v>
      </c>
      <c r="B23" s="12" t="s">
        <v>826</v>
      </c>
      <c r="C23" s="12" t="s">
        <v>827</v>
      </c>
      <c r="D23" s="12" t="str">
        <f>"Bruntwood_"&amp;J23&amp;"_"&amp;E23</f>
        <v>Bruntwood_7.5_1984</v>
      </c>
      <c r="E23" s="136">
        <v>1984</v>
      </c>
      <c r="F23" s="136"/>
      <c r="G23" s="136"/>
      <c r="H23" s="23"/>
      <c r="I23" s="15">
        <v>0</v>
      </c>
      <c r="J23" s="12">
        <v>7.5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8" t="s">
        <v>830</v>
      </c>
      <c r="AX23" s="14"/>
      <c r="AY23" s="14"/>
      <c r="AZ23" s="14">
        <v>97</v>
      </c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20" t="s">
        <v>812</v>
      </c>
      <c r="B24" s="12" t="s">
        <v>826</v>
      </c>
      <c r="C24" s="12" t="s">
        <v>827</v>
      </c>
      <c r="D24" s="12" t="str">
        <f>"Bruntwood_"&amp;J24&amp;"_"&amp;E24</f>
        <v>Bruntwood_22_1984</v>
      </c>
      <c r="E24" s="136">
        <v>1984</v>
      </c>
      <c r="F24" s="136"/>
      <c r="G24" s="136"/>
      <c r="H24" s="23"/>
      <c r="I24" s="12">
        <v>7.5</v>
      </c>
      <c r="J24" s="12">
        <v>22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8" t="s">
        <v>830</v>
      </c>
      <c r="AX24" s="14"/>
      <c r="AY24" s="14"/>
      <c r="AZ24" s="14">
        <v>55.2</v>
      </c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20" t="s">
        <v>812</v>
      </c>
      <c r="B25" s="12" t="s">
        <v>826</v>
      </c>
      <c r="C25" s="12" t="s">
        <v>827</v>
      </c>
      <c r="D25" s="12" t="str">
        <f>"Bruntwood_"&amp;J25&amp;"_"&amp;E25</f>
        <v>Bruntwood_38_1984</v>
      </c>
      <c r="E25" s="136">
        <v>1984</v>
      </c>
      <c r="F25" s="136"/>
      <c r="G25" s="136"/>
      <c r="H25" s="23"/>
      <c r="I25" s="12">
        <v>22</v>
      </c>
      <c r="J25" s="12">
        <v>38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8" t="s">
        <v>830</v>
      </c>
      <c r="AX25" s="14"/>
      <c r="AY25" s="14"/>
      <c r="AZ25" s="14">
        <v>24.6</v>
      </c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20" t="s">
        <v>812</v>
      </c>
      <c r="B26" s="12" t="s">
        <v>826</v>
      </c>
      <c r="C26" s="12" t="s">
        <v>827</v>
      </c>
      <c r="D26" s="12" t="str">
        <f>"Bruntwood_"&amp;J26&amp;"_"&amp;E26</f>
        <v>Bruntwood_57_1984</v>
      </c>
      <c r="E26" s="136">
        <v>1984</v>
      </c>
      <c r="F26" s="136"/>
      <c r="G26" s="136"/>
      <c r="H26" s="23"/>
      <c r="I26" s="12">
        <v>38</v>
      </c>
      <c r="J26" s="12">
        <v>57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8" t="s">
        <v>830</v>
      </c>
      <c r="AX26" s="14"/>
      <c r="AY26" s="14"/>
      <c r="AZ26" s="14">
        <v>10.1</v>
      </c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20" t="s">
        <v>812</v>
      </c>
      <c r="B27" s="12" t="s">
        <v>826</v>
      </c>
      <c r="C27" s="12" t="s">
        <v>828</v>
      </c>
      <c r="D27" s="12" t="str">
        <f>"TeKowhai_"&amp;J27&amp;"_"&amp;E27</f>
        <v>TeKowhai_9_1984</v>
      </c>
      <c r="E27" s="136">
        <v>1984</v>
      </c>
      <c r="F27" s="136"/>
      <c r="G27" s="136"/>
      <c r="H27" s="23"/>
      <c r="I27" s="12">
        <v>0</v>
      </c>
      <c r="J27" s="12">
        <v>9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8" t="s">
        <v>830</v>
      </c>
      <c r="AX27" s="14"/>
      <c r="AY27" s="14"/>
      <c r="AZ27" s="14">
        <v>148.69999999999999</v>
      </c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20" t="s">
        <v>812</v>
      </c>
      <c r="B28" s="12" t="s">
        <v>826</v>
      </c>
      <c r="C28" s="12" t="s">
        <v>828</v>
      </c>
      <c r="D28" s="12" t="str">
        <f>"TeKowhai_"&amp;J28&amp;"_"&amp;E28</f>
        <v>TeKowhai_22_1984</v>
      </c>
      <c r="E28" s="136">
        <v>1984</v>
      </c>
      <c r="F28" s="136"/>
      <c r="G28" s="136"/>
      <c r="H28" s="23"/>
      <c r="I28" s="12">
        <v>9</v>
      </c>
      <c r="J28" s="12">
        <v>22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8" t="s">
        <v>830</v>
      </c>
      <c r="AX28" s="14"/>
      <c r="AY28" s="14"/>
      <c r="AZ28" s="14">
        <v>75.5</v>
      </c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20" t="s">
        <v>812</v>
      </c>
      <c r="B29" s="12" t="s">
        <v>826</v>
      </c>
      <c r="C29" s="12" t="s">
        <v>828</v>
      </c>
      <c r="D29" s="12" t="str">
        <f>"TeKowhai_"&amp;J29&amp;"_"&amp;E29</f>
        <v>TeKowhai_32_1984</v>
      </c>
      <c r="E29" s="136">
        <v>1984</v>
      </c>
      <c r="F29" s="136"/>
      <c r="G29" s="136"/>
      <c r="H29" s="23"/>
      <c r="I29" s="12">
        <v>22</v>
      </c>
      <c r="J29" s="12">
        <v>32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8" t="s">
        <v>830</v>
      </c>
      <c r="AX29" s="14"/>
      <c r="AY29" s="14"/>
      <c r="AZ29" s="14">
        <v>50.2</v>
      </c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20" t="s">
        <v>812</v>
      </c>
      <c r="B30" s="12" t="s">
        <v>826</v>
      </c>
      <c r="C30" s="12" t="s">
        <v>828</v>
      </c>
      <c r="D30" s="12" t="str">
        <f>"TeKowhai_"&amp;J30&amp;"_"&amp;E30</f>
        <v>TeKowhai_39_1984</v>
      </c>
      <c r="E30" s="136">
        <v>1984</v>
      </c>
      <c r="F30" s="136"/>
      <c r="G30" s="136"/>
      <c r="H30" s="23"/>
      <c r="I30" s="12">
        <v>32</v>
      </c>
      <c r="J30" s="12">
        <v>39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8" t="s">
        <v>830</v>
      </c>
      <c r="AX30" s="14"/>
      <c r="AY30" s="14"/>
      <c r="AZ30" s="14">
        <v>43.1</v>
      </c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20" t="s">
        <v>812</v>
      </c>
      <c r="B31" s="12" t="s">
        <v>826</v>
      </c>
      <c r="C31" s="12" t="s">
        <v>827</v>
      </c>
      <c r="D31" s="12" t="str">
        <f>"Bruntwood_"&amp;J31&amp;"_"&amp;E31</f>
        <v>Bruntwood_7.5_2003</v>
      </c>
      <c r="E31" s="136">
        <v>2003</v>
      </c>
      <c r="F31" s="136"/>
      <c r="G31" s="136"/>
      <c r="H31" s="23"/>
      <c r="I31" s="15">
        <v>0</v>
      </c>
      <c r="J31" s="12">
        <v>7.5</v>
      </c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8" t="s">
        <v>830</v>
      </c>
      <c r="AX31" s="14"/>
      <c r="AY31" s="14"/>
      <c r="AZ31" s="14">
        <v>59.7</v>
      </c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20" t="s">
        <v>812</v>
      </c>
      <c r="B32" s="12" t="s">
        <v>826</v>
      </c>
      <c r="C32" s="12" t="s">
        <v>827</v>
      </c>
      <c r="D32" s="12" t="str">
        <f>"Bruntwood_"&amp;J32&amp;"_"&amp;E32</f>
        <v>Bruntwood_22_2003</v>
      </c>
      <c r="E32" s="136">
        <v>2003</v>
      </c>
      <c r="F32" s="136"/>
      <c r="G32" s="136"/>
      <c r="H32" s="23"/>
      <c r="I32" s="12">
        <v>7.5</v>
      </c>
      <c r="J32" s="12">
        <v>22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8" t="s">
        <v>830</v>
      </c>
      <c r="AX32" s="14"/>
      <c r="AY32" s="14"/>
      <c r="AZ32" s="14">
        <v>34.6</v>
      </c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20" t="s">
        <v>812</v>
      </c>
      <c r="B33" s="12" t="s">
        <v>826</v>
      </c>
      <c r="C33" s="12" t="s">
        <v>827</v>
      </c>
      <c r="D33" s="12" t="str">
        <f>"Bruntwood_"&amp;J33&amp;"_"&amp;E33</f>
        <v>Bruntwood_38_2003</v>
      </c>
      <c r="E33" s="136">
        <v>2003</v>
      </c>
      <c r="F33" s="136"/>
      <c r="G33" s="136"/>
      <c r="H33" s="23"/>
      <c r="I33" s="12">
        <v>22</v>
      </c>
      <c r="J33" s="12">
        <v>38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8" t="s">
        <v>830</v>
      </c>
      <c r="AX33" s="14"/>
      <c r="AY33" s="14"/>
      <c r="AZ33" s="14">
        <v>15.7</v>
      </c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20" t="s">
        <v>812</v>
      </c>
      <c r="B34" s="12" t="s">
        <v>826</v>
      </c>
      <c r="C34" s="12" t="s">
        <v>827</v>
      </c>
      <c r="D34" s="12" t="str">
        <f>"Bruntwood_"&amp;J34&amp;"_"&amp;E34</f>
        <v>Bruntwood_57_2003</v>
      </c>
      <c r="E34" s="136">
        <v>2003</v>
      </c>
      <c r="F34" s="136"/>
      <c r="G34" s="136"/>
      <c r="H34" s="23"/>
      <c r="I34" s="12">
        <v>38</v>
      </c>
      <c r="J34" s="12">
        <v>57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8" t="s">
        <v>830</v>
      </c>
      <c r="AX34" s="14"/>
      <c r="AY34" s="14"/>
      <c r="AZ34" s="14">
        <v>6.7</v>
      </c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20" t="s">
        <v>812</v>
      </c>
      <c r="B35" s="12" t="s">
        <v>826</v>
      </c>
      <c r="C35" s="12" t="s">
        <v>828</v>
      </c>
      <c r="D35" s="12" t="str">
        <f>"TeKowhai_"&amp;J35&amp;"_"&amp;E35</f>
        <v>TeKowhai_9_2003</v>
      </c>
      <c r="E35" s="136">
        <v>2003</v>
      </c>
      <c r="F35" s="136"/>
      <c r="G35" s="136"/>
      <c r="H35" s="23"/>
      <c r="I35" s="12">
        <v>0</v>
      </c>
      <c r="J35" s="12">
        <v>9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8" t="s">
        <v>830</v>
      </c>
      <c r="AX35" s="14"/>
      <c r="AY35" s="14"/>
      <c r="AZ35" s="14">
        <v>65.099999999999994</v>
      </c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20" t="s">
        <v>812</v>
      </c>
      <c r="B36" s="12" t="s">
        <v>826</v>
      </c>
      <c r="C36" s="12" t="s">
        <v>828</v>
      </c>
      <c r="D36" s="12" t="str">
        <f>"TeKowhai_"&amp;J36&amp;"_"&amp;E36</f>
        <v>TeKowhai_22_2003</v>
      </c>
      <c r="E36" s="136">
        <v>2003</v>
      </c>
      <c r="F36" s="136"/>
      <c r="G36" s="136"/>
      <c r="H36" s="23"/>
      <c r="I36" s="12">
        <v>9</v>
      </c>
      <c r="J36" s="12">
        <v>22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8" t="s">
        <v>830</v>
      </c>
      <c r="AX36" s="14"/>
      <c r="AY36" s="14"/>
      <c r="AZ36" s="14">
        <v>23.6</v>
      </c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20" t="s">
        <v>812</v>
      </c>
      <c r="B37" s="12" t="s">
        <v>826</v>
      </c>
      <c r="C37" s="12" t="s">
        <v>828</v>
      </c>
      <c r="D37" s="12" t="str">
        <f>"TeKowhai_"&amp;J37&amp;"_"&amp;E37</f>
        <v>TeKowhai_32_2003</v>
      </c>
      <c r="E37" s="136">
        <v>2003</v>
      </c>
      <c r="F37" s="136"/>
      <c r="G37" s="136"/>
      <c r="H37" s="23"/>
      <c r="I37" s="12">
        <v>22</v>
      </c>
      <c r="J37" s="12">
        <v>32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8" t="s">
        <v>830</v>
      </c>
      <c r="AX37" s="14"/>
      <c r="AY37" s="14"/>
      <c r="AZ37" s="14">
        <v>4.9000000000000004</v>
      </c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20" t="s">
        <v>812</v>
      </c>
      <c r="B38" s="12" t="s">
        <v>826</v>
      </c>
      <c r="C38" s="12" t="s">
        <v>828</v>
      </c>
      <c r="D38" s="12" t="str">
        <f>"TeKowhai_"&amp;J38&amp;"_"&amp;E38</f>
        <v>TeKowhai_39_2003</v>
      </c>
      <c r="E38" s="136">
        <v>2003</v>
      </c>
      <c r="F38" s="136"/>
      <c r="G38" s="136"/>
      <c r="H38" s="23"/>
      <c r="I38" s="12">
        <v>32</v>
      </c>
      <c r="J38" s="12">
        <v>39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8" t="s">
        <v>830</v>
      </c>
      <c r="AX38" s="14"/>
      <c r="AY38" s="14"/>
      <c r="AZ38" s="14">
        <v>-2.2000000000000002</v>
      </c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670</v>
      </c>
      <c r="B1" s="27" t="s">
        <v>14</v>
      </c>
      <c r="C1" s="27" t="s">
        <v>460</v>
      </c>
      <c r="D1" s="133" t="s">
        <v>742</v>
      </c>
      <c r="E1" s="126" t="s">
        <v>743</v>
      </c>
      <c r="F1" s="126" t="s">
        <v>744</v>
      </c>
      <c r="G1" s="27" t="s">
        <v>581</v>
      </c>
      <c r="H1" s="96" t="s">
        <v>335</v>
      </c>
      <c r="I1" s="96" t="s">
        <v>336</v>
      </c>
      <c r="J1" s="96" t="s">
        <v>337</v>
      </c>
      <c r="K1" s="96" t="s">
        <v>661</v>
      </c>
      <c r="L1" s="96" t="s">
        <v>338</v>
      </c>
      <c r="M1" s="96" t="s">
        <v>339</v>
      </c>
      <c r="N1" s="112" t="s">
        <v>359</v>
      </c>
      <c r="O1" s="112" t="s">
        <v>360</v>
      </c>
      <c r="P1" s="112" t="s">
        <v>361</v>
      </c>
      <c r="Q1" s="112" t="s">
        <v>362</v>
      </c>
      <c r="R1" s="76" t="s">
        <v>340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48" t="s">
        <v>347</v>
      </c>
      <c r="Z1" s="76" t="s">
        <v>348</v>
      </c>
      <c r="AA1" s="76" t="s">
        <v>349</v>
      </c>
      <c r="AB1" s="48" t="s">
        <v>350</v>
      </c>
    </row>
    <row r="2" spans="1:28" s="104" customFormat="1" ht="66.5" customHeight="1">
      <c r="A2" s="31" t="s">
        <v>671</v>
      </c>
      <c r="B2" s="35" t="s">
        <v>16</v>
      </c>
      <c r="C2" s="35" t="s">
        <v>331</v>
      </c>
      <c r="D2" s="127" t="s">
        <v>737</v>
      </c>
      <c r="E2" s="127" t="s">
        <v>738</v>
      </c>
      <c r="F2" s="127" t="s">
        <v>736</v>
      </c>
      <c r="G2" s="35" t="s">
        <v>582</v>
      </c>
      <c r="H2" s="97" t="s">
        <v>351</v>
      </c>
      <c r="I2" s="97" t="s">
        <v>664</v>
      </c>
      <c r="J2" s="97" t="s">
        <v>397</v>
      </c>
      <c r="K2" s="97" t="s">
        <v>722</v>
      </c>
      <c r="L2" s="97" t="s">
        <v>669</v>
      </c>
      <c r="M2" s="97" t="s">
        <v>352</v>
      </c>
      <c r="N2" s="102" t="s">
        <v>380</v>
      </c>
      <c r="O2" s="102" t="s">
        <v>379</v>
      </c>
      <c r="P2" s="102" t="s">
        <v>396</v>
      </c>
      <c r="Q2" s="102"/>
      <c r="R2" s="57" t="s">
        <v>353</v>
      </c>
      <c r="S2" s="57" t="s">
        <v>354</v>
      </c>
      <c r="T2" s="57" t="s">
        <v>86</v>
      </c>
      <c r="U2" s="57" t="s">
        <v>87</v>
      </c>
      <c r="V2" s="57" t="s">
        <v>88</v>
      </c>
      <c r="W2" s="57" t="s">
        <v>355</v>
      </c>
      <c r="X2" s="57" t="s">
        <v>395</v>
      </c>
      <c r="Y2" s="57" t="s">
        <v>394</v>
      </c>
      <c r="Z2" s="57" t="s">
        <v>356</v>
      </c>
      <c r="AA2" s="57" t="s">
        <v>357</v>
      </c>
      <c r="AB2" s="57" t="s">
        <v>358</v>
      </c>
    </row>
    <row r="3" spans="1:28" s="103" customFormat="1" ht="26">
      <c r="A3" s="37" t="s">
        <v>364</v>
      </c>
      <c r="B3" s="36"/>
      <c r="C3" s="36"/>
      <c r="D3" s="128" t="s">
        <v>734</v>
      </c>
      <c r="E3" s="128" t="s">
        <v>34</v>
      </c>
      <c r="F3" s="128" t="s">
        <v>735</v>
      </c>
      <c r="G3" s="36" t="s">
        <v>40</v>
      </c>
      <c r="H3" s="98" t="s">
        <v>398</v>
      </c>
      <c r="I3" s="98"/>
      <c r="J3" s="98"/>
      <c r="K3" s="98"/>
      <c r="L3" s="98" t="s">
        <v>299</v>
      </c>
      <c r="M3" s="98" t="s">
        <v>330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AF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670</v>
      </c>
      <c r="B1" s="27" t="s">
        <v>14</v>
      </c>
      <c r="C1" s="27" t="s">
        <v>460</v>
      </c>
      <c r="D1" s="27" t="s">
        <v>491</v>
      </c>
      <c r="E1" s="27" t="s">
        <v>583</v>
      </c>
      <c r="F1" s="27" t="s">
        <v>584</v>
      </c>
      <c r="G1" s="29" t="s">
        <v>585</v>
      </c>
      <c r="H1" s="27" t="s">
        <v>586</v>
      </c>
      <c r="I1" s="74" t="s">
        <v>587</v>
      </c>
      <c r="J1" s="74" t="s">
        <v>588</v>
      </c>
      <c r="K1" s="74" t="s">
        <v>589</v>
      </c>
      <c r="L1" s="74" t="s">
        <v>590</v>
      </c>
      <c r="M1" s="28" t="s">
        <v>591</v>
      </c>
      <c r="N1" s="28" t="s">
        <v>592</v>
      </c>
      <c r="O1" s="28" t="s">
        <v>593</v>
      </c>
      <c r="P1" s="28" t="s">
        <v>594</v>
      </c>
      <c r="Q1" s="126" t="s">
        <v>739</v>
      </c>
      <c r="R1" s="126" t="s">
        <v>740</v>
      </c>
      <c r="S1" s="126" t="s">
        <v>741</v>
      </c>
      <c r="T1" s="47" t="s">
        <v>595</v>
      </c>
      <c r="U1" s="75" t="s">
        <v>596</v>
      </c>
      <c r="V1" s="75" t="s">
        <v>597</v>
      </c>
      <c r="W1" s="75" t="s">
        <v>598</v>
      </c>
      <c r="X1" s="75" t="s">
        <v>599</v>
      </c>
      <c r="Y1" s="75" t="s">
        <v>600</v>
      </c>
      <c r="Z1" s="75" t="s">
        <v>601</v>
      </c>
      <c r="AA1" s="76" t="s">
        <v>602</v>
      </c>
      <c r="AB1" s="76" t="s">
        <v>603</v>
      </c>
      <c r="AC1" s="76" t="s">
        <v>604</v>
      </c>
      <c r="AD1" s="76" t="s">
        <v>605</v>
      </c>
      <c r="AE1" s="76" t="s">
        <v>606</v>
      </c>
      <c r="AF1" s="76" t="s">
        <v>607</v>
      </c>
      <c r="AG1" s="76" t="s">
        <v>608</v>
      </c>
      <c r="AH1" s="48" t="s">
        <v>609</v>
      </c>
      <c r="AI1" s="152" t="s">
        <v>834</v>
      </c>
      <c r="AJ1" s="153" t="s">
        <v>835</v>
      </c>
      <c r="AK1" s="154" t="s">
        <v>836</v>
      </c>
      <c r="AL1" s="49" t="s">
        <v>723</v>
      </c>
      <c r="AM1" s="49" t="s">
        <v>724</v>
      </c>
      <c r="AN1" s="49" t="s">
        <v>725</v>
      </c>
      <c r="AO1" s="77" t="s">
        <v>712</v>
      </c>
      <c r="AP1" s="77" t="s">
        <v>713</v>
      </c>
      <c r="AQ1" s="77" t="s">
        <v>714</v>
      </c>
      <c r="AR1" s="77" t="s">
        <v>715</v>
      </c>
      <c r="AS1" s="77" t="s">
        <v>716</v>
      </c>
      <c r="AT1" s="77" t="s">
        <v>776</v>
      </c>
      <c r="AU1" s="77" t="s">
        <v>777</v>
      </c>
      <c r="AV1" s="77" t="s">
        <v>778</v>
      </c>
      <c r="AW1" s="77" t="s">
        <v>779</v>
      </c>
      <c r="AX1" s="77" t="s">
        <v>780</v>
      </c>
      <c r="AY1" s="77" t="s">
        <v>781</v>
      </c>
      <c r="AZ1" s="77" t="s">
        <v>782</v>
      </c>
      <c r="BA1" s="77" t="s">
        <v>783</v>
      </c>
      <c r="BB1" s="77" t="s">
        <v>784</v>
      </c>
      <c r="BC1" s="77" t="s">
        <v>785</v>
      </c>
      <c r="BD1" s="77" t="s">
        <v>786</v>
      </c>
      <c r="BE1" s="77" t="s">
        <v>787</v>
      </c>
      <c r="BF1" s="77" t="s">
        <v>788</v>
      </c>
      <c r="BG1" s="51" t="s">
        <v>610</v>
      </c>
      <c r="BH1" s="51" t="s">
        <v>611</v>
      </c>
      <c r="BI1" s="51" t="s">
        <v>612</v>
      </c>
      <c r="BJ1" s="51" t="s">
        <v>613</v>
      </c>
      <c r="BK1" s="51" t="s">
        <v>614</v>
      </c>
      <c r="BL1" s="51" t="s">
        <v>789</v>
      </c>
      <c r="BM1" s="51" t="s">
        <v>615</v>
      </c>
      <c r="BN1" s="51" t="s">
        <v>616</v>
      </c>
      <c r="BO1" s="51" t="s">
        <v>617</v>
      </c>
      <c r="BP1" s="51" t="s">
        <v>618</v>
      </c>
      <c r="BQ1" s="51" t="s">
        <v>619</v>
      </c>
      <c r="BR1" s="51" t="s">
        <v>620</v>
      </c>
      <c r="BS1" s="51" t="s">
        <v>621</v>
      </c>
      <c r="BT1" s="51" t="s">
        <v>622</v>
      </c>
      <c r="BU1" s="52" t="s">
        <v>623</v>
      </c>
    </row>
    <row r="2" spans="1:73" s="30" customFormat="1" ht="80" customHeight="1">
      <c r="A2" s="31" t="s">
        <v>671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737</v>
      </c>
      <c r="R2" s="127" t="s">
        <v>738</v>
      </c>
      <c r="S2" s="127" t="s">
        <v>736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428</v>
      </c>
      <c r="AH2" s="57" t="s">
        <v>430</v>
      </c>
      <c r="AI2" s="57" t="s">
        <v>154</v>
      </c>
      <c r="AJ2" s="57" t="s">
        <v>429</v>
      </c>
      <c r="AK2" s="57" t="s">
        <v>431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717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385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384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364</v>
      </c>
      <c r="B3" s="36"/>
      <c r="C3" s="36"/>
      <c r="D3" s="36"/>
      <c r="E3" s="36"/>
      <c r="F3" s="36" t="s">
        <v>624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375</v>
      </c>
      <c r="O3" s="37"/>
      <c r="P3" s="37" t="s">
        <v>37</v>
      </c>
      <c r="Q3" s="128" t="s">
        <v>734</v>
      </c>
      <c r="R3" s="128" t="s">
        <v>34</v>
      </c>
      <c r="S3" s="128" t="s">
        <v>735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718</v>
      </c>
      <c r="AP3" s="118" t="s">
        <v>718</v>
      </c>
      <c r="AQ3" s="118" t="s">
        <v>718</v>
      </c>
      <c r="AR3" s="118" t="s">
        <v>718</v>
      </c>
      <c r="AS3" s="117"/>
      <c r="AT3" s="118" t="s">
        <v>718</v>
      </c>
      <c r="AU3" s="118" t="s">
        <v>718</v>
      </c>
      <c r="AV3" s="118" t="s">
        <v>718</v>
      </c>
      <c r="AW3" s="118" t="s">
        <v>718</v>
      </c>
      <c r="AX3" s="71"/>
      <c r="AY3" s="118" t="s">
        <v>718</v>
      </c>
      <c r="AZ3" s="118" t="s">
        <v>718</v>
      </c>
      <c r="BA3" s="118" t="s">
        <v>718</v>
      </c>
      <c r="BB3" s="118" t="s">
        <v>718</v>
      </c>
      <c r="BC3" s="71"/>
      <c r="BD3" s="118" t="s">
        <v>718</v>
      </c>
      <c r="BE3" s="118" t="s">
        <v>718</v>
      </c>
      <c r="BF3" s="118" t="s">
        <v>718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'controlled vocabulary'!$AO$4:$AO$19</xm:f>
          </x14:formula1>
          <xm:sqref>G4:G1048576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670</v>
      </c>
      <c r="B1" s="27" t="s">
        <v>14</v>
      </c>
      <c r="C1" s="27" t="s">
        <v>460</v>
      </c>
      <c r="D1" s="27" t="s">
        <v>491</v>
      </c>
      <c r="E1" s="121" t="s">
        <v>583</v>
      </c>
      <c r="F1" s="27" t="s">
        <v>400</v>
      </c>
      <c r="G1" s="33" t="s">
        <v>401</v>
      </c>
      <c r="H1" s="126" t="s">
        <v>732</v>
      </c>
      <c r="I1" s="126" t="s">
        <v>733</v>
      </c>
      <c r="J1" s="126" t="s">
        <v>731</v>
      </c>
      <c r="K1" s="110" t="s">
        <v>402</v>
      </c>
      <c r="L1" s="110" t="s">
        <v>403</v>
      </c>
      <c r="M1" s="110" t="s">
        <v>404</v>
      </c>
      <c r="N1" s="110" t="s">
        <v>405</v>
      </c>
      <c r="O1" s="110" t="s">
        <v>406</v>
      </c>
      <c r="P1" s="110" t="s">
        <v>766</v>
      </c>
      <c r="Q1" s="110" t="s">
        <v>407</v>
      </c>
      <c r="R1" s="110" t="s">
        <v>408</v>
      </c>
      <c r="S1" s="110" t="s">
        <v>759</v>
      </c>
      <c r="T1" s="76" t="s">
        <v>409</v>
      </c>
      <c r="U1" s="76" t="s">
        <v>703</v>
      </c>
      <c r="V1" s="76" t="s">
        <v>410</v>
      </c>
      <c r="W1" s="76" t="s">
        <v>411</v>
      </c>
      <c r="X1" s="76" t="s">
        <v>412</v>
      </c>
      <c r="Y1" s="76" t="s">
        <v>413</v>
      </c>
      <c r="Z1" s="76" t="s">
        <v>414</v>
      </c>
      <c r="AA1" s="48" t="s">
        <v>415</v>
      </c>
      <c r="AB1" s="76" t="s">
        <v>416</v>
      </c>
      <c r="AC1" s="76" t="s">
        <v>417</v>
      </c>
      <c r="AD1" s="48" t="s">
        <v>418</v>
      </c>
    </row>
    <row r="2" spans="1:30" s="30" customFormat="1" ht="70.5" customHeight="1">
      <c r="A2" s="31" t="s">
        <v>671</v>
      </c>
      <c r="B2" s="35" t="s">
        <v>16</v>
      </c>
      <c r="C2" s="35" t="s">
        <v>333</v>
      </c>
      <c r="D2" s="35" t="s">
        <v>810</v>
      </c>
      <c r="E2" s="31" t="s">
        <v>399</v>
      </c>
      <c r="F2" s="31" t="s">
        <v>760</v>
      </c>
      <c r="G2" s="31" t="s">
        <v>60</v>
      </c>
      <c r="H2" s="127" t="s">
        <v>737</v>
      </c>
      <c r="I2" s="127" t="s">
        <v>738</v>
      </c>
      <c r="J2" s="127" t="s">
        <v>736</v>
      </c>
      <c r="K2" s="111" t="s">
        <v>426</v>
      </c>
      <c r="L2" s="64"/>
      <c r="M2" s="64"/>
      <c r="N2" s="64" t="s">
        <v>321</v>
      </c>
      <c r="O2" s="111" t="s">
        <v>726</v>
      </c>
      <c r="P2" s="111" t="s">
        <v>767</v>
      </c>
      <c r="Q2" s="111" t="s">
        <v>424</v>
      </c>
      <c r="R2" s="111" t="s">
        <v>425</v>
      </c>
      <c r="S2" s="111"/>
      <c r="T2" s="57" t="s">
        <v>423</v>
      </c>
      <c r="U2" s="57" t="s">
        <v>704</v>
      </c>
      <c r="V2" s="58" t="s">
        <v>86</v>
      </c>
      <c r="W2" s="58" t="s">
        <v>87</v>
      </c>
      <c r="X2" s="58" t="s">
        <v>88</v>
      </c>
      <c r="Y2" s="58" t="s">
        <v>328</v>
      </c>
      <c r="Z2" s="57" t="s">
        <v>422</v>
      </c>
      <c r="AA2" s="57" t="s">
        <v>421</v>
      </c>
      <c r="AB2" s="57" t="s">
        <v>327</v>
      </c>
      <c r="AC2" s="57" t="s">
        <v>420</v>
      </c>
      <c r="AD2" s="57" t="s">
        <v>419</v>
      </c>
    </row>
    <row r="3" spans="1:30" s="43" customFormat="1" ht="18" customHeight="1">
      <c r="A3" s="37" t="s">
        <v>364</v>
      </c>
      <c r="B3" s="36"/>
      <c r="C3" s="80"/>
      <c r="D3" s="36"/>
      <c r="E3" s="37"/>
      <c r="F3" s="37"/>
      <c r="G3" s="37"/>
      <c r="H3" s="128" t="s">
        <v>734</v>
      </c>
      <c r="I3" s="128" t="s">
        <v>34</v>
      </c>
      <c r="J3" s="128" t="s">
        <v>735</v>
      </c>
      <c r="K3" s="124" t="s">
        <v>299</v>
      </c>
      <c r="L3" s="125" t="s">
        <v>705</v>
      </c>
      <c r="M3" s="124" t="s">
        <v>320</v>
      </c>
      <c r="N3" s="124"/>
      <c r="O3" s="124"/>
      <c r="P3" s="125" t="s">
        <v>768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O19" sqref="AO19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632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633</v>
      </c>
      <c r="AC1" s="83"/>
      <c r="AD1" s="83"/>
      <c r="AE1" s="83"/>
      <c r="AF1" s="83"/>
      <c r="AG1" s="81" t="s">
        <v>625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675</v>
      </c>
      <c r="F2" s="86" t="s">
        <v>474</v>
      </c>
      <c r="G2" s="86" t="s">
        <v>487</v>
      </c>
      <c r="H2" s="86" t="s">
        <v>479</v>
      </c>
      <c r="I2" s="86" t="s">
        <v>480</v>
      </c>
      <c r="J2" s="86" t="s">
        <v>482</v>
      </c>
      <c r="K2" s="86" t="s">
        <v>804</v>
      </c>
      <c r="L2" s="86" t="s">
        <v>437</v>
      </c>
      <c r="M2" s="86" t="s">
        <v>439</v>
      </c>
      <c r="N2" s="86" t="s">
        <v>440</v>
      </c>
      <c r="O2" s="86" t="s">
        <v>659</v>
      </c>
      <c r="P2" s="86" t="s">
        <v>650</v>
      </c>
      <c r="Q2" s="86" t="s">
        <v>691</v>
      </c>
      <c r="R2" s="86" t="s">
        <v>442</v>
      </c>
      <c r="S2" s="86" t="s">
        <v>443</v>
      </c>
      <c r="T2" s="86" t="s">
        <v>449</v>
      </c>
      <c r="U2" s="86" t="s">
        <v>508</v>
      </c>
      <c r="V2" s="87" t="s">
        <v>513</v>
      </c>
      <c r="W2" s="86" t="s">
        <v>540</v>
      </c>
      <c r="X2" s="86" t="s">
        <v>492</v>
      </c>
      <c r="Y2" s="86" t="s">
        <v>496</v>
      </c>
      <c r="Z2" s="86" t="s">
        <v>499</v>
      </c>
      <c r="AA2" s="86" t="s">
        <v>578</v>
      </c>
      <c r="AB2" s="86" t="s">
        <v>335</v>
      </c>
      <c r="AC2" s="86" t="s">
        <v>336</v>
      </c>
      <c r="AD2" s="86" t="s">
        <v>337</v>
      </c>
      <c r="AE2" s="86" t="s">
        <v>661</v>
      </c>
      <c r="AF2" s="86" t="s">
        <v>362</v>
      </c>
      <c r="AG2" s="86" t="s">
        <v>706</v>
      </c>
      <c r="AH2" s="86" t="s">
        <v>757</v>
      </c>
      <c r="AI2" s="86" t="s">
        <v>709</v>
      </c>
      <c r="AJ2" s="86" t="s">
        <v>707</v>
      </c>
      <c r="AK2" s="86" t="s">
        <v>708</v>
      </c>
      <c r="AL2" s="86" t="s">
        <v>710</v>
      </c>
      <c r="AM2" s="88" t="s">
        <v>586</v>
      </c>
      <c r="AN2" s="89" t="s">
        <v>590</v>
      </c>
      <c r="AO2" s="87" t="s">
        <v>585</v>
      </c>
      <c r="AP2" s="86" t="s">
        <v>587</v>
      </c>
      <c r="AQ2" s="86" t="s">
        <v>592</v>
      </c>
      <c r="AR2" s="86" t="s">
        <v>723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806</v>
      </c>
      <c r="D4" s="2" t="s">
        <v>169</v>
      </c>
      <c r="E4" s="2" t="s">
        <v>680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634</v>
      </c>
      <c r="M4" s="2" t="s">
        <v>638</v>
      </c>
      <c r="N4" s="2" t="s">
        <v>643</v>
      </c>
      <c r="O4" s="2" t="s">
        <v>647</v>
      </c>
      <c r="P4" s="2" t="s">
        <v>651</v>
      </c>
      <c r="Q4" s="2" t="s">
        <v>692</v>
      </c>
      <c r="R4" s="2" t="s">
        <v>806</v>
      </c>
      <c r="S4" s="2" t="s">
        <v>806</v>
      </c>
      <c r="T4" s="2" t="s">
        <v>668</v>
      </c>
      <c r="U4" s="2" t="s">
        <v>306</v>
      </c>
      <c r="V4" s="2" t="s">
        <v>276</v>
      </c>
      <c r="W4" s="2" t="s">
        <v>175</v>
      </c>
      <c r="X4" s="2" t="s">
        <v>806</v>
      </c>
      <c r="Y4" s="2" t="s">
        <v>806</v>
      </c>
      <c r="Z4" s="2" t="s">
        <v>807</v>
      </c>
      <c r="AA4" s="2" t="s">
        <v>579</v>
      </c>
      <c r="AB4" s="2" t="s">
        <v>656</v>
      </c>
      <c r="AC4" s="2" t="s">
        <v>638</v>
      </c>
      <c r="AD4" s="2" t="s">
        <v>648</v>
      </c>
      <c r="AE4" s="2" t="s">
        <v>651</v>
      </c>
      <c r="AF4" s="2" t="s">
        <v>665</v>
      </c>
      <c r="AG4" s="21" t="s">
        <v>765</v>
      </c>
      <c r="AH4" s="2" t="s">
        <v>643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806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679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635</v>
      </c>
      <c r="M5" s="2" t="s">
        <v>639</v>
      </c>
      <c r="N5" s="2" t="s">
        <v>644</v>
      </c>
      <c r="O5" s="2" t="s">
        <v>663</v>
      </c>
      <c r="P5" s="2" t="s">
        <v>652</v>
      </c>
      <c r="Q5" s="2" t="s">
        <v>693</v>
      </c>
      <c r="R5" s="2"/>
      <c r="S5" s="2"/>
      <c r="T5" s="2" t="s">
        <v>667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657</v>
      </c>
      <c r="AC5" s="2" t="s">
        <v>639</v>
      </c>
      <c r="AD5" s="2" t="s">
        <v>660</v>
      </c>
      <c r="AE5" s="2" t="s">
        <v>652</v>
      </c>
      <c r="AF5" s="2" t="s">
        <v>666</v>
      </c>
      <c r="AG5" s="2" t="s">
        <v>761</v>
      </c>
      <c r="AH5" s="2" t="s">
        <v>644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808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636</v>
      </c>
      <c r="M6" s="2" t="s">
        <v>642</v>
      </c>
      <c r="N6" s="2" t="s">
        <v>645</v>
      </c>
      <c r="O6" s="2" t="s">
        <v>672</v>
      </c>
      <c r="P6" s="2" t="s">
        <v>653</v>
      </c>
      <c r="Q6" s="2" t="s">
        <v>299</v>
      </c>
      <c r="R6" s="2"/>
      <c r="S6" s="2"/>
      <c r="T6" s="2" t="s">
        <v>685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702</v>
      </c>
      <c r="AB6" s="2" t="s">
        <v>658</v>
      </c>
      <c r="AC6" s="2" t="s">
        <v>642</v>
      </c>
      <c r="AD6" s="2"/>
      <c r="AE6" s="2" t="s">
        <v>653</v>
      </c>
      <c r="AF6" s="2" t="s">
        <v>683</v>
      </c>
      <c r="AG6" s="2" t="s">
        <v>762</v>
      </c>
      <c r="AH6" s="2" t="s">
        <v>758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637</v>
      </c>
      <c r="M7" s="2" t="s">
        <v>640</v>
      </c>
      <c r="N7" s="2" t="s">
        <v>646</v>
      </c>
      <c r="O7" s="2"/>
      <c r="P7" s="2" t="s">
        <v>654</v>
      </c>
      <c r="Q7" s="2"/>
      <c r="R7" s="2"/>
      <c r="S7" s="2"/>
      <c r="T7" s="2" t="s">
        <v>686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640</v>
      </c>
      <c r="AD7" s="2"/>
      <c r="AE7" s="2" t="s">
        <v>654</v>
      </c>
      <c r="AF7" s="2" t="s">
        <v>684</v>
      </c>
      <c r="AG7" s="2" t="s">
        <v>763</v>
      </c>
      <c r="AH7" s="2"/>
      <c r="AI7" s="2" t="s">
        <v>809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790</v>
      </c>
      <c r="M8" s="2" t="s">
        <v>641</v>
      </c>
      <c r="N8" s="2" t="s">
        <v>730</v>
      </c>
      <c r="O8" s="2"/>
      <c r="P8" s="2" t="s">
        <v>655</v>
      </c>
      <c r="Q8" s="2"/>
      <c r="R8" s="2"/>
      <c r="S8" s="2"/>
      <c r="T8" s="2" t="s">
        <v>687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641</v>
      </c>
      <c r="AD8" s="2"/>
      <c r="AE8" s="2" t="s">
        <v>655</v>
      </c>
      <c r="AF8" s="2"/>
      <c r="AG8" s="2" t="s">
        <v>764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791</v>
      </c>
      <c r="M9" s="2" t="s">
        <v>711</v>
      </c>
      <c r="N9" s="2"/>
      <c r="O9" s="2"/>
      <c r="P9" s="2" t="s">
        <v>800</v>
      </c>
      <c r="Q9" s="2"/>
      <c r="R9" s="2"/>
      <c r="S9" s="2"/>
      <c r="T9" s="2" t="s">
        <v>682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662</v>
      </c>
      <c r="AF9" s="2"/>
      <c r="AG9" s="2" t="s">
        <v>711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803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811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2018-10-06T14:45:39Z</dcterms:modified>
</cp:coreProperties>
</file>