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F43C9026-6E7F-4844-A4AE-BFBC41E123A7}" xr6:coauthVersionLast="47" xr6:coauthVersionMax="47" xr10:uidLastSave="{00000000-0000-0000-0000-000000000000}"/>
  <bookViews>
    <workbookView xWindow="-330" yWindow="-16500" windowWidth="29040" windowHeight="15720" activeTab="1" xr2:uid="{DAF64436-A789-8F4A-8849-B97D99D9C6B0}"/>
  </bookViews>
  <sheets>
    <sheet name="GRP" sheetId="1" r:id="rId1"/>
    <sheet name="Sheet1" sheetId="2" r:id="rId2"/>
  </sheets>
  <definedNames>
    <definedName name="solver_adj" localSheetId="0" hidden="1">GRP!#REF!</definedName>
    <definedName name="solver_eng" localSheetId="0" hidden="1">0</definedName>
    <definedName name="solver_lhs1" localSheetId="0" hidden="1">GRP!#REF!</definedName>
    <definedName name="solver_lhs2" localSheetId="0" hidden="1">GRP!#REF!</definedName>
    <definedName name="solver_neg" localSheetId="0" hidden="1">1</definedName>
    <definedName name="solver_num" localSheetId="0" hidden="1">2</definedName>
    <definedName name="solver_opt" localSheetId="0" hidden="1">GRP!$J$18</definedName>
    <definedName name="solver_rel1" localSheetId="0" hidden="1">1</definedName>
    <definedName name="solver_rel2" localSheetId="0" hidden="1">3</definedName>
    <definedName name="solver_rhs1" localSheetId="0" hidden="1">20</definedName>
    <definedName name="solver_rhs2" localSheetId="0" hidden="1">0</definedName>
    <definedName name="solver_rxv" localSheetId="0" hidden="1">1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15" i="2"/>
  <c r="E17" i="1"/>
  <c r="F17" i="1"/>
  <c r="G17" i="1"/>
  <c r="H17" i="1"/>
  <c r="I17" i="1"/>
  <c r="D17" i="1"/>
  <c r="E3" i="1"/>
  <c r="F3" i="1" s="1"/>
  <c r="G3" i="1" s="1"/>
  <c r="H3" i="1" s="1"/>
  <c r="E4" i="1"/>
  <c r="F4" i="1"/>
  <c r="G4" i="1" s="1"/>
  <c r="H4" i="1" s="1"/>
  <c r="E5" i="1"/>
  <c r="F5" i="1"/>
  <c r="G5" i="1"/>
  <c r="H5" i="1"/>
  <c r="E6" i="1"/>
  <c r="F6" i="1" s="1"/>
  <c r="G6" i="1" s="1"/>
  <c r="H6" i="1" s="1"/>
  <c r="E7" i="1"/>
  <c r="F7" i="1"/>
  <c r="G7" i="1"/>
  <c r="H7" i="1"/>
  <c r="E8" i="1"/>
  <c r="F8" i="1"/>
  <c r="G8" i="1"/>
  <c r="H8" i="1"/>
  <c r="E9" i="1"/>
  <c r="F9" i="1"/>
  <c r="G9" i="1"/>
  <c r="H9" i="1" s="1"/>
  <c r="E10" i="1"/>
  <c r="F10" i="1" s="1"/>
  <c r="G10" i="1" s="1"/>
  <c r="H10" i="1" s="1"/>
  <c r="E11" i="1"/>
  <c r="F11" i="1"/>
  <c r="G11" i="1"/>
  <c r="H11" i="1" s="1"/>
  <c r="E12" i="1"/>
  <c r="F12" i="1"/>
  <c r="G12" i="1"/>
  <c r="H12" i="1"/>
  <c r="E13" i="1"/>
  <c r="F13" i="1" s="1"/>
  <c r="G13" i="1" s="1"/>
  <c r="H13" i="1" s="1"/>
  <c r="E14" i="1"/>
  <c r="F14" i="1" s="1"/>
  <c r="G14" i="1" s="1"/>
  <c r="H14" i="1" s="1"/>
  <c r="E15" i="1"/>
  <c r="F15" i="1"/>
  <c r="G15" i="1"/>
  <c r="H15" i="1" s="1"/>
  <c r="E16" i="1"/>
  <c r="F16" i="1"/>
  <c r="G16" i="1"/>
  <c r="H16" i="1"/>
  <c r="E2" i="1"/>
  <c r="F2" i="1" s="1"/>
  <c r="G2" i="1" s="1"/>
  <c r="H2" i="1" s="1"/>
</calcChain>
</file>

<file path=xl/sharedStrings.xml><?xml version="1.0" encoding="utf-8"?>
<sst xmlns="http://schemas.openxmlformats.org/spreadsheetml/2006/main" count="155" uniqueCount="99">
  <si>
    <t>state</t>
  </si>
  <si>
    <t>GCCSA_code</t>
  </si>
  <si>
    <t>GCCSA_name</t>
  </si>
  <si>
    <t>Nominal GRP, Average annual change 2015-16 to 2020-21 (%)</t>
  </si>
  <si>
    <t>Real GRP, Average annual change 2015-16 to 2020-21 (%)(Real 21-22)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</si>
  <si>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</si>
  <si>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</si>
  <si>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</si>
  <si>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</si>
  <si>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</si>
  <si>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</si>
  <si>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</si>
  <si>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</si>
  <si>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</si>
  <si>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</si>
  <si>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</si>
  <si>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</si>
  <si>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</si>
  <si>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</si>
  <si>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</si>
  <si>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</si>
  <si>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</si>
  <si>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</si>
  <si>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</si>
  <si>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</si>
  <si>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</si>
  <si>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</si>
  <si>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</si>
  <si>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</si>
  <si>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</si>
  <si>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</si>
  <si>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</si>
  <si>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</si>
  <si>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</si>
  <si>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</si>
  <si>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</si>
  <si>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</si>
  <si>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</si>
  <si>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</si>
  <si>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</si>
  <si>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</si>
  <si>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</si>
  <si>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Source: https://www.infrastructure.gov.au/department/media/publications/experimental-gross-regional-product-estimates</t>
  </si>
  <si>
    <t xml:space="preserve">GRP 2015-16 </t>
  </si>
  <si>
    <t>GRP 2020-21</t>
  </si>
  <si>
    <t>GRP 2016-17</t>
  </si>
  <si>
    <t>GRP 2017-18</t>
  </si>
  <si>
    <t>GRP 2018-19</t>
  </si>
  <si>
    <t>GRP 2019-20</t>
  </si>
  <si>
    <t>Total</t>
  </si>
  <si>
    <t>H1 GROSS DOMESTIC PRODUCT AND INCOME</t>
  </si>
  <si>
    <t>Title</t>
  </si>
  <si>
    <t>Real GDP</t>
  </si>
  <si>
    <t>Year-ended real GDP growth</t>
  </si>
  <si>
    <t>Real non-farm GDP</t>
  </si>
  <si>
    <t>Year-ended real non-farm GDP growth</t>
  </si>
  <si>
    <t>Real farm GDP</t>
  </si>
  <si>
    <t>Year-ended real GDP per capita growth</t>
  </si>
  <si>
    <t>Real GDI</t>
  </si>
  <si>
    <t>Year-ended real GDI growth</t>
  </si>
  <si>
    <t>Nominal GDP</t>
  </si>
  <si>
    <t>Year-ended nominal GDP growth</t>
  </si>
  <si>
    <t>Terms of trade</t>
  </si>
  <si>
    <t>Description</t>
  </si>
  <si>
    <t>Gross domestic product (GDP); Chain volume</t>
  </si>
  <si>
    <t>Gross domestic product (GDP); Chain volume; Year-ended change (in per cent)</t>
  </si>
  <si>
    <t>Gross domestic product (GDP); Non-farm; Chain volume</t>
  </si>
  <si>
    <t>Gross domestic product (GDP); Non-farm; Chain volume; Year-ended change (in per cent)</t>
  </si>
  <si>
    <t>Gross domestic product (GDP); Farm; Chain volume</t>
  </si>
  <si>
    <t>Gross domestic product (GDP) per capita; Chain volume; Year-ended change (in per cent)</t>
  </si>
  <si>
    <t>Gross domestic income (GDI); Chain volume</t>
  </si>
  <si>
    <t>Gross domestic income (GDI); Chain volume; Year-ended change (in per cent)</t>
  </si>
  <si>
    <t>Gross domestic product (GDP); Current price</t>
  </si>
  <si>
    <t>Gross domestic product (GDP); Current price; Year-ended change (in per cent)</t>
  </si>
  <si>
    <t>Goods &amp; services terms of trade</t>
  </si>
  <si>
    <t>Frequency</t>
  </si>
  <si>
    <t>Quarterly</t>
  </si>
  <si>
    <t>Type</t>
  </si>
  <si>
    <t>Seasonally adjusted</t>
  </si>
  <si>
    <t>Units</t>
  </si>
  <si>
    <t>$ million</t>
  </si>
  <si>
    <t xml:space="preserve">Per cent </t>
  </si>
  <si>
    <t>Index</t>
  </si>
  <si>
    <t>Source</t>
  </si>
  <si>
    <t>ABS</t>
  </si>
  <si>
    <t>Publication date</t>
  </si>
  <si>
    <t>05-Jun-2025</t>
  </si>
  <si>
    <t>Series ID</t>
  </si>
  <si>
    <t>GGDPCVGDP</t>
  </si>
  <si>
    <t>GGDPCVGDPY</t>
  </si>
  <si>
    <t>GGDPCVGDPNF</t>
  </si>
  <si>
    <t>GGDPCVGDPNFY</t>
  </si>
  <si>
    <t>GGDPCVGDPF</t>
  </si>
  <si>
    <t>GGDPCVGDPFY</t>
  </si>
  <si>
    <t>GGDPCVRGDI</t>
  </si>
  <si>
    <t>GGDPCVRGDIY</t>
  </si>
  <si>
    <t>GGDPECCPGDP</t>
  </si>
  <si>
    <t>GGDPECCPGDPY</t>
  </si>
  <si>
    <t>GOPITT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</si>
</sst>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70" formatCode="mmm\-yyyy"/>
  </numFmts>
  <fonts count="7" x14ac:knownFonts="1"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000000"/>
      <name val="Arial"/>
    </font>
    <font>
      <sz val="9"/>
      <color rgb="FF000000"/>
      <name val="Arial"/>
      <family val="2"/>
    </font>
    <font>
      <u/>
      <sz val="9"/>
      <color indexed="12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 applyAlignment="1">
      <alignment vertical="center"/>
    </xf>
    <xf numFmtId="165" fontId="0" fillId="0" borderId="0" xfId="0" applyNumberFormat="1"/>
    <xf numFmtId="1" fontId="3" fillId="0" borderId="0" xfId="1" applyNumberFormat="1" applyAlignment="1">
      <alignment horizontal="right"/>
    </xf>
    <xf numFmtId="164" fontId="3" fillId="0" borderId="0" xfId="1" applyNumberFormat="1" applyAlignment="1">
      <alignment horizontal="right"/>
    </xf>
    <xf numFmtId="170" fontId="3" fillId="0" borderId="0" xfId="1" applyNumberFormat="1" applyAlignment="1">
      <alignment horizontal="right"/>
    </xf>
    <xf numFmtId="1" fontId="0" fillId="0" borderId="0" xfId="0" applyNumberFormat="1"/>
    <xf numFmtId="0" fontId="3" fillId="0" borderId="0" xfId="1"/>
    <xf numFmtId="0" fontId="4" fillId="0" borderId="0" xfId="1" applyFont="1" applyAlignment="1">
      <alignment horizontal="left" wrapText="1"/>
    </xf>
    <xf numFmtId="164" fontId="4" fillId="0" borderId="0" xfId="1" applyNumberFormat="1" applyFont="1" applyAlignment="1">
      <alignment horizontal="left" wrapText="1"/>
    </xf>
    <xf numFmtId="0" fontId="5" fillId="0" borderId="0" xfId="1" applyFont="1" applyAlignment="1">
      <alignment horizontal="left" wrapText="1"/>
    </xf>
    <xf numFmtId="164" fontId="5" fillId="0" borderId="0" xfId="1" applyNumberFormat="1" applyFont="1" applyAlignment="1">
      <alignment horizontal="left" wrapText="1"/>
    </xf>
    <xf numFmtId="1" fontId="4" fillId="0" borderId="0" xfId="1" applyNumberFormat="1" applyFont="1" applyAlignment="1">
      <alignment horizontal="left" wrapText="1"/>
    </xf>
    <xf numFmtId="0" fontId="6" fillId="0" borderId="0" xfId="1" applyFont="1" applyAlignment="1">
      <alignment horizontal="left"/>
    </xf>
    <xf numFmtId="170" fontId="3" fillId="0" borderId="0" xfId="1" applyNumberFormat="1" applyAlignment="1">
      <alignment horizontal="right"/>
    </xf>
    <xf numFmtId="1" fontId="3" fillId="0" borderId="0" xfId="1" applyNumberFormat="1" applyAlignment="1">
      <alignment horizontal="right"/>
    </xf>
    <xf numFmtId="164" fontId="3" fillId="0" borderId="0" xfId="1" applyNumberFormat="1" applyAlignment="1">
      <alignment horizontal="right"/>
    </xf>
  </cellXfs>
  <cellStyles count="2">
    <cellStyle name="Normal" xfId="0" builtinId="0"/>
    <cellStyle name="Normal 2" xfId="1" xr:uid="{A8D43EA2-6921-4E83-A5CA-84EC019A1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0BC58D8-73C9-4748-9315-E0BFA02D28FB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7121754980978435&quot;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bs.gov.au/" TargetMode="External"/><Relationship Id="rId3" Type="http://schemas.openxmlformats.org/officeDocument/2006/relationships/hyperlink" Target="http://abs.gov.au/" TargetMode="External"/><Relationship Id="rId7" Type="http://schemas.openxmlformats.org/officeDocument/2006/relationships/hyperlink" Target="http://abs.gov.au/" TargetMode="External"/><Relationship Id="rId2" Type="http://schemas.openxmlformats.org/officeDocument/2006/relationships/hyperlink" Target="http://abs.gov.au/" TargetMode="External"/><Relationship Id="rId1" Type="http://schemas.openxmlformats.org/officeDocument/2006/relationships/hyperlink" Target="http://abs.gov.au/" TargetMode="External"/><Relationship Id="rId6" Type="http://schemas.openxmlformats.org/officeDocument/2006/relationships/hyperlink" Target="http://abs.gov.au/" TargetMode="External"/><Relationship Id="rId11" Type="http://schemas.openxmlformats.org/officeDocument/2006/relationships/hyperlink" Target="http://abs.gov.au/" TargetMode="External"/><Relationship Id="rId5" Type="http://schemas.openxmlformats.org/officeDocument/2006/relationships/hyperlink" Target="http://abs.gov.au/" TargetMode="External"/><Relationship Id="rId10" Type="http://schemas.openxmlformats.org/officeDocument/2006/relationships/hyperlink" Target="http://abs.gov.au/" TargetMode="External"/><Relationship Id="rId4" Type="http://schemas.openxmlformats.org/officeDocument/2006/relationships/hyperlink" Target="http://abs.gov.au/" TargetMode="External"/><Relationship Id="rId9" Type="http://schemas.openxmlformats.org/officeDocument/2006/relationships/hyperlink" Target="http://abs.gov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D4D-2025-EF4F-BB53-0019258801E7}">
  <dimension ref="A1:K19"/>
  <sheetViews>
    <sheetView zoomScale="95" zoomScaleNormal="190" workbookViewId="0">
      <selection activeCell="D1" sqref="D1:I1"/>
    </sheetView>
  </sheetViews>
  <sheetFormatPr defaultColWidth="10.796875" defaultRowHeight="15.6" x14ac:dyDescent="0.6"/>
  <cols>
    <col min="1" max="1" width="23.84765625" customWidth="1"/>
    <col min="2" max="2" width="20" customWidth="1"/>
    <col min="3" max="3" width="24.84765625" customWidth="1"/>
    <col min="4" max="8" width="16.1484375" customWidth="1"/>
    <col min="9" max="10" width="22.84765625" customWidth="1"/>
    <col min="11" max="11" width="17.34765625" customWidth="1"/>
  </cols>
  <sheetData>
    <row r="1" spans="1:11" ht="36" x14ac:dyDescent="0.6">
      <c r="A1" s="1" t="s">
        <v>0</v>
      </c>
      <c r="B1" s="1" t="s">
        <v>1</v>
      </c>
      <c r="C1" s="1" t="s">
        <v>2</v>
      </c>
      <c r="D1" s="2" t="s">
        <v>43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44</v>
      </c>
      <c r="J1" s="2" t="s">
        <v>3</v>
      </c>
      <c r="K1" s="2" t="s">
        <v>4</v>
      </c>
    </row>
    <row r="2" spans="1:11" x14ac:dyDescent="0.6">
      <c r="A2" t="s">
        <v>5</v>
      </c>
      <c r="B2" t="s">
        <v>6</v>
      </c>
      <c r="C2" t="s">
        <v>7</v>
      </c>
      <c r="D2" s="3">
        <v>405208</v>
      </c>
      <c r="E2" s="3">
        <f>D2*(100+$J2)/100</f>
        <v>420439.98145057051</v>
      </c>
      <c r="F2" s="3">
        <f t="shared" ref="F2:H2" si="0">E2*(100+$J2)/100</f>
        <v>436244.54108052189</v>
      </c>
      <c r="G2" s="3">
        <f t="shared" si="0"/>
        <v>452643.20240421535</v>
      </c>
      <c r="H2" s="3">
        <f t="shared" si="0"/>
        <v>469658.29801621678</v>
      </c>
      <c r="I2" s="3">
        <v>487313</v>
      </c>
      <c r="J2" s="5">
        <v>3.7590524991043015</v>
      </c>
      <c r="K2" s="4">
        <v>2</v>
      </c>
    </row>
    <row r="3" spans="1:11" x14ac:dyDescent="0.6">
      <c r="A3" t="s">
        <v>5</v>
      </c>
      <c r="B3" t="s">
        <v>8</v>
      </c>
      <c r="C3" t="s">
        <v>9</v>
      </c>
      <c r="D3" s="3">
        <v>135408</v>
      </c>
      <c r="E3" s="3">
        <f t="shared" ref="E3:H3" si="1">D3*(100+$J3)/100</f>
        <v>141046.29037488255</v>
      </c>
      <c r="F3" s="3">
        <f t="shared" si="1"/>
        <v>146919.35504930053</v>
      </c>
      <c r="G3" s="3">
        <f t="shared" si="1"/>
        <v>153036.96985387945</v>
      </c>
      <c r="H3" s="3">
        <f t="shared" si="1"/>
        <v>159409.31767770313</v>
      </c>
      <c r="I3" s="3">
        <v>166047</v>
      </c>
      <c r="J3" s="5">
        <v>4.1639270758615021</v>
      </c>
      <c r="K3" s="4">
        <v>1.5</v>
      </c>
    </row>
    <row r="4" spans="1:11" x14ac:dyDescent="0.6">
      <c r="A4" t="s">
        <v>10</v>
      </c>
      <c r="B4" t="s">
        <v>11</v>
      </c>
      <c r="C4" t="s">
        <v>12</v>
      </c>
      <c r="D4" s="3">
        <v>322932</v>
      </c>
      <c r="E4" s="3">
        <f t="shared" ref="E4:H4" si="2">D4*(100+$J4)/100</f>
        <v>335485.17282645951</v>
      </c>
      <c r="F4" s="3">
        <f t="shared" si="2"/>
        <v>348526.31881138886</v>
      </c>
      <c r="G4" s="3">
        <f t="shared" si="2"/>
        <v>362074.40668936039</v>
      </c>
      <c r="H4" s="3">
        <f t="shared" si="2"/>
        <v>376149.14255700231</v>
      </c>
      <c r="I4" s="3">
        <v>390771</v>
      </c>
      <c r="J4" s="5">
        <v>3.8872495839556018</v>
      </c>
      <c r="K4" s="4">
        <v>2</v>
      </c>
    </row>
    <row r="5" spans="1:11" x14ac:dyDescent="0.6">
      <c r="A5" t="s">
        <v>10</v>
      </c>
      <c r="B5" t="s">
        <v>13</v>
      </c>
      <c r="C5" t="s">
        <v>14</v>
      </c>
      <c r="D5" s="3">
        <v>72206</v>
      </c>
      <c r="E5" s="3">
        <f t="shared" ref="E5:H5" si="3">D5*(100+$J5)/100</f>
        <v>74969.256557646091</v>
      </c>
      <c r="F5" s="3">
        <f t="shared" si="3"/>
        <v>77838.260377339306</v>
      </c>
      <c r="G5" s="3">
        <f t="shared" si="3"/>
        <v>80817.058308583903</v>
      </c>
      <c r="H5" s="3">
        <f t="shared" si="3"/>
        <v>83909.852070056106</v>
      </c>
      <c r="I5" s="3">
        <v>87121</v>
      </c>
      <c r="J5" s="5">
        <v>3.8269071235715888</v>
      </c>
      <c r="K5" s="4">
        <v>1.4</v>
      </c>
    </row>
    <row r="6" spans="1:11" x14ac:dyDescent="0.6">
      <c r="A6" t="s">
        <v>15</v>
      </c>
      <c r="B6" t="s">
        <v>16</v>
      </c>
      <c r="C6" t="s">
        <v>17</v>
      </c>
      <c r="D6" s="3">
        <v>158677</v>
      </c>
      <c r="E6" s="3">
        <f t="shared" ref="E6:H6" si="4">D6*(100+$J6)/100</f>
        <v>165464.20004745256</v>
      </c>
      <c r="F6" s="3">
        <f t="shared" si="4"/>
        <v>172541.71365316585</v>
      </c>
      <c r="G6" s="3">
        <f t="shared" si="4"/>
        <v>179921.95859789199</v>
      </c>
      <c r="H6" s="3">
        <f t="shared" si="4"/>
        <v>187617.88381662796</v>
      </c>
      <c r="I6" s="3">
        <v>195643</v>
      </c>
      <c r="J6" s="5">
        <v>4.2773685206126517</v>
      </c>
      <c r="K6" s="4">
        <v>2.1</v>
      </c>
    </row>
    <row r="7" spans="1:11" x14ac:dyDescent="0.6">
      <c r="A7" t="s">
        <v>15</v>
      </c>
      <c r="B7" t="s">
        <v>18</v>
      </c>
      <c r="C7" t="s">
        <v>19</v>
      </c>
      <c r="D7" s="3">
        <v>142257</v>
      </c>
      <c r="E7" s="3">
        <f t="shared" ref="E7:H7" si="5">D7*(100+$J7)/100</f>
        <v>147738.22086029869</v>
      </c>
      <c r="F7" s="3">
        <f t="shared" si="5"/>
        <v>153430.63542016488</v>
      </c>
      <c r="G7" s="3">
        <f t="shared" si="5"/>
        <v>159342.38105991471</v>
      </c>
      <c r="H7" s="3">
        <f t="shared" si="5"/>
        <v>165481.9086964828</v>
      </c>
      <c r="I7" s="3">
        <v>171858</v>
      </c>
      <c r="J7" s="5">
        <v>3.8530412284096172</v>
      </c>
      <c r="K7" s="4">
        <v>1.2</v>
      </c>
    </row>
    <row r="8" spans="1:11" x14ac:dyDescent="0.6">
      <c r="A8" t="s">
        <v>20</v>
      </c>
      <c r="B8" t="s">
        <v>21</v>
      </c>
      <c r="C8" t="s">
        <v>22</v>
      </c>
      <c r="D8" s="3">
        <v>78013</v>
      </c>
      <c r="E8" s="3">
        <f t="shared" ref="E8:H8" si="6">D8*(100+$J8)/100</f>
        <v>80849.150238206348</v>
      </c>
      <c r="F8" s="3">
        <f t="shared" si="6"/>
        <v>83788.408268366329</v>
      </c>
      <c r="G8" s="3">
        <f t="shared" si="6"/>
        <v>86834.522557898308</v>
      </c>
      <c r="H8" s="3">
        <f t="shared" si="6"/>
        <v>89991.377849158976</v>
      </c>
      <c r="I8" s="3">
        <v>93263</v>
      </c>
      <c r="J8" s="5">
        <v>3.6354841349600098</v>
      </c>
      <c r="K8" s="4">
        <v>1.7</v>
      </c>
    </row>
    <row r="9" spans="1:11" x14ac:dyDescent="0.6">
      <c r="A9" t="s">
        <v>20</v>
      </c>
      <c r="B9" t="s">
        <v>23</v>
      </c>
      <c r="C9" t="s">
        <v>24</v>
      </c>
      <c r="D9" s="3">
        <v>21469</v>
      </c>
      <c r="E9" s="3">
        <f t="shared" ref="E9:H9" si="7">D9*(100+$J9)/100</f>
        <v>22277.904456454642</v>
      </c>
      <c r="F9" s="3">
        <f t="shared" si="7"/>
        <v>23117.286644507039</v>
      </c>
      <c r="G9" s="3">
        <f t="shared" si="7"/>
        <v>23988.294897703792</v>
      </c>
      <c r="H9" s="3">
        <f t="shared" si="7"/>
        <v>24892.12081626082</v>
      </c>
      <c r="I9" s="3">
        <v>25830</v>
      </c>
      <c r="J9" s="5">
        <v>3.7677789205582179</v>
      </c>
      <c r="K9" s="4">
        <v>0.5</v>
      </c>
    </row>
    <row r="10" spans="1:11" x14ac:dyDescent="0.6">
      <c r="A10" t="s">
        <v>25</v>
      </c>
      <c r="B10" t="s">
        <v>26</v>
      </c>
      <c r="C10" t="s">
        <v>27</v>
      </c>
      <c r="D10" s="3">
        <v>152540</v>
      </c>
      <c r="E10" s="3">
        <f t="shared" ref="E10:H10" si="8">D10*(100+$J10)/100</f>
        <v>161440.21520396331</v>
      </c>
      <c r="F10" s="3">
        <f t="shared" si="8"/>
        <v>170859.72915367765</v>
      </c>
      <c r="G10" s="3">
        <f t="shared" si="8"/>
        <v>180828.84124990564</v>
      </c>
      <c r="H10" s="3">
        <f t="shared" si="8"/>
        <v>191379.61876536044</v>
      </c>
      <c r="I10" s="3">
        <v>202546</v>
      </c>
      <c r="J10" s="5">
        <v>5.8346762842292579</v>
      </c>
      <c r="K10" s="4">
        <v>2</v>
      </c>
    </row>
    <row r="11" spans="1:11" x14ac:dyDescent="0.6">
      <c r="A11" t="s">
        <v>25</v>
      </c>
      <c r="B11" t="s">
        <v>28</v>
      </c>
      <c r="C11" t="s">
        <v>29</v>
      </c>
      <c r="D11" s="3">
        <v>85618</v>
      </c>
      <c r="E11" s="3">
        <f t="shared" ref="E11:H11" si="9">D11*(100+$J11)/100</f>
        <v>97425.753478158484</v>
      </c>
      <c r="F11" s="3">
        <f t="shared" si="9"/>
        <v>110861.93838663494</v>
      </c>
      <c r="G11" s="3">
        <f t="shared" si="9"/>
        <v>126151.13503430459</v>
      </c>
      <c r="H11" s="3">
        <f t="shared" si="9"/>
        <v>143548.89605973091</v>
      </c>
      <c r="I11" s="3">
        <v>163346</v>
      </c>
      <c r="J11" s="5">
        <v>13.791204510918829</v>
      </c>
      <c r="K11" s="4">
        <v>1.4</v>
      </c>
    </row>
    <row r="12" spans="1:11" x14ac:dyDescent="0.6">
      <c r="A12" t="s">
        <v>30</v>
      </c>
      <c r="B12" t="s">
        <v>31</v>
      </c>
      <c r="C12" t="s">
        <v>32</v>
      </c>
      <c r="D12" s="3">
        <v>13068</v>
      </c>
      <c r="E12" s="3">
        <f t="shared" ref="E12:H12" si="10">D12*(100+$J12)/100</f>
        <v>13725.766086749956</v>
      </c>
      <c r="F12" s="3">
        <f t="shared" si="10"/>
        <v>14416.640240907192</v>
      </c>
      <c r="G12" s="3">
        <f t="shared" si="10"/>
        <v>15142.288927419546</v>
      </c>
      <c r="H12" s="3">
        <f t="shared" si="10"/>
        <v>15904.462491256852</v>
      </c>
      <c r="I12" s="3">
        <v>16705</v>
      </c>
      <c r="J12" s="5">
        <v>5.0334105199721098</v>
      </c>
      <c r="K12" s="4">
        <v>3.1</v>
      </c>
    </row>
    <row r="13" spans="1:11" x14ac:dyDescent="0.6">
      <c r="A13" t="s">
        <v>30</v>
      </c>
      <c r="B13" t="s">
        <v>33</v>
      </c>
      <c r="C13" t="s">
        <v>34</v>
      </c>
      <c r="D13" s="3">
        <v>14815</v>
      </c>
      <c r="E13" s="3">
        <f t="shared" ref="E13:H13" si="11">D13*(100+$J13)/100</f>
        <v>15500.21483235328</v>
      </c>
      <c r="F13" s="3">
        <f t="shared" si="11"/>
        <v>16217.121825791739</v>
      </c>
      <c r="G13" s="3">
        <f t="shared" si="11"/>
        <v>16967.186787864812</v>
      </c>
      <c r="H13" s="3">
        <f t="shared" si="11"/>
        <v>17751.943321807004</v>
      </c>
      <c r="I13" s="3">
        <v>18573</v>
      </c>
      <c r="J13" s="5">
        <v>4.6251423041058306</v>
      </c>
      <c r="K13" s="4">
        <v>2.7</v>
      </c>
    </row>
    <row r="14" spans="1:11" x14ac:dyDescent="0.6">
      <c r="A14" t="s">
        <v>35</v>
      </c>
      <c r="B14" t="s">
        <v>36</v>
      </c>
      <c r="C14" t="s">
        <v>37</v>
      </c>
      <c r="D14" s="3">
        <v>15042</v>
      </c>
      <c r="E14" s="3">
        <f t="shared" ref="E14:H14" si="12">D14*(100+$J14)/100</f>
        <v>15058.363605805625</v>
      </c>
      <c r="F14" s="3">
        <f t="shared" si="12"/>
        <v>15074.745012940526</v>
      </c>
      <c r="G14" s="3">
        <f t="shared" si="12"/>
        <v>15091.144240770076</v>
      </c>
      <c r="H14" s="3">
        <f t="shared" si="12"/>
        <v>15107.561308680715</v>
      </c>
      <c r="I14" s="3">
        <v>15124</v>
      </c>
      <c r="J14" s="5">
        <v>0.1087861042788644</v>
      </c>
      <c r="K14" s="4">
        <v>-1.3</v>
      </c>
    </row>
    <row r="15" spans="1:11" x14ac:dyDescent="0.6">
      <c r="A15" t="s">
        <v>35</v>
      </c>
      <c r="B15" t="s">
        <v>38</v>
      </c>
      <c r="C15" t="s">
        <v>39</v>
      </c>
      <c r="D15" s="3">
        <v>7108</v>
      </c>
      <c r="E15" s="3">
        <f t="shared" ref="E15:H15" si="13">D15*(100+$J15)/100</f>
        <v>7634.5819996907694</v>
      </c>
      <c r="F15" s="3">
        <f t="shared" si="13"/>
        <v>8200.1747763087096</v>
      </c>
      <c r="G15" s="3">
        <f t="shared" si="13"/>
        <v>8807.6683654367971</v>
      </c>
      <c r="H15" s="3">
        <f t="shared" si="13"/>
        <v>9460.1669051786157</v>
      </c>
      <c r="I15" s="3">
        <v>10161</v>
      </c>
      <c r="J15" s="5">
        <v>7.4083005021211203</v>
      </c>
      <c r="K15" s="4">
        <v>6.2</v>
      </c>
    </row>
    <row r="16" spans="1:11" x14ac:dyDescent="0.6">
      <c r="A16" t="s">
        <v>40</v>
      </c>
      <c r="B16" t="s">
        <v>41</v>
      </c>
      <c r="C16" t="s">
        <v>40</v>
      </c>
      <c r="D16" s="3">
        <v>34577</v>
      </c>
      <c r="E16" s="3">
        <f t="shared" ref="E16:H16" si="14">D16*(100+$J16)/100</f>
        <v>36383.184921569751</v>
      </c>
      <c r="F16" s="3">
        <f t="shared" si="14"/>
        <v>38283.718802589603</v>
      </c>
      <c r="G16" s="3">
        <f t="shared" si="14"/>
        <v>40283.530111923952</v>
      </c>
      <c r="H16" s="3">
        <f t="shared" si="14"/>
        <v>42387.804764894376</v>
      </c>
      <c r="I16" s="3">
        <v>44602</v>
      </c>
      <c r="J16" s="5">
        <v>5.2236600097456645</v>
      </c>
      <c r="K16" s="4">
        <v>3.8</v>
      </c>
    </row>
    <row r="17" spans="1:10" x14ac:dyDescent="0.6">
      <c r="C17" t="s">
        <v>49</v>
      </c>
      <c r="D17" s="3">
        <f>SUM(D2:D16)</f>
        <v>1658938</v>
      </c>
      <c r="E17" s="3">
        <f t="shared" ref="E17:I17" si="15">SUM(E2:E16)</f>
        <v>1735438.2569402617</v>
      </c>
      <c r="F17" s="3">
        <f t="shared" si="15"/>
        <v>1816320.5875036048</v>
      </c>
      <c r="G17" s="3">
        <f t="shared" si="15"/>
        <v>1901930.5890870735</v>
      </c>
      <c r="H17" s="3">
        <f t="shared" si="15"/>
        <v>1992650.3551164183</v>
      </c>
      <c r="I17" s="3">
        <f t="shared" si="15"/>
        <v>2088903</v>
      </c>
    </row>
    <row r="18" spans="1:10" x14ac:dyDescent="0.6">
      <c r="J18" s="3"/>
    </row>
    <row r="19" spans="1:10" x14ac:dyDescent="0.6">
      <c r="A19" t="s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F311-CCDB-44CC-BBC4-8E23B7368B81}">
  <dimension ref="A1:M35"/>
  <sheetViews>
    <sheetView tabSelected="1" topLeftCell="A3" workbookViewId="0">
      <selection activeCell="O11" sqref="O11"/>
    </sheetView>
  </sheetViews>
  <sheetFormatPr defaultRowHeight="15.6" x14ac:dyDescent="0.6"/>
  <sheetData>
    <row r="1" spans="1:13" x14ac:dyDescent="0.6">
      <c r="A1" s="16" t="s">
        <v>50</v>
      </c>
      <c r="B1" s="11"/>
      <c r="C1" s="12"/>
      <c r="D1" s="11"/>
      <c r="E1" s="12"/>
      <c r="F1" s="11"/>
      <c r="G1" s="12"/>
      <c r="H1" s="11"/>
      <c r="I1" s="12"/>
      <c r="J1" s="11"/>
      <c r="K1" s="12"/>
      <c r="L1" s="11"/>
    </row>
    <row r="2" spans="1:13" ht="46.8" x14ac:dyDescent="0.6">
      <c r="A2" s="11" t="s">
        <v>51</v>
      </c>
      <c r="B2" s="11" t="s">
        <v>52</v>
      </c>
      <c r="C2" s="11" t="s">
        <v>53</v>
      </c>
      <c r="D2" s="11" t="s">
        <v>54</v>
      </c>
      <c r="E2" s="11" t="s">
        <v>55</v>
      </c>
      <c r="F2" s="11" t="s">
        <v>56</v>
      </c>
      <c r="G2" s="12" t="s">
        <v>57</v>
      </c>
      <c r="H2" s="11" t="s">
        <v>58</v>
      </c>
      <c r="I2" s="11" t="s">
        <v>59</v>
      </c>
      <c r="J2" s="11" t="s">
        <v>60</v>
      </c>
      <c r="K2" s="11" t="s">
        <v>61</v>
      </c>
      <c r="L2" s="11" t="s">
        <v>62</v>
      </c>
    </row>
    <row r="3" spans="1:13" ht="115.2" x14ac:dyDescent="0.6">
      <c r="A3" s="11" t="s">
        <v>63</v>
      </c>
      <c r="B3" s="11" t="s">
        <v>64</v>
      </c>
      <c r="C3" s="12" t="s">
        <v>65</v>
      </c>
      <c r="D3" s="11" t="s">
        <v>66</v>
      </c>
      <c r="E3" s="12" t="s">
        <v>67</v>
      </c>
      <c r="F3" s="11" t="s">
        <v>68</v>
      </c>
      <c r="G3" s="12" t="s">
        <v>69</v>
      </c>
      <c r="H3" s="11" t="s">
        <v>70</v>
      </c>
      <c r="I3" s="12" t="s">
        <v>71</v>
      </c>
      <c r="J3" s="11" t="s">
        <v>72</v>
      </c>
      <c r="K3" s="12" t="s">
        <v>73</v>
      </c>
      <c r="L3" s="11" t="s">
        <v>74</v>
      </c>
    </row>
    <row r="4" spans="1:13" x14ac:dyDescent="0.6">
      <c r="A4" s="11" t="s">
        <v>75</v>
      </c>
      <c r="B4" s="11" t="s">
        <v>76</v>
      </c>
      <c r="C4" s="12" t="s">
        <v>76</v>
      </c>
      <c r="D4" s="11" t="s">
        <v>76</v>
      </c>
      <c r="E4" s="12" t="s">
        <v>76</v>
      </c>
      <c r="F4" s="11" t="s">
        <v>76</v>
      </c>
      <c r="G4" s="12" t="s">
        <v>76</v>
      </c>
      <c r="H4" s="11" t="s">
        <v>76</v>
      </c>
      <c r="I4" s="11" t="s">
        <v>76</v>
      </c>
      <c r="J4" s="11" t="s">
        <v>76</v>
      </c>
      <c r="K4" s="12" t="s">
        <v>76</v>
      </c>
      <c r="L4" s="11" t="s">
        <v>76</v>
      </c>
    </row>
    <row r="5" spans="1:13" ht="24" x14ac:dyDescent="0.6">
      <c r="A5" s="11" t="s">
        <v>77</v>
      </c>
      <c r="B5" s="11" t="s">
        <v>78</v>
      </c>
      <c r="C5" s="11" t="s">
        <v>78</v>
      </c>
      <c r="D5" s="11" t="s">
        <v>78</v>
      </c>
      <c r="E5" s="11" t="s">
        <v>78</v>
      </c>
      <c r="F5" s="11" t="s">
        <v>78</v>
      </c>
      <c r="G5" s="11" t="s">
        <v>78</v>
      </c>
      <c r="H5" s="11" t="s">
        <v>78</v>
      </c>
      <c r="I5" s="11" t="s">
        <v>78</v>
      </c>
      <c r="J5" s="11" t="s">
        <v>78</v>
      </c>
      <c r="K5" s="11" t="s">
        <v>78</v>
      </c>
      <c r="L5" s="11" t="s">
        <v>78</v>
      </c>
    </row>
    <row r="6" spans="1:13" x14ac:dyDescent="0.6">
      <c r="A6" s="11" t="s">
        <v>79</v>
      </c>
      <c r="B6" s="11" t="s">
        <v>80</v>
      </c>
      <c r="C6" s="12" t="s">
        <v>81</v>
      </c>
      <c r="D6" s="11" t="s">
        <v>80</v>
      </c>
      <c r="E6" s="12" t="s">
        <v>81</v>
      </c>
      <c r="F6" s="11" t="s">
        <v>80</v>
      </c>
      <c r="G6" s="12" t="s">
        <v>81</v>
      </c>
      <c r="H6" s="11" t="s">
        <v>80</v>
      </c>
      <c r="I6" s="12" t="s">
        <v>81</v>
      </c>
      <c r="J6" s="11" t="s">
        <v>80</v>
      </c>
      <c r="K6" s="12" t="s">
        <v>81</v>
      </c>
      <c r="L6" s="11" t="s">
        <v>82</v>
      </c>
    </row>
    <row r="7" spans="1:13" x14ac:dyDescent="0.6">
      <c r="A7" s="11"/>
      <c r="B7" s="11"/>
      <c r="C7" s="12"/>
      <c r="D7" s="11"/>
      <c r="E7" s="12"/>
      <c r="F7" s="11"/>
      <c r="G7" s="12"/>
      <c r="H7" s="11"/>
      <c r="I7" s="12"/>
      <c r="J7" s="11"/>
      <c r="K7" s="12"/>
      <c r="L7" s="11"/>
    </row>
    <row r="8" spans="1:13" x14ac:dyDescent="0.6">
      <c r="A8" s="10"/>
      <c r="B8" s="10"/>
      <c r="C8" s="12"/>
      <c r="D8" s="10"/>
      <c r="E8" s="12"/>
      <c r="F8" s="10"/>
      <c r="G8" s="12"/>
      <c r="H8" s="10"/>
      <c r="I8" s="12"/>
      <c r="J8" s="10"/>
      <c r="K8" s="12"/>
      <c r="L8" s="10"/>
    </row>
    <row r="9" spans="1:13" x14ac:dyDescent="0.6">
      <c r="A9" s="11" t="s">
        <v>83</v>
      </c>
      <c r="B9" s="13" t="s">
        <v>84</v>
      </c>
      <c r="C9" s="14" t="s">
        <v>84</v>
      </c>
      <c r="D9" s="13" t="s">
        <v>84</v>
      </c>
      <c r="E9" s="14" t="s">
        <v>84</v>
      </c>
      <c r="F9" s="13" t="s">
        <v>84</v>
      </c>
      <c r="G9" s="14" t="s">
        <v>84</v>
      </c>
      <c r="H9" s="13" t="s">
        <v>84</v>
      </c>
      <c r="I9" s="14" t="s">
        <v>84</v>
      </c>
      <c r="J9" s="13" t="s">
        <v>84</v>
      </c>
      <c r="K9" s="14" t="s">
        <v>84</v>
      </c>
      <c r="L9" s="13" t="s">
        <v>84</v>
      </c>
    </row>
    <row r="10" spans="1:13" ht="24" x14ac:dyDescent="0.6">
      <c r="A10" s="11" t="s">
        <v>85</v>
      </c>
      <c r="B10" s="11" t="s">
        <v>86</v>
      </c>
      <c r="C10" s="11" t="s">
        <v>86</v>
      </c>
      <c r="D10" s="11" t="s">
        <v>86</v>
      </c>
      <c r="E10" s="11" t="s">
        <v>86</v>
      </c>
      <c r="F10" s="11" t="s">
        <v>86</v>
      </c>
      <c r="G10" s="11" t="s">
        <v>86</v>
      </c>
      <c r="H10" s="11" t="s">
        <v>86</v>
      </c>
      <c r="I10" s="11" t="s">
        <v>86</v>
      </c>
      <c r="J10" s="11" t="s">
        <v>86</v>
      </c>
      <c r="K10" s="11" t="s">
        <v>86</v>
      </c>
      <c r="L10" s="11" t="s">
        <v>86</v>
      </c>
    </row>
    <row r="11" spans="1:13" ht="24" x14ac:dyDescent="0.6">
      <c r="A11" s="11" t="s">
        <v>87</v>
      </c>
      <c r="B11" s="11" t="s">
        <v>88</v>
      </c>
      <c r="C11" s="11" t="s">
        <v>89</v>
      </c>
      <c r="D11" s="11" t="s">
        <v>90</v>
      </c>
      <c r="E11" s="11" t="s">
        <v>91</v>
      </c>
      <c r="F11" s="11" t="s">
        <v>92</v>
      </c>
      <c r="G11" s="11" t="s">
        <v>93</v>
      </c>
      <c r="H11" s="11" t="s">
        <v>94</v>
      </c>
      <c r="I11" s="11" t="s">
        <v>95</v>
      </c>
      <c r="J11" s="15" t="s">
        <v>96</v>
      </c>
      <c r="K11" s="15" t="s">
        <v>97</v>
      </c>
      <c r="L11" s="11" t="s">
        <v>98</v>
      </c>
    </row>
    <row r="12" spans="1:13" x14ac:dyDescent="0.6">
      <c r="A12" s="17">
        <v>42277</v>
      </c>
      <c r="B12" s="18">
        <v>537014</v>
      </c>
      <c r="C12" s="19">
        <v>2.4655976431619</v>
      </c>
      <c r="D12" s="18">
        <v>525881</v>
      </c>
      <c r="E12" s="19">
        <v>2.6045203031225301</v>
      </c>
      <c r="F12" s="18">
        <v>11254</v>
      </c>
      <c r="G12" s="19">
        <v>1.0069678579456001</v>
      </c>
      <c r="H12" s="18">
        <v>492820</v>
      </c>
      <c r="I12" s="19">
        <v>0.1982331832183</v>
      </c>
      <c r="J12" s="18">
        <v>411885</v>
      </c>
      <c r="K12" s="19">
        <v>2.27450493512944</v>
      </c>
      <c r="L12" s="19">
        <v>67.8</v>
      </c>
    </row>
    <row r="13" spans="1:13" x14ac:dyDescent="0.6">
      <c r="A13" s="17">
        <v>42369</v>
      </c>
      <c r="B13" s="18">
        <v>540382</v>
      </c>
      <c r="C13" s="19">
        <v>2.7162549516054102</v>
      </c>
      <c r="D13" s="18">
        <v>529580</v>
      </c>
      <c r="E13" s="19">
        <v>2.98144086121872</v>
      </c>
      <c r="F13" s="18">
        <v>10877</v>
      </c>
      <c r="G13" s="19">
        <v>1.2406167123656999</v>
      </c>
      <c r="H13" s="18">
        <v>491625</v>
      </c>
      <c r="I13" s="19">
        <v>3.1741574748369999E-2</v>
      </c>
      <c r="J13" s="18">
        <v>412118</v>
      </c>
      <c r="K13" s="19">
        <v>1.6899886248393099</v>
      </c>
      <c r="L13" s="19">
        <v>64.900000000000006</v>
      </c>
    </row>
    <row r="14" spans="1:13" x14ac:dyDescent="0.6">
      <c r="A14" s="17">
        <v>42460</v>
      </c>
      <c r="B14" s="18">
        <v>545315</v>
      </c>
      <c r="C14" s="19">
        <v>2.6533263054854999</v>
      </c>
      <c r="D14" s="18">
        <v>534714</v>
      </c>
      <c r="E14" s="19">
        <v>3.0076998503181498</v>
      </c>
      <c r="F14" s="18">
        <v>10674</v>
      </c>
      <c r="G14" s="19">
        <v>1.13468840741568</v>
      </c>
      <c r="H14" s="18">
        <v>493858</v>
      </c>
      <c r="I14" s="19">
        <v>0.23625211591779999</v>
      </c>
      <c r="J14" s="18">
        <v>414494</v>
      </c>
      <c r="K14" s="19">
        <v>1.5339316859040999</v>
      </c>
      <c r="L14" s="19">
        <v>63.5</v>
      </c>
    </row>
    <row r="15" spans="1:13" x14ac:dyDescent="0.6">
      <c r="A15" s="17">
        <v>42551</v>
      </c>
      <c r="B15" s="18">
        <v>548862</v>
      </c>
      <c r="C15" s="19">
        <v>3.1972879928251499</v>
      </c>
      <c r="D15" s="18">
        <v>537634</v>
      </c>
      <c r="E15" s="19">
        <v>3.4146210101522998</v>
      </c>
      <c r="F15" s="18">
        <v>11300</v>
      </c>
      <c r="G15" s="19">
        <v>1.60300900013433</v>
      </c>
      <c r="H15" s="18">
        <v>500177</v>
      </c>
      <c r="I15" s="19">
        <v>2.0130244928177699</v>
      </c>
      <c r="J15" s="18">
        <v>419266</v>
      </c>
      <c r="K15" s="19">
        <v>2.94268576240975</v>
      </c>
      <c r="L15" s="19">
        <v>65.5</v>
      </c>
      <c r="M15" s="9">
        <f>IF(MONTH(A15) = 6, SUM(B12:B15), 0)</f>
        <v>2171573</v>
      </c>
    </row>
    <row r="16" spans="1:13" x14ac:dyDescent="0.6">
      <c r="A16" s="17">
        <v>42643</v>
      </c>
      <c r="B16" s="18">
        <v>548814</v>
      </c>
      <c r="C16" s="19">
        <v>2.1973356374321602</v>
      </c>
      <c r="D16" s="18">
        <v>537363</v>
      </c>
      <c r="E16" s="19">
        <v>2.1833836932690001</v>
      </c>
      <c r="F16" s="18">
        <v>11525</v>
      </c>
      <c r="G16" s="19">
        <v>0.54742089100540003</v>
      </c>
      <c r="H16" s="18">
        <v>504722</v>
      </c>
      <c r="I16" s="19">
        <v>2.41508055679558</v>
      </c>
      <c r="J16" s="18">
        <v>424715</v>
      </c>
      <c r="K16" s="19">
        <v>3.1149471333017802</v>
      </c>
      <c r="L16" s="19">
        <v>68.5</v>
      </c>
      <c r="M16" s="9">
        <f t="shared" ref="M16:M35" si="0">IF(MONTH(A16) = 6, SUM(B13:B16), 0)</f>
        <v>0</v>
      </c>
    </row>
    <row r="17" spans="1:13" x14ac:dyDescent="0.6">
      <c r="A17" s="17">
        <v>42735</v>
      </c>
      <c r="B17" s="18">
        <v>555152</v>
      </c>
      <c r="C17" s="19">
        <v>2.7332516627126799</v>
      </c>
      <c r="D17" s="18">
        <v>542869</v>
      </c>
      <c r="E17" s="19">
        <v>2.5093470297216798</v>
      </c>
      <c r="F17" s="18">
        <v>12339</v>
      </c>
      <c r="G17" s="19">
        <v>1.0478177862629301</v>
      </c>
      <c r="H17" s="18">
        <v>522286</v>
      </c>
      <c r="I17" s="19">
        <v>6.2366641240782998</v>
      </c>
      <c r="J17" s="18">
        <v>438897</v>
      </c>
      <c r="K17" s="19">
        <v>6.4978962336029999</v>
      </c>
      <c r="L17" s="19">
        <v>75.900000000000006</v>
      </c>
      <c r="M17" s="9">
        <f t="shared" si="0"/>
        <v>0</v>
      </c>
    </row>
    <row r="18" spans="1:13" x14ac:dyDescent="0.6">
      <c r="A18" s="17">
        <v>42825</v>
      </c>
      <c r="B18" s="18">
        <v>556828</v>
      </c>
      <c r="C18" s="19">
        <v>2.1112567965304398</v>
      </c>
      <c r="D18" s="18">
        <v>543950</v>
      </c>
      <c r="E18" s="19">
        <v>1.7272785077630199</v>
      </c>
      <c r="F18" s="18">
        <v>12930</v>
      </c>
      <c r="G18" s="19">
        <v>0.41962984230751998</v>
      </c>
      <c r="H18" s="18">
        <v>527802</v>
      </c>
      <c r="I18" s="19">
        <v>6.8732307667386197</v>
      </c>
      <c r="J18" s="18">
        <v>446713</v>
      </c>
      <c r="K18" s="19">
        <v>7.7730920109820598</v>
      </c>
      <c r="L18" s="19">
        <v>78.8</v>
      </c>
      <c r="M18" s="9">
        <f t="shared" si="0"/>
        <v>0</v>
      </c>
    </row>
    <row r="19" spans="1:13" x14ac:dyDescent="0.6">
      <c r="A19" s="17">
        <v>42916</v>
      </c>
      <c r="B19" s="18">
        <v>560283</v>
      </c>
      <c r="C19" s="19">
        <v>2.08085092427606</v>
      </c>
      <c r="D19" s="18">
        <v>548580</v>
      </c>
      <c r="E19" s="19">
        <v>2.03595754732773</v>
      </c>
      <c r="F19" s="18">
        <v>11800</v>
      </c>
      <c r="G19" s="19">
        <v>0.41426116081267</v>
      </c>
      <c r="H19" s="18">
        <v>526139</v>
      </c>
      <c r="I19" s="19">
        <v>5.1905625408605403</v>
      </c>
      <c r="J19" s="18">
        <v>446706</v>
      </c>
      <c r="K19" s="19">
        <v>6.5447710999699398</v>
      </c>
      <c r="L19" s="19">
        <v>75.400000000000006</v>
      </c>
      <c r="M19" s="9">
        <f t="shared" si="0"/>
        <v>2221077</v>
      </c>
    </row>
    <row r="20" spans="1:13" x14ac:dyDescent="0.6">
      <c r="A20" s="17">
        <v>43008</v>
      </c>
      <c r="B20" s="18">
        <v>565488</v>
      </c>
      <c r="C20" s="19">
        <v>3.0381878013315999</v>
      </c>
      <c r="D20" s="18">
        <v>553258</v>
      </c>
      <c r="E20" s="19">
        <v>2.9579632390023001</v>
      </c>
      <c r="F20" s="18">
        <v>12325</v>
      </c>
      <c r="G20" s="19">
        <v>1.3987252124645799</v>
      </c>
      <c r="H20" s="18">
        <v>531236</v>
      </c>
      <c r="I20" s="19">
        <v>5.2531888841778303</v>
      </c>
      <c r="J20" s="18">
        <v>452601</v>
      </c>
      <c r="K20" s="19">
        <v>6.5658147228141202</v>
      </c>
      <c r="L20" s="19">
        <v>75.599999999999994</v>
      </c>
      <c r="M20" s="9">
        <f t="shared" si="0"/>
        <v>0</v>
      </c>
    </row>
    <row r="21" spans="1:13" x14ac:dyDescent="0.6">
      <c r="A21" s="8">
        <v>43100</v>
      </c>
      <c r="B21" s="6">
        <v>567859</v>
      </c>
      <c r="C21" s="7">
        <v>2.2889226734299699</v>
      </c>
      <c r="D21" s="6">
        <v>557324</v>
      </c>
      <c r="E21" s="7">
        <v>2.6627049988118698</v>
      </c>
      <c r="F21" s="6">
        <v>10694</v>
      </c>
      <c r="G21" s="7">
        <v>0.74256338151940005</v>
      </c>
      <c r="H21" s="6">
        <v>533135</v>
      </c>
      <c r="I21" s="7">
        <v>2.0772143997732999</v>
      </c>
      <c r="J21" s="6">
        <v>455183</v>
      </c>
      <c r="K21" s="7">
        <v>3.7106656003572702</v>
      </c>
      <c r="L21" s="7">
        <v>75.400000000000006</v>
      </c>
      <c r="M21" s="9">
        <f t="shared" si="0"/>
        <v>0</v>
      </c>
    </row>
    <row r="22" spans="1:13" x14ac:dyDescent="0.6">
      <c r="A22" s="8">
        <v>43190</v>
      </c>
      <c r="B22" s="6">
        <v>573671</v>
      </c>
      <c r="C22" s="7">
        <v>3.0248119706623999</v>
      </c>
      <c r="D22" s="6">
        <v>562160</v>
      </c>
      <c r="E22" s="7">
        <v>3.3477341667432801</v>
      </c>
      <c r="F22" s="6">
        <v>11650</v>
      </c>
      <c r="G22" s="7">
        <v>1.4999560130201499</v>
      </c>
      <c r="H22" s="6">
        <v>540284</v>
      </c>
      <c r="I22" s="7">
        <v>2.3649019897613099</v>
      </c>
      <c r="J22" s="6">
        <v>463997</v>
      </c>
      <c r="K22" s="7">
        <v>3.8691508865871498</v>
      </c>
      <c r="L22" s="7">
        <v>76.5</v>
      </c>
      <c r="M22" s="9">
        <f t="shared" si="0"/>
        <v>0</v>
      </c>
    </row>
    <row r="23" spans="1:13" x14ac:dyDescent="0.6">
      <c r="A23" s="8">
        <v>43281</v>
      </c>
      <c r="B23" s="6">
        <v>577992</v>
      </c>
      <c r="C23" s="7">
        <v>3.1607241340536798</v>
      </c>
      <c r="D23" s="6">
        <v>565818</v>
      </c>
      <c r="E23" s="7">
        <v>3.1422946516460599</v>
      </c>
      <c r="F23" s="6">
        <v>12307</v>
      </c>
      <c r="G23" s="7">
        <v>1.62826420890938</v>
      </c>
      <c r="H23" s="6">
        <v>544908</v>
      </c>
      <c r="I23" s="7">
        <v>3.5673082588441498</v>
      </c>
      <c r="J23" s="6">
        <v>470250</v>
      </c>
      <c r="K23" s="7">
        <v>5.2705806503606301</v>
      </c>
      <c r="L23" s="7">
        <v>76.900000000000006</v>
      </c>
      <c r="M23" s="9">
        <f t="shared" si="0"/>
        <v>2285010</v>
      </c>
    </row>
    <row r="24" spans="1:13" x14ac:dyDescent="0.6">
      <c r="A24" s="8">
        <v>43373</v>
      </c>
      <c r="B24" s="6">
        <v>580152</v>
      </c>
      <c r="C24" s="7">
        <v>2.5931584755114301</v>
      </c>
      <c r="D24" s="6">
        <v>568811</v>
      </c>
      <c r="E24" s="7">
        <v>2.8111658575203702</v>
      </c>
      <c r="F24" s="6">
        <v>11512</v>
      </c>
      <c r="G24" s="7">
        <v>1.04330364938012</v>
      </c>
      <c r="H24" s="6">
        <v>548921</v>
      </c>
      <c r="I24" s="7">
        <v>3.3290289061735301</v>
      </c>
      <c r="J24" s="6">
        <v>477632</v>
      </c>
      <c r="K24" s="7">
        <v>5.5304782799861201</v>
      </c>
      <c r="L24" s="7">
        <v>78</v>
      </c>
      <c r="M24" s="9">
        <f t="shared" si="0"/>
        <v>0</v>
      </c>
    </row>
    <row r="25" spans="1:13" x14ac:dyDescent="0.6">
      <c r="A25" s="8">
        <v>43465</v>
      </c>
      <c r="B25" s="6">
        <v>581457</v>
      </c>
      <c r="C25" s="7">
        <v>2.3946085207771799</v>
      </c>
      <c r="D25" s="6">
        <v>571407</v>
      </c>
      <c r="E25" s="7">
        <v>2.52689638343226</v>
      </c>
      <c r="F25" s="6">
        <v>10205</v>
      </c>
      <c r="G25" s="7">
        <v>0.81559665038382001</v>
      </c>
      <c r="H25" s="6">
        <v>552869</v>
      </c>
      <c r="I25" s="7">
        <v>3.70150149586879</v>
      </c>
      <c r="J25" s="6">
        <v>482380</v>
      </c>
      <c r="K25" s="7">
        <v>5.9749595217747604</v>
      </c>
      <c r="L25" s="7">
        <v>79.7</v>
      </c>
      <c r="M25" s="9">
        <f t="shared" si="0"/>
        <v>0</v>
      </c>
    </row>
    <row r="26" spans="1:13" x14ac:dyDescent="0.6">
      <c r="A26" s="8">
        <v>43555</v>
      </c>
      <c r="B26" s="6">
        <v>585583</v>
      </c>
      <c r="C26" s="7">
        <v>2.0764514852589699</v>
      </c>
      <c r="D26" s="6">
        <v>575543</v>
      </c>
      <c r="E26" s="7">
        <v>2.3806389639960002</v>
      </c>
      <c r="F26" s="6">
        <v>10240</v>
      </c>
      <c r="G26" s="7">
        <v>0.53304442036836996</v>
      </c>
      <c r="H26" s="6">
        <v>558360</v>
      </c>
      <c r="I26" s="7">
        <v>3.3456478444669799</v>
      </c>
      <c r="J26" s="6">
        <v>489544</v>
      </c>
      <c r="K26" s="7">
        <v>5.5058545637148599</v>
      </c>
      <c r="L26" s="7">
        <v>80.7</v>
      </c>
      <c r="M26" s="9">
        <f t="shared" si="0"/>
        <v>0</v>
      </c>
    </row>
    <row r="27" spans="1:13" x14ac:dyDescent="0.6">
      <c r="A27" s="8">
        <v>43646</v>
      </c>
      <c r="B27" s="6">
        <v>587437</v>
      </c>
      <c r="C27" s="7">
        <v>1.6341056623621</v>
      </c>
      <c r="D27" s="6">
        <v>577964</v>
      </c>
      <c r="E27" s="7">
        <v>2.14662665380034</v>
      </c>
      <c r="F27" s="6">
        <v>9702</v>
      </c>
      <c r="G27" s="7">
        <v>0.1468301951978</v>
      </c>
      <c r="H27" s="6">
        <v>564578</v>
      </c>
      <c r="I27" s="7">
        <v>3.6097836699039201</v>
      </c>
      <c r="J27" s="6">
        <v>497139</v>
      </c>
      <c r="K27" s="7">
        <v>5.7180223285486598</v>
      </c>
      <c r="L27" s="7">
        <v>83.3</v>
      </c>
      <c r="M27" s="9">
        <f t="shared" si="0"/>
        <v>2334629</v>
      </c>
    </row>
    <row r="28" spans="1:13" x14ac:dyDescent="0.6">
      <c r="A28" s="8">
        <v>43738</v>
      </c>
      <c r="B28" s="6">
        <v>590801</v>
      </c>
      <c r="C28" s="7">
        <v>1.8355534411671499</v>
      </c>
      <c r="D28" s="6">
        <v>581206</v>
      </c>
      <c r="E28" s="7">
        <v>2.1791069441343498</v>
      </c>
      <c r="F28" s="6">
        <v>9841</v>
      </c>
      <c r="G28" s="7">
        <v>0.34561714261027998</v>
      </c>
      <c r="H28" s="6">
        <v>569268</v>
      </c>
      <c r="I28" s="7">
        <v>3.7067264688361399</v>
      </c>
      <c r="J28" s="6">
        <v>503900</v>
      </c>
      <c r="K28" s="7">
        <v>5.4996315154763398</v>
      </c>
      <c r="L28" s="7">
        <v>84.1</v>
      </c>
      <c r="M28" s="9">
        <f t="shared" si="0"/>
        <v>0</v>
      </c>
    </row>
    <row r="29" spans="1:13" x14ac:dyDescent="0.6">
      <c r="A29" s="8">
        <v>43830</v>
      </c>
      <c r="B29" s="6">
        <v>594225</v>
      </c>
      <c r="C29" s="7">
        <v>2.1958631506714998</v>
      </c>
      <c r="D29" s="6">
        <v>584770</v>
      </c>
      <c r="E29" s="7">
        <v>2.3386132826514099</v>
      </c>
      <c r="F29" s="6">
        <v>9647</v>
      </c>
      <c r="G29" s="7">
        <v>0.69651741293532998</v>
      </c>
      <c r="H29" s="6">
        <v>565068</v>
      </c>
      <c r="I29" s="7">
        <v>2.2064901450434</v>
      </c>
      <c r="J29" s="6">
        <v>502848</v>
      </c>
      <c r="K29" s="7">
        <v>4.2431278245366597</v>
      </c>
      <c r="L29" s="7">
        <v>79.7</v>
      </c>
      <c r="M29" s="9">
        <f t="shared" si="0"/>
        <v>0</v>
      </c>
    </row>
    <row r="30" spans="1:13" x14ac:dyDescent="0.6">
      <c r="A30" s="8">
        <v>43921</v>
      </c>
      <c r="B30" s="6">
        <v>593309</v>
      </c>
      <c r="C30" s="7">
        <v>1.3193689024442401</v>
      </c>
      <c r="D30" s="6">
        <v>584604</v>
      </c>
      <c r="E30" s="7">
        <v>1.5743393630015501</v>
      </c>
      <c r="F30" s="6">
        <v>8912</v>
      </c>
      <c r="G30" s="7">
        <v>-0.11207862746788</v>
      </c>
      <c r="H30" s="6">
        <v>564268</v>
      </c>
      <c r="I30" s="7">
        <v>1.0580987176732</v>
      </c>
      <c r="J30" s="6">
        <v>504765</v>
      </c>
      <c r="K30" s="7">
        <v>3.1092200088245399</v>
      </c>
      <c r="L30" s="7">
        <v>79.7</v>
      </c>
      <c r="M30" s="9">
        <f t="shared" si="0"/>
        <v>0</v>
      </c>
    </row>
    <row r="31" spans="1:13" x14ac:dyDescent="0.6">
      <c r="A31" s="8">
        <v>44012</v>
      </c>
      <c r="B31" s="6">
        <v>553502</v>
      </c>
      <c r="C31" s="7">
        <v>-5.7767896812764601</v>
      </c>
      <c r="D31" s="6">
        <v>545053</v>
      </c>
      <c r="E31" s="7">
        <v>-5.6942992989182697</v>
      </c>
      <c r="F31" s="6">
        <v>8615</v>
      </c>
      <c r="G31" s="7">
        <v>-6.93402328589909</v>
      </c>
      <c r="H31" s="6">
        <v>528229</v>
      </c>
      <c r="I31" s="7">
        <v>-6.4382600809808403</v>
      </c>
      <c r="J31" s="6">
        <v>468676</v>
      </c>
      <c r="K31" s="7">
        <v>-5.7253605128545502</v>
      </c>
      <c r="L31" s="7">
        <v>80.8</v>
      </c>
      <c r="M31" s="9">
        <f t="shared" si="0"/>
        <v>2331837</v>
      </c>
    </row>
    <row r="32" spans="1:13" x14ac:dyDescent="0.6">
      <c r="A32" s="8">
        <v>44104</v>
      </c>
      <c r="B32" s="6">
        <v>572894</v>
      </c>
      <c r="C32" s="7">
        <v>-3.0309698189407199</v>
      </c>
      <c r="D32" s="6">
        <v>564250</v>
      </c>
      <c r="E32" s="7">
        <v>-2.91738213301308</v>
      </c>
      <c r="F32" s="6">
        <v>8842</v>
      </c>
      <c r="G32" s="7">
        <v>-3.77577818917639</v>
      </c>
      <c r="H32" s="6">
        <v>548244</v>
      </c>
      <c r="I32" s="7">
        <v>-3.6931638525263999</v>
      </c>
      <c r="J32" s="6">
        <v>488769</v>
      </c>
      <c r="K32" s="7">
        <v>-3.0027783290335401</v>
      </c>
      <c r="L32" s="7">
        <v>81.8</v>
      </c>
      <c r="M32" s="9">
        <f t="shared" si="0"/>
        <v>0</v>
      </c>
    </row>
    <row r="33" spans="1:13" x14ac:dyDescent="0.6">
      <c r="A33" s="8">
        <v>44196</v>
      </c>
      <c r="B33" s="6">
        <v>592265</v>
      </c>
      <c r="C33" s="7">
        <v>-0.32984139004585999</v>
      </c>
      <c r="D33" s="6">
        <v>579650</v>
      </c>
      <c r="E33" s="7">
        <v>-0.87555791165758001</v>
      </c>
      <c r="F33" s="6">
        <v>12593</v>
      </c>
      <c r="G33" s="7">
        <v>-0.75614366729677995</v>
      </c>
      <c r="H33" s="6">
        <v>571323</v>
      </c>
      <c r="I33" s="7">
        <v>1.1069464206077799</v>
      </c>
      <c r="J33" s="6">
        <v>511430</v>
      </c>
      <c r="K33" s="7">
        <v>1.7066787577956</v>
      </c>
      <c r="L33" s="7">
        <v>84.7</v>
      </c>
      <c r="M33" s="9">
        <f t="shared" si="0"/>
        <v>0</v>
      </c>
    </row>
    <row r="34" spans="1:13" x14ac:dyDescent="0.6">
      <c r="A34" s="8">
        <v>44286</v>
      </c>
      <c r="B34" s="6">
        <v>605368</v>
      </c>
      <c r="C34" s="7">
        <v>2.0324990856366498</v>
      </c>
      <c r="D34" s="6">
        <v>593263</v>
      </c>
      <c r="E34" s="7">
        <v>1.4811735807486801</v>
      </c>
      <c r="F34" s="6">
        <v>12136</v>
      </c>
      <c r="G34" s="7">
        <v>1.93336785775937</v>
      </c>
      <c r="H34" s="6">
        <v>593007</v>
      </c>
      <c r="I34" s="7">
        <v>5.0931472279129899</v>
      </c>
      <c r="J34" s="6">
        <v>532781</v>
      </c>
      <c r="K34" s="7">
        <v>5.5503055877487597</v>
      </c>
      <c r="L34" s="7">
        <v>90.7</v>
      </c>
      <c r="M34" s="9">
        <f t="shared" si="0"/>
        <v>0</v>
      </c>
    </row>
    <row r="35" spans="1:13" x14ac:dyDescent="0.6">
      <c r="A35" s="8">
        <v>44377</v>
      </c>
      <c r="B35" s="6">
        <v>610538</v>
      </c>
      <c r="C35" s="7">
        <v>10.304569811852501</v>
      </c>
      <c r="D35" s="6">
        <v>597021</v>
      </c>
      <c r="E35" s="7">
        <v>9.5344856371765605</v>
      </c>
      <c r="F35" s="6">
        <v>13480</v>
      </c>
      <c r="G35" s="7">
        <v>10.151978500602301</v>
      </c>
      <c r="H35" s="6">
        <v>610222</v>
      </c>
      <c r="I35" s="7">
        <v>15.5222450868847</v>
      </c>
      <c r="J35" s="6">
        <v>551947</v>
      </c>
      <c r="K35" s="7">
        <v>17.767284862036899</v>
      </c>
      <c r="L35" s="7">
        <v>99.4</v>
      </c>
      <c r="M35" s="9">
        <f t="shared" si="0"/>
        <v>2381065</v>
      </c>
    </row>
  </sheetData>
  <hyperlinks>
    <hyperlink ref="B9" r:id="rId1" xr:uid="{00000000-0004-0000-0000-000000000000}"/>
    <hyperlink ref="D9" r:id="rId2" xr:uid="{00000000-0004-0000-0000-000001000000}"/>
    <hyperlink ref="F9" r:id="rId3" xr:uid="{00000000-0004-0000-0000-000002000000}"/>
    <hyperlink ref="H9" r:id="rId4" xr:uid="{00000000-0004-0000-0000-000003000000}"/>
    <hyperlink ref="J9" r:id="rId5" xr:uid="{00000000-0004-0000-0000-000004000000}"/>
    <hyperlink ref="L9" r:id="rId6" xr:uid="{00000000-0004-0000-0000-000005000000}"/>
    <hyperlink ref="C9" r:id="rId7" xr:uid="{00000000-0004-0000-0000-000006000000}"/>
    <hyperlink ref="E9" r:id="rId8" xr:uid="{00000000-0004-0000-0000-000007000000}"/>
    <hyperlink ref="G9" r:id="rId9" xr:uid="{00000000-0004-0000-0000-000008000000}"/>
    <hyperlink ref="I9" r:id="rId10" xr:uid="{00000000-0004-0000-0000-000009000000}"/>
    <hyperlink ref="K9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</cp:lastModifiedBy>
  <dcterms:created xsi:type="dcterms:W3CDTF">2025-08-12T05:16:21Z</dcterms:created>
  <dcterms:modified xsi:type="dcterms:W3CDTF">2025-08-26T01:25:25Z</dcterms:modified>
</cp:coreProperties>
</file>