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auch\Documents\работа\,tc\"/>
    </mc:Choice>
  </mc:AlternateContent>
  <xr:revisionPtr revIDLastSave="0" documentId="13_ncr:8001_{CC519BEF-7391-4F0D-889B-C3E7DEB55AE7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F15" i="1" l="1"/>
  <c r="G15" i="1" s="1"/>
  <c r="F14" i="1"/>
  <c r="C17" i="1"/>
  <c r="D17" i="1" s="1"/>
  <c r="F11" i="1"/>
  <c r="G11" i="1" s="1"/>
  <c r="H11" i="1" s="1"/>
  <c r="F8" i="1"/>
  <c r="F6" i="1"/>
  <c r="F4" i="1"/>
  <c r="F3" i="1"/>
  <c r="F7" i="1"/>
  <c r="F16" i="1" l="1"/>
  <c r="G16" i="1" s="1"/>
  <c r="F13" i="1"/>
  <c r="G13" i="1" s="1"/>
  <c r="F12" i="1"/>
  <c r="G12" i="1" s="1"/>
  <c r="F10" i="1"/>
  <c r="G10" i="1" s="1"/>
  <c r="H10" i="1" s="1"/>
  <c r="F9" i="1"/>
  <c r="G9" i="1" s="1"/>
  <c r="H9" i="1" s="1"/>
  <c r="F5" i="1"/>
  <c r="G5" i="1" s="1"/>
  <c r="H5" i="1" s="1"/>
  <c r="G8" i="1"/>
  <c r="H8" i="1" s="1"/>
  <c r="H15" i="1"/>
  <c r="G14" i="1"/>
  <c r="H14" i="1" s="1"/>
  <c r="G3" i="1"/>
  <c r="H3" i="1" s="1"/>
  <c r="G7" i="1"/>
  <c r="H7" i="1" s="1"/>
  <c r="G4" i="1"/>
  <c r="H4" i="1" s="1"/>
  <c r="G6" i="1"/>
  <c r="H6" i="1" s="1"/>
  <c r="E17" i="1"/>
  <c r="F17" i="1" s="1"/>
  <c r="H16" i="1" l="1"/>
  <c r="H13" i="1"/>
  <c r="H12" i="1"/>
  <c r="C19" i="1" s="1"/>
  <c r="G17" i="1"/>
  <c r="H17" i="1" s="1"/>
  <c r="C20" i="1" l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auch</author>
  </authors>
  <commentList>
    <comment ref="E2" authorId="0" shapeId="0" xr:uid="{9C54DECD-E749-45AB-A2E2-7CFDF9360394}">
      <text>
        <r>
          <rPr>
            <b/>
            <sz val="9"/>
            <color indexed="81"/>
            <rFont val="Tahoma"/>
            <family val="2"/>
            <charset val="204"/>
          </rPr>
          <t xml:space="preserve">Премия пропорционально окладу
</t>
        </r>
      </text>
    </comment>
    <comment ref="F2" authorId="0" shapeId="0" xr:uid="{9F63BA7E-2853-40E9-A59B-31DE6FEC4D04}">
      <text>
        <r>
          <rPr>
            <b/>
            <sz val="9"/>
            <color indexed="81"/>
            <rFont val="Tahoma"/>
            <charset val="1"/>
          </rPr>
          <t>auch: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65CA3F6-E4DF-4D8D-A7C1-6F9FD236B6B7}">
      <text>
        <r>
          <rPr>
            <b/>
            <sz val="9"/>
            <color indexed="81"/>
            <rFont val="Tahoma"/>
            <charset val="1"/>
          </rPr>
          <t>auch:</t>
        </r>
        <r>
          <rPr>
            <sz val="9"/>
            <color indexed="81"/>
            <rFont val="Tahoma"/>
            <charset val="1"/>
          </rPr>
          <t xml:space="preserve">
т.е зарплата
</t>
        </r>
      </text>
    </comment>
  </commentList>
</comments>
</file>

<file path=xl/sharedStrings.xml><?xml version="1.0" encoding="utf-8"?>
<sst xmlns="http://schemas.openxmlformats.org/spreadsheetml/2006/main" count="27" uniqueCount="26">
  <si>
    <t>Табельный номер</t>
  </si>
  <si>
    <t>Фамилия ИO</t>
  </si>
  <si>
    <t>Петров</t>
  </si>
  <si>
    <t>иванов</t>
  </si>
  <si>
    <t>Степанов</t>
  </si>
  <si>
    <t>Шорохов</t>
  </si>
  <si>
    <t>Портнов</t>
  </si>
  <si>
    <t>Орлова</t>
  </si>
  <si>
    <t>Степкина</t>
  </si>
  <si>
    <t>Жарова</t>
  </si>
  <si>
    <t>Стольникова</t>
  </si>
  <si>
    <t>Дрынкина</t>
  </si>
  <si>
    <t>Шпаро</t>
  </si>
  <si>
    <t>Шавкин</t>
  </si>
  <si>
    <t>Стелков</t>
  </si>
  <si>
    <t>Оклад</t>
  </si>
  <si>
    <t xml:space="preserve">Всего </t>
  </si>
  <si>
    <t>К выдаче</t>
  </si>
  <si>
    <t>Удержания(13%)</t>
  </si>
  <si>
    <t>Всего</t>
  </si>
  <si>
    <t>Макс доход</t>
  </si>
  <si>
    <t>Мин доход</t>
  </si>
  <si>
    <t>Средний доход</t>
  </si>
  <si>
    <t>Ведомость начисления заработной платы за декабрь 2003 г</t>
  </si>
  <si>
    <t>Премия(46%)</t>
  </si>
  <si>
    <t>Доплата(8%)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</si>
</sst>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vertical="top"/>
    </xf>
  </cellXfs>
  <cellStyles count="2">
    <cellStyle name="Денежный" xfId="1" builtinId="4"/>
    <cellStyle name="Обычный" xfId="0" builtinId="0"/>
  </cellStyles>
  <dxfs count="18">
    <dxf>
      <font>
        <color theme="9"/>
      </font>
    </dxf>
    <dxf>
      <fill>
        <patternFill>
          <bgColor rgb="FFFFFF00"/>
        </patternFill>
      </fill>
    </dxf>
    <dxf>
      <font>
        <color theme="9"/>
      </font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9"/>
      </font>
    </dxf>
    <dxf>
      <fill>
        <patternFill>
          <bgColor rgb="FFFFFF00"/>
        </patternFill>
      </fill>
    </dxf>
    <dxf>
      <font>
        <color theme="9"/>
      </font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9"/>
      </font>
    </dxf>
    <dxf>
      <font>
        <color theme="9"/>
      </font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Лист1!$B$3:$B$16</c:f>
              <c:strCache>
                <c:ptCount val="14"/>
                <c:pt idx="0">
                  <c:v>Дрынкина</c:v>
                </c:pt>
                <c:pt idx="1">
                  <c:v>Жарова</c:v>
                </c:pt>
                <c:pt idx="2">
                  <c:v>иванов</c:v>
                </c:pt>
                <c:pt idx="3">
                  <c:v>Орлова</c:v>
                </c:pt>
                <c:pt idx="4">
                  <c:v>Петров</c:v>
                </c:pt>
                <c:pt idx="5">
                  <c:v>Портнов</c:v>
                </c:pt>
                <c:pt idx="6">
                  <c:v>Портнов</c:v>
                </c:pt>
                <c:pt idx="7">
                  <c:v>Стелков</c:v>
                </c:pt>
                <c:pt idx="8">
                  <c:v>Степанов</c:v>
                </c:pt>
                <c:pt idx="9">
                  <c:v>Степкина</c:v>
                </c:pt>
                <c:pt idx="10">
                  <c:v>Стольникова</c:v>
                </c:pt>
                <c:pt idx="11">
                  <c:v>Шавкин</c:v>
                </c:pt>
                <c:pt idx="12">
                  <c:v>Шорохов</c:v>
                </c:pt>
                <c:pt idx="13">
                  <c:v>Шпаро</c:v>
                </c:pt>
              </c:strCache>
            </c:strRef>
          </c:cat>
          <c:val>
            <c:numRef>
              <c:f>Лист1!$H$3:$H$16</c:f>
              <c:numCache>
                <c:formatCode>_("₽"* #,##0.00_);_("₽"* \(#,##0.00\);_("₽"* "-"??_);_(@_)</c:formatCode>
                <c:ptCount val="14"/>
                <c:pt idx="0">
                  <c:v>7904.82</c:v>
                </c:pt>
                <c:pt idx="1">
                  <c:v>10718.4</c:v>
                </c:pt>
                <c:pt idx="2">
                  <c:v>9780.5400000000009</c:v>
                </c:pt>
                <c:pt idx="3">
                  <c:v>6498.03</c:v>
                </c:pt>
                <c:pt idx="4">
                  <c:v>8842.68</c:v>
                </c:pt>
                <c:pt idx="5">
                  <c:v>6029.1</c:v>
                </c:pt>
                <c:pt idx="6">
                  <c:v>8373.75</c:v>
                </c:pt>
                <c:pt idx="7">
                  <c:v>12125.19</c:v>
                </c:pt>
                <c:pt idx="8">
                  <c:v>6966.96</c:v>
                </c:pt>
                <c:pt idx="9">
                  <c:v>9311.61</c:v>
                </c:pt>
                <c:pt idx="10">
                  <c:v>10249.469999999999</c:v>
                </c:pt>
                <c:pt idx="11">
                  <c:v>11656.26</c:v>
                </c:pt>
                <c:pt idx="12">
                  <c:v>7435.89</c:v>
                </c:pt>
                <c:pt idx="13">
                  <c:v>11187.33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6-4626-9938-1E7D8166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00623"/>
        <c:axId val="1510320143"/>
      </c:barChart>
      <c:catAx>
        <c:axId val="167500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0320143"/>
        <c:crosses val="autoZero"/>
        <c:auto val="1"/>
        <c:lblAlgn val="ctr"/>
        <c:lblOffset val="100"/>
        <c:noMultiLvlLbl val="0"/>
      </c:catAx>
      <c:valAx>
        <c:axId val="15103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500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598170</xdr:rowOff>
    </xdr:from>
    <xdr:to>
      <xdr:col>15</xdr:col>
      <xdr:colOff>457200</xdr:colOff>
      <xdr:row>11</xdr:row>
      <xdr:rowOff>72390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86CDC0-9B82-4F39-893F-C8D28A8F9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D19" sqref="D19"/>
    </sheetView>
  </sheetViews>
  <sheetFormatPr defaultRowHeight="14.4" x14ac:dyDescent="0.3"/>
  <cols>
    <col min="1" max="1" width="21.6640625" customWidth="1"/>
    <col min="2" max="2" width="16.6640625" customWidth="1"/>
    <col min="3" max="3" width="11.6640625" bestFit="1" customWidth="1"/>
    <col min="4" max="4" width="12.109375" customWidth="1"/>
    <col min="5" max="5" width="13.77734375" customWidth="1"/>
    <col min="6" max="6" width="15.109375" customWidth="1"/>
    <col min="7" max="7" width="15" customWidth="1"/>
    <col min="8" max="8" width="12.44140625" customWidth="1"/>
  </cols>
  <sheetData>
    <row r="1" spans="1:8" ht="53.4" customHeight="1" x14ac:dyDescent="0.3">
      <c r="A1" s="5" t="s">
        <v>23</v>
      </c>
      <c r="B1" s="5"/>
      <c r="C1" s="5"/>
      <c r="D1" s="5"/>
      <c r="E1" s="5"/>
      <c r="F1" s="5"/>
      <c r="G1" s="5"/>
    </row>
    <row r="2" spans="1:8" ht="74.400000000000006" customHeight="1" x14ac:dyDescent="0.3">
      <c r="A2" s="1" t="s">
        <v>0</v>
      </c>
      <c r="B2" s="1" t="s">
        <v>1</v>
      </c>
      <c r="C2" s="1" t="s">
        <v>15</v>
      </c>
      <c r="D2" s="1" t="s">
        <v>25</v>
      </c>
      <c r="E2" s="1" t="s">
        <v>24</v>
      </c>
      <c r="F2" s="1" t="s">
        <v>16</v>
      </c>
      <c r="G2" s="1" t="s">
        <v>18</v>
      </c>
      <c r="H2" s="4" t="s">
        <v>17</v>
      </c>
    </row>
    <row r="3" spans="1:8" x14ac:dyDescent="0.3">
      <c r="A3" s="1">
        <v>209</v>
      </c>
      <c r="B3" s="1" t="s">
        <v>11</v>
      </c>
      <c r="C3" s="2">
        <v>5900</v>
      </c>
      <c r="D3" s="2">
        <f>(C3/100)*8</f>
        <v>472</v>
      </c>
      <c r="E3" s="3">
        <f>(C3/100)*46</f>
        <v>2714</v>
      </c>
      <c r="F3" s="3">
        <f>E3+C3+D3</f>
        <v>9086</v>
      </c>
      <c r="G3" s="3">
        <f>(F3/100)*13</f>
        <v>1181.18</v>
      </c>
      <c r="H3" s="3">
        <f>F3-G3</f>
        <v>7904.82</v>
      </c>
    </row>
    <row r="4" spans="1:8" x14ac:dyDescent="0.3">
      <c r="A4" s="1">
        <v>207</v>
      </c>
      <c r="B4" s="1" t="s">
        <v>9</v>
      </c>
      <c r="C4" s="2">
        <v>8000</v>
      </c>
      <c r="D4" s="2">
        <f>(C4/100)*8</f>
        <v>640</v>
      </c>
      <c r="E4" s="3">
        <f>(C4/100)*46</f>
        <v>3680</v>
      </c>
      <c r="F4" s="3">
        <f>E4+C4+D4</f>
        <v>12320</v>
      </c>
      <c r="G4" s="3">
        <f>(F4/100)*13</f>
        <v>1601.6000000000001</v>
      </c>
      <c r="H4" s="3">
        <f>F4-G4</f>
        <v>10718.4</v>
      </c>
    </row>
    <row r="5" spans="1:8" x14ac:dyDescent="0.3">
      <c r="A5" s="1">
        <v>201</v>
      </c>
      <c r="B5" s="1" t="s">
        <v>3</v>
      </c>
      <c r="C5" s="2">
        <v>7300</v>
      </c>
      <c r="D5" s="2">
        <f>(C5/100)*8</f>
        <v>584</v>
      </c>
      <c r="E5" s="3">
        <f>(C5/100)*46</f>
        <v>3358</v>
      </c>
      <c r="F5" s="3">
        <f>E5+C5+D5</f>
        <v>11242</v>
      </c>
      <c r="G5" s="3">
        <f>(F5/100)*13</f>
        <v>1461.46</v>
      </c>
      <c r="H5" s="3">
        <f>F5-G5</f>
        <v>9780.5400000000009</v>
      </c>
    </row>
    <row r="6" spans="1:8" x14ac:dyDescent="0.3">
      <c r="A6" s="1">
        <v>205</v>
      </c>
      <c r="B6" s="1" t="s">
        <v>7</v>
      </c>
      <c r="C6" s="2">
        <v>4850</v>
      </c>
      <c r="D6" s="2">
        <f>(C6/100)*8</f>
        <v>388</v>
      </c>
      <c r="E6" s="3">
        <f>(C6/100)*46</f>
        <v>2231</v>
      </c>
      <c r="F6" s="3">
        <f>E6+C6+D6</f>
        <v>7469</v>
      </c>
      <c r="G6" s="3">
        <f>(F6/100)*13</f>
        <v>970.97</v>
      </c>
      <c r="H6" s="3">
        <f>F6-G6</f>
        <v>6498.03</v>
      </c>
    </row>
    <row r="7" spans="1:8" x14ac:dyDescent="0.3">
      <c r="A7" s="1">
        <v>200</v>
      </c>
      <c r="B7" s="1" t="s">
        <v>2</v>
      </c>
      <c r="C7" s="2">
        <v>6600</v>
      </c>
      <c r="D7" s="2">
        <f>(C7/100)*8</f>
        <v>528</v>
      </c>
      <c r="E7" s="3">
        <f>(C7/100)*46</f>
        <v>3036</v>
      </c>
      <c r="F7" s="3">
        <f>E7+C7+D7</f>
        <v>10164</v>
      </c>
      <c r="G7" s="3">
        <f>(F7/100)*13</f>
        <v>1321.32</v>
      </c>
      <c r="H7" s="3">
        <f>F7-G7</f>
        <v>8842.68</v>
      </c>
    </row>
    <row r="8" spans="1:8" x14ac:dyDescent="0.3">
      <c r="A8" s="1">
        <v>204</v>
      </c>
      <c r="B8" s="1" t="s">
        <v>6</v>
      </c>
      <c r="C8" s="2">
        <v>4500</v>
      </c>
      <c r="D8" s="2">
        <f>(C8/100)*8</f>
        <v>360</v>
      </c>
      <c r="E8" s="3">
        <f>(C8/100)*46</f>
        <v>2070</v>
      </c>
      <c r="F8" s="3">
        <f>E8+C8+D8</f>
        <v>6930</v>
      </c>
      <c r="G8" s="3">
        <f>(F8/100)*13</f>
        <v>900.9</v>
      </c>
      <c r="H8" s="3">
        <f>F8-G8</f>
        <v>6029.1</v>
      </c>
    </row>
    <row r="9" spans="1:8" x14ac:dyDescent="0.3">
      <c r="A9" s="1">
        <v>213</v>
      </c>
      <c r="B9" s="1" t="s">
        <v>6</v>
      </c>
      <c r="C9" s="2">
        <v>6250</v>
      </c>
      <c r="D9" s="2">
        <f>(C9/100)*8</f>
        <v>500</v>
      </c>
      <c r="E9" s="3">
        <f>(C9/100)*46</f>
        <v>2875</v>
      </c>
      <c r="F9" s="3">
        <f>E9+C9+D9</f>
        <v>9625</v>
      </c>
      <c r="G9" s="3">
        <f>(F9/100)*13</f>
        <v>1251.25</v>
      </c>
      <c r="H9" s="3">
        <f>F9-G9</f>
        <v>8373.75</v>
      </c>
    </row>
    <row r="10" spans="1:8" x14ac:dyDescent="0.3">
      <c r="A10" s="1">
        <v>212</v>
      </c>
      <c r="B10" s="1" t="s">
        <v>14</v>
      </c>
      <c r="C10" s="2">
        <v>9050</v>
      </c>
      <c r="D10" s="2">
        <f>(C10/100)*8</f>
        <v>724</v>
      </c>
      <c r="E10" s="3">
        <f>(C10/100)*46</f>
        <v>4163</v>
      </c>
      <c r="F10" s="3">
        <f>E10+C10+D10</f>
        <v>13937</v>
      </c>
      <c r="G10" s="3">
        <f>(F10/100)*13</f>
        <v>1811.81</v>
      </c>
      <c r="H10" s="3">
        <f>F10-G10</f>
        <v>12125.19</v>
      </c>
    </row>
    <row r="11" spans="1:8" x14ac:dyDescent="0.3">
      <c r="A11" s="1">
        <v>202</v>
      </c>
      <c r="B11" s="1" t="s">
        <v>4</v>
      </c>
      <c r="C11" s="2">
        <v>5200</v>
      </c>
      <c r="D11" s="2">
        <f>(C11/100)*8</f>
        <v>416</v>
      </c>
      <c r="E11" s="3">
        <f>(C11/100)*46</f>
        <v>2392</v>
      </c>
      <c r="F11" s="3">
        <f>E11+C11+D11</f>
        <v>8008</v>
      </c>
      <c r="G11" s="3">
        <f>(F11/100)*13</f>
        <v>1041.04</v>
      </c>
      <c r="H11" s="3">
        <f>F11-G11</f>
        <v>6966.96</v>
      </c>
    </row>
    <row r="12" spans="1:8" x14ac:dyDescent="0.3">
      <c r="A12" s="1">
        <v>206</v>
      </c>
      <c r="B12" s="1" t="s">
        <v>8</v>
      </c>
      <c r="C12" s="2">
        <v>6950</v>
      </c>
      <c r="D12" s="2">
        <f>(C12/100)*8</f>
        <v>556</v>
      </c>
      <c r="E12" s="3">
        <f>(C12/100)*46</f>
        <v>3197</v>
      </c>
      <c r="F12" s="3">
        <f>E12+C12+D12</f>
        <v>10703</v>
      </c>
      <c r="G12" s="3">
        <f>(F12/100)*13</f>
        <v>1391.39</v>
      </c>
      <c r="H12" s="3">
        <f>F12-G12</f>
        <v>9311.61</v>
      </c>
    </row>
    <row r="13" spans="1:8" x14ac:dyDescent="0.3">
      <c r="A13" s="1">
        <v>208</v>
      </c>
      <c r="B13" s="1" t="s">
        <v>10</v>
      </c>
      <c r="C13" s="2">
        <v>7650</v>
      </c>
      <c r="D13" s="2">
        <f>(C13/100)*8</f>
        <v>612</v>
      </c>
      <c r="E13" s="3">
        <f>(C13/100)*46</f>
        <v>3519</v>
      </c>
      <c r="F13" s="3">
        <f>E13+C13+D13</f>
        <v>11781</v>
      </c>
      <c r="G13" s="3">
        <f>(F13/100)*13</f>
        <v>1531.53</v>
      </c>
      <c r="H13" s="3">
        <f>F13-G13</f>
        <v>10249.469999999999</v>
      </c>
    </row>
    <row r="14" spans="1:8" x14ac:dyDescent="0.3">
      <c r="A14" s="1">
        <v>211</v>
      </c>
      <c r="B14" s="1" t="s">
        <v>13</v>
      </c>
      <c r="C14" s="2">
        <v>8700</v>
      </c>
      <c r="D14" s="2">
        <f>(C14/100)*8</f>
        <v>696</v>
      </c>
      <c r="E14" s="3">
        <f>(C14/100)*46</f>
        <v>4002</v>
      </c>
      <c r="F14" s="3">
        <f>E14+C14+D14</f>
        <v>13398</v>
      </c>
      <c r="G14" s="3">
        <f>(F14/100)*13</f>
        <v>1741.7399999999998</v>
      </c>
      <c r="H14" s="3">
        <f>F14-G14</f>
        <v>11656.26</v>
      </c>
    </row>
    <row r="15" spans="1:8" x14ac:dyDescent="0.3">
      <c r="A15" s="1">
        <v>203</v>
      </c>
      <c r="B15" s="1" t="s">
        <v>5</v>
      </c>
      <c r="C15" s="2">
        <v>5550</v>
      </c>
      <c r="D15" s="2">
        <f>(C15/100)*8</f>
        <v>444</v>
      </c>
      <c r="E15" s="3">
        <f>(C15/100)*46</f>
        <v>2553</v>
      </c>
      <c r="F15" s="3">
        <f>E15+C15+D15</f>
        <v>8547</v>
      </c>
      <c r="G15" s="3">
        <f>(F15/100)*13</f>
        <v>1111.1099999999999</v>
      </c>
      <c r="H15" s="3">
        <f>F15-G15</f>
        <v>7435.89</v>
      </c>
    </row>
    <row r="16" spans="1:8" x14ac:dyDescent="0.3">
      <c r="A16" s="1">
        <v>210</v>
      </c>
      <c r="B16" s="1" t="s">
        <v>12</v>
      </c>
      <c r="C16" s="2">
        <v>8350</v>
      </c>
      <c r="D16" s="2">
        <f>(C16/100)*8</f>
        <v>668</v>
      </c>
      <c r="E16" s="3">
        <f>(C16/100)*46</f>
        <v>3841</v>
      </c>
      <c r="F16" s="3">
        <f>E16+C16+D16</f>
        <v>12859</v>
      </c>
      <c r="G16" s="3">
        <f>(F16/100)*13</f>
        <v>1671.67</v>
      </c>
      <c r="H16" s="3">
        <f>F16-G16</f>
        <v>11187.33</v>
      </c>
    </row>
    <row r="17" spans="1:8" x14ac:dyDescent="0.3">
      <c r="A17" s="1"/>
      <c r="B17" s="1" t="s">
        <v>19</v>
      </c>
      <c r="C17" s="3">
        <f>SUM(C3:C16)</f>
        <v>94850</v>
      </c>
      <c r="D17" s="2">
        <f>(C17/100)*5</f>
        <v>4742.5</v>
      </c>
      <c r="E17" s="3">
        <f>SUM(E3:E16)</f>
        <v>43631</v>
      </c>
      <c r="F17" s="3">
        <f>E17+C17+D17</f>
        <v>143223.5</v>
      </c>
      <c r="G17" s="3">
        <f>(F17/100)*13</f>
        <v>18619.055</v>
      </c>
      <c r="H17" s="3">
        <f>F17-G17</f>
        <v>124604.44500000001</v>
      </c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 t="s">
        <v>20</v>
      </c>
      <c r="C19" s="3">
        <f>MAX(H3:H16)</f>
        <v>12125.19</v>
      </c>
      <c r="D19" s="3"/>
      <c r="E19" s="1"/>
      <c r="F19" s="1"/>
      <c r="G19" s="1"/>
      <c r="H19" s="1"/>
    </row>
    <row r="20" spans="1:8" x14ac:dyDescent="0.3">
      <c r="A20" s="1"/>
      <c r="B20" s="1" t="s">
        <v>21</v>
      </c>
      <c r="C20" s="3">
        <f>MIN(H3:H16)</f>
        <v>6029.1</v>
      </c>
      <c r="D20" s="3"/>
      <c r="E20" s="1"/>
      <c r="F20" s="1"/>
      <c r="G20" s="1"/>
      <c r="H20" s="1"/>
    </row>
    <row r="21" spans="1:8" x14ac:dyDescent="0.3">
      <c r="A21" s="1"/>
      <c r="B21" s="1" t="s">
        <v>22</v>
      </c>
      <c r="C21" s="2">
        <f>AVERAGEA(H3:H16)</f>
        <v>9077.1450000000004</v>
      </c>
      <c r="D21" s="2"/>
      <c r="E21" s="1"/>
      <c r="F21" s="1"/>
      <c r="G21" s="1"/>
      <c r="H21" s="1"/>
    </row>
  </sheetData>
  <sortState ref="B3:B16">
    <sortCondition ref="B3"/>
  </sortState>
  <mergeCells count="1">
    <mergeCell ref="A1:G1"/>
  </mergeCells>
  <phoneticPr fontId="2" type="noConversion"/>
  <conditionalFormatting sqref="H3:H16">
    <cfRule type="cellIs" dxfId="17" priority="6" operator="greaterThanOrEqual">
      <formula>10000</formula>
    </cfRule>
    <cfRule type="cellIs" priority="8" operator="between">
      <formula>7000</formula>
      <formula>10000</formula>
    </cfRule>
  </conditionalFormatting>
  <conditionalFormatting sqref="H3:H17">
    <cfRule type="cellIs" dxfId="16" priority="7" operator="between">
      <formula>7000</formula>
      <formula>10000</formula>
    </cfRule>
  </conditionalFormatting>
  <conditionalFormatting sqref="H3:H16">
    <cfRule type="cellIs" dxfId="15" priority="4" operator="lessThan">
      <formula>7000</formula>
    </cfRule>
  </conditionalFormatting>
  <conditionalFormatting sqref="E2:E17">
    <cfRule type="cellIs" dxfId="14" priority="3" operator="lessThan">
      <formula>2000</formula>
    </cfRule>
    <cfRule type="cellIs" dxfId="13" priority="2" operator="between">
      <formula>2000</formula>
      <formula>10000</formula>
    </cfRule>
  </conditionalFormatting>
  <conditionalFormatting sqref="C2:C16">
    <cfRule type="cellIs" dxfId="12" priority="1" operator="between">
      <formula>2000</formula>
      <formula>10000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103D-D15D-44FC-841B-CD191562449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auch</dc:creator>
  <cp:lastModifiedBy>auch</cp:lastModifiedBy>
  <dcterms:created xsi:type="dcterms:W3CDTF">2015-06-05T18:19:34Z</dcterms:created>
  <dcterms:modified xsi:type="dcterms:W3CDTF">2019-10-14T12:03:06Z</dcterms:modified>
</cp:coreProperties>
</file>