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uch\Documents\работа\,tc\"/>
    </mc:Choice>
  </mc:AlternateContent>
  <xr:revisionPtr revIDLastSave="0" documentId="13_ncr:1_{7BE53459-F4A2-4DA9-8C41-C29F88888527}" xr6:coauthVersionLast="44" xr6:coauthVersionMax="44" xr10:uidLastSave="{00000000-0000-0000-0000-000000000000}"/>
  <bookViews>
    <workbookView xWindow="-108" yWindow="-108" windowWidth="23256" windowHeight="13176" activeTab="3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_xlnm._FilterDatabase" localSheetId="0" hidden="1">Лист1!$A$3:$D$11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4" l="1"/>
  <c r="D15" i="4"/>
  <c r="E15" i="4"/>
  <c r="F15" i="4"/>
  <c r="C14" i="4"/>
  <c r="D14" i="4"/>
  <c r="E14" i="4"/>
  <c r="F14" i="4"/>
  <c r="B15" i="4"/>
  <c r="B14" i="4"/>
  <c r="C12" i="4"/>
  <c r="D12" i="4"/>
  <c r="E12" i="4"/>
  <c r="F12" i="4"/>
  <c r="B12" i="4"/>
  <c r="F5" i="4"/>
  <c r="F6" i="4"/>
  <c r="F7" i="4"/>
  <c r="F8" i="4"/>
  <c r="F9" i="4"/>
  <c r="F10" i="4"/>
  <c r="F11" i="4"/>
  <c r="F4" i="4"/>
  <c r="E5" i="4"/>
  <c r="E6" i="4"/>
  <c r="E7" i="4"/>
  <c r="E8" i="4"/>
  <c r="E9" i="4"/>
  <c r="E10" i="4"/>
  <c r="E11" i="4"/>
  <c r="E4" i="4"/>
  <c r="F19" i="3"/>
  <c r="F18" i="3"/>
  <c r="F17" i="3"/>
  <c r="F16" i="3"/>
  <c r="F4" i="3"/>
  <c r="F5" i="3"/>
  <c r="F6" i="3"/>
  <c r="F7" i="3"/>
  <c r="F8" i="3"/>
  <c r="F9" i="3"/>
  <c r="F10" i="3"/>
  <c r="F11" i="3"/>
  <c r="F12" i="3"/>
  <c r="F13" i="3"/>
  <c r="F14" i="3"/>
  <c r="F3" i="3"/>
  <c r="E13" i="2"/>
  <c r="E12" i="2"/>
  <c r="E11" i="2"/>
  <c r="E4" i="2"/>
  <c r="E5" i="2"/>
  <c r="E6" i="2"/>
  <c r="E7" i="2"/>
  <c r="E8" i="2"/>
  <c r="E9" i="2"/>
  <c r="E10" i="2"/>
  <c r="E3" i="2"/>
  <c r="B11" i="1"/>
  <c r="C11" i="1"/>
  <c r="D5" i="1"/>
  <c r="D6" i="1"/>
  <c r="D7" i="1"/>
  <c r="D8" i="1"/>
  <c r="D9" i="1"/>
  <c r="D10" i="1"/>
  <c r="D4" i="1"/>
  <c r="D11" i="1" l="1"/>
  <c r="D13" i="1"/>
</calcChain>
</file>

<file path=xl/sharedStrings.xml><?xml version="1.0" encoding="utf-8"?>
<sst xmlns="http://schemas.openxmlformats.org/spreadsheetml/2006/main" count="85" uniqueCount="85">
  <si>
    <t>Финансовая сводка за неделю(тыс.руб.)</t>
  </si>
  <si>
    <t>Дни недели</t>
  </si>
  <si>
    <t>Доход</t>
  </si>
  <si>
    <t>Расход</t>
  </si>
  <si>
    <t>Финансовый результат</t>
  </si>
  <si>
    <t>Понедельник</t>
  </si>
  <si>
    <t>Вторник</t>
  </si>
  <si>
    <t>Среда</t>
  </si>
  <si>
    <t>пятница</t>
  </si>
  <si>
    <t>четверг</t>
  </si>
  <si>
    <t>суббота</t>
  </si>
  <si>
    <t>воскресенье</t>
  </si>
  <si>
    <t>Ср. значение</t>
  </si>
  <si>
    <t xml:space="preserve">Общий финансовый результат за неделю: </t>
  </si>
  <si>
    <t>Анализ продаж</t>
  </si>
  <si>
    <t>№</t>
  </si>
  <si>
    <t>Наименование</t>
  </si>
  <si>
    <t>Цена,руб</t>
  </si>
  <si>
    <t>Кол-во</t>
  </si>
  <si>
    <t>Сумма, руб</t>
  </si>
  <si>
    <t>Туфли</t>
  </si>
  <si>
    <t>Сапоги</t>
  </si>
  <si>
    <t>Куртки</t>
  </si>
  <si>
    <t>Юбки</t>
  </si>
  <si>
    <t>Шарфы</t>
  </si>
  <si>
    <t xml:space="preserve">Зонты </t>
  </si>
  <si>
    <t>Перчатки</t>
  </si>
  <si>
    <t>Варежки</t>
  </si>
  <si>
    <t>Всего:</t>
  </si>
  <si>
    <t>Минимальная сумма покупки:</t>
  </si>
  <si>
    <t>Максимальная сумма покупки:</t>
  </si>
  <si>
    <t>Ведомость учета брака</t>
  </si>
  <si>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</si>
  <si>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</si>
  <si>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</si>
  <si>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</si>
  <si>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</si>
  <si>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</si>
  <si>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</si>
  <si>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</si>
  <si>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</si>
  <si>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</si>
  <si>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</si>
  <si>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</si>
  <si>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</si>
  <si>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ФИО</t>
  </si>
  <si>
    <t>Иванов</t>
  </si>
  <si>
    <t>Петров</t>
  </si>
  <si>
    <t>Сидоров</t>
  </si>
  <si>
    <t>Паньчук</t>
  </si>
  <si>
    <t>Васин</t>
  </si>
  <si>
    <t>Борисова</t>
  </si>
  <si>
    <t>Сорокин</t>
  </si>
  <si>
    <t>Федорова</t>
  </si>
  <si>
    <t>Титов</t>
  </si>
  <si>
    <t>Пирогов</t>
  </si>
  <si>
    <t>Светов</t>
  </si>
  <si>
    <t>Козлов</t>
  </si>
  <si>
    <t>Табильный номер</t>
  </si>
  <si>
    <t>Процент Брака</t>
  </si>
  <si>
    <t>Сумма зарплаты</t>
  </si>
  <si>
    <t>Максимальная сумма брака</t>
  </si>
  <si>
    <t>Минимальная сумма брака</t>
  </si>
  <si>
    <t>Средняя сумма брака</t>
  </si>
  <si>
    <t>Средний процент брака</t>
  </si>
  <si>
    <t>Сумма брака</t>
  </si>
  <si>
    <t>Анализ продаж продукции фирмы "ИНТРЕЙД" за текущий месяц</t>
  </si>
  <si>
    <t>Наименование продукции</t>
  </si>
  <si>
    <t>Цена(руб)</t>
  </si>
  <si>
    <t>Продажи</t>
  </si>
  <si>
    <t>Безналичные платежи(шт)</t>
  </si>
  <si>
    <t>Всего(шт)</t>
  </si>
  <si>
    <t>Наличные платежи(шт)</t>
  </si>
  <si>
    <t>Выручка от продажи(руб)</t>
  </si>
  <si>
    <t>Радиотелефон</t>
  </si>
  <si>
    <t>Телевизор</t>
  </si>
  <si>
    <t>Видеомагнитофон</t>
  </si>
  <si>
    <t>Музыкальный центр</t>
  </si>
  <si>
    <t>Видеокамера</t>
  </si>
  <si>
    <t>Видеоплеер</t>
  </si>
  <si>
    <t>Аудиоплеер</t>
  </si>
  <si>
    <t>Видеокассеты</t>
  </si>
  <si>
    <t>Итого</t>
  </si>
  <si>
    <t>Максимальные продажи</t>
  </si>
  <si>
    <t>Минимальные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</si>
</sst>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/>
    <xf numFmtId="10" fontId="0" fillId="0" borderId="1" xfId="0" applyNumberFormat="1" applyBorder="1" applyAlignment="1"/>
    <xf numFmtId="164" fontId="0" fillId="0" borderId="1" xfId="0" applyNumberFormat="1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/>
    <xf numFmtId="0" fontId="0" fillId="0" borderId="3" xfId="0" applyBorder="1" applyAlignme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Лист1!$A$4:$A$10</c:f>
              <c:strCache>
                <c:ptCount val="4"/>
                <c:pt idx="0">
                  <c:v>Вторник</c:v>
                </c:pt>
                <c:pt idx="1">
                  <c:v>Среда</c:v>
                </c:pt>
                <c:pt idx="2">
                  <c:v>суббота</c:v>
                </c:pt>
                <c:pt idx="3">
                  <c:v>воскресенье</c:v>
                </c:pt>
              </c:strCache>
            </c:strRef>
          </c:cat>
          <c:val>
            <c:numRef>
              <c:f>Лист1!$D$4:$D$10</c:f>
              <c:numCache>
                <c:formatCode>#\ ##0.00\ "₽"</c:formatCode>
                <c:ptCount val="4"/>
                <c:pt idx="0">
                  <c:v>-748</c:v>
                </c:pt>
                <c:pt idx="1">
                  <c:v>959.55999999999949</c:v>
                </c:pt>
                <c:pt idx="2">
                  <c:v>1158.1999999999998</c:v>
                </c:pt>
                <c:pt idx="3">
                  <c:v>1681.1000000000004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4-47F2-B6A9-E56975CC4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009088"/>
        <c:axId val="193463072"/>
      </c:barChart>
      <c:catAx>
        <c:axId val="4900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463072"/>
        <c:crosses val="autoZero"/>
        <c:auto val="1"/>
        <c:lblAlgn val="ctr"/>
        <c:lblOffset val="100"/>
        <c:noMultiLvlLbl val="0"/>
      </c:catAx>
      <c:valAx>
        <c:axId val="19346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0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1</xdr:row>
      <xdr:rowOff>247650</xdr:rowOff>
    </xdr:from>
    <xdr:to>
      <xdr:col>12</xdr:col>
      <xdr:colOff>213360</xdr:colOff>
      <xdr:row>13</xdr:row>
      <xdr:rowOff>49530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42EC946-F2A1-4265-8A8C-7070E92A2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3"/>
  <sheetViews>
    <sheetView workbookViewId="0">
      <selection activeCell="D27" sqref="D27"/>
    </sheetView>
  </sheetViews>
  <sheetFormatPr defaultRowHeight="14.4" x14ac:dyDescent="0.3"/>
  <cols>
    <col min="1" max="1" width="14.88671875" customWidth="1"/>
    <col min="2" max="2" width="13.6640625" customWidth="1"/>
    <col min="3" max="3" width="12.5546875" customWidth="1"/>
    <col min="4" max="4" width="21" customWidth="1"/>
  </cols>
  <sheetData>
    <row r="1" spans="1:4" x14ac:dyDescent="0.3">
      <c r="A1" s="1" t="s">
        <v>0</v>
      </c>
      <c r="B1" s="1"/>
      <c r="C1" s="1"/>
      <c r="D1" s="1"/>
    </row>
    <row r="2" spans="1:4" ht="44.4" customHeight="1" x14ac:dyDescent="0.3">
      <c r="A2" s="1"/>
      <c r="B2" s="1"/>
      <c r="C2" s="1"/>
      <c r="D2" s="1"/>
    </row>
    <row r="3" spans="1:4" ht="43.2" customHeight="1" x14ac:dyDescent="0.3">
      <c r="A3" s="2" t="s">
        <v>1</v>
      </c>
      <c r="B3" s="2" t="s">
        <v>2</v>
      </c>
      <c r="C3" s="2" t="s">
        <v>3</v>
      </c>
      <c r="D3" s="2" t="s">
        <v>4</v>
      </c>
    </row>
    <row r="4" spans="1:4" hidden="1" x14ac:dyDescent="0.3">
      <c r="A4" s="3" t="s">
        <v>5</v>
      </c>
      <c r="B4" s="5">
        <v>3245.2</v>
      </c>
      <c r="C4" s="5">
        <v>3628.5</v>
      </c>
      <c r="D4" s="5">
        <f>B4-C4</f>
        <v>-383.30000000000018</v>
      </c>
    </row>
    <row r="5" spans="1:4" x14ac:dyDescent="0.3">
      <c r="A5" s="3" t="s">
        <v>6</v>
      </c>
      <c r="B5" s="5">
        <v>4572.5</v>
      </c>
      <c r="C5" s="5">
        <v>5320.5</v>
      </c>
      <c r="D5" s="5">
        <f t="shared" ref="D5:D10" si="0">B5-C5</f>
        <v>-748</v>
      </c>
    </row>
    <row r="6" spans="1:4" x14ac:dyDescent="0.3">
      <c r="A6" s="3" t="s">
        <v>7</v>
      </c>
      <c r="B6" s="5">
        <v>6251.66</v>
      </c>
      <c r="C6" s="5">
        <v>5292.1</v>
      </c>
      <c r="D6" s="5">
        <f t="shared" si="0"/>
        <v>959.55999999999949</v>
      </c>
    </row>
    <row r="7" spans="1:4" hidden="1" x14ac:dyDescent="0.3">
      <c r="A7" s="3" t="s">
        <v>9</v>
      </c>
      <c r="B7" s="5">
        <v>2125.1999999999998</v>
      </c>
      <c r="C7" s="5">
        <v>3824.3</v>
      </c>
      <c r="D7" s="5">
        <f t="shared" si="0"/>
        <v>-1699.1000000000004</v>
      </c>
    </row>
    <row r="8" spans="1:4" hidden="1" x14ac:dyDescent="0.3">
      <c r="A8" s="3" t="s">
        <v>8</v>
      </c>
      <c r="B8" s="5">
        <v>3896.6</v>
      </c>
      <c r="C8" s="5">
        <v>3020.1</v>
      </c>
      <c r="D8" s="5">
        <f t="shared" si="0"/>
        <v>876.5</v>
      </c>
    </row>
    <row r="9" spans="1:4" x14ac:dyDescent="0.3">
      <c r="A9" s="3" t="s">
        <v>10</v>
      </c>
      <c r="B9" s="5">
        <v>5420.3</v>
      </c>
      <c r="C9" s="5">
        <v>4262.1000000000004</v>
      </c>
      <c r="D9" s="5">
        <f t="shared" si="0"/>
        <v>1158.1999999999998</v>
      </c>
    </row>
    <row r="10" spans="1:4" x14ac:dyDescent="0.3">
      <c r="A10" s="3" t="s">
        <v>11</v>
      </c>
      <c r="B10" s="5">
        <v>6050.6</v>
      </c>
      <c r="C10" s="5">
        <v>4369.5</v>
      </c>
      <c r="D10" s="5">
        <f t="shared" si="0"/>
        <v>1681.1000000000004</v>
      </c>
    </row>
    <row r="11" spans="1:4" x14ac:dyDescent="0.3">
      <c r="A11" s="3" t="s">
        <v>12</v>
      </c>
      <c r="B11" s="5">
        <f>AVERAGE(B4:B10)</f>
        <v>4508.8657142857137</v>
      </c>
      <c r="C11" s="5">
        <f>AVERAGE(C4:C10)</f>
        <v>4245.3</v>
      </c>
      <c r="D11" s="5">
        <f>AVERAGE(D4:D10)</f>
        <v>263.56571428571414</v>
      </c>
    </row>
    <row r="12" spans="1:4" x14ac:dyDescent="0.3">
      <c r="A12" s="3"/>
      <c r="B12" s="3"/>
      <c r="C12" s="3"/>
      <c r="D12" s="3"/>
    </row>
    <row r="13" spans="1:4" x14ac:dyDescent="0.3">
      <c r="A13" s="4" t="s">
        <v>13</v>
      </c>
      <c r="B13" s="4"/>
      <c r="C13" s="4"/>
      <c r="D13" s="5">
        <f>SUM(D4:D10)</f>
        <v>1844.9599999999991</v>
      </c>
    </row>
  </sheetData>
  <autoFilter ref="A3:D11" xr:uid="{FFF46260-D913-4E25-8934-3E367BA15F1C}">
    <filterColumn colId="1">
      <customFilters>
        <customFilter operator="greaterThan" val="4000"/>
      </customFilters>
    </filterColumn>
  </autoFilter>
  <mergeCells count="2">
    <mergeCell ref="A1:D2"/>
    <mergeCell ref="A13:C13"/>
  </mergeCells>
  <conditionalFormatting sqref="D4:D10">
    <cfRule type="cellIs" dxfId="0" priority="1" operator="lessThan">
      <formula>-9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12A4-F111-4F4B-BE8A-89D09708DCEE}">
  <dimension ref="A1:E13"/>
  <sheetViews>
    <sheetView workbookViewId="0">
      <selection activeCell="F23" sqref="F23"/>
    </sheetView>
  </sheetViews>
  <sheetFormatPr defaultRowHeight="14.4" x14ac:dyDescent="0.3"/>
  <cols>
    <col min="2" max="2" width="16.44140625" customWidth="1"/>
    <col min="3" max="3" width="15.44140625" customWidth="1"/>
    <col min="4" max="4" width="17.6640625" customWidth="1"/>
    <col min="5" max="5" width="11.6640625" customWidth="1"/>
  </cols>
  <sheetData>
    <row r="1" spans="1:5" x14ac:dyDescent="0.3">
      <c r="A1" s="6" t="s">
        <v>14</v>
      </c>
      <c r="B1" s="6"/>
      <c r="C1" s="6"/>
      <c r="D1" s="6"/>
      <c r="E1" s="6"/>
    </row>
    <row r="2" spans="1:5" x14ac:dyDescent="0.3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</row>
    <row r="3" spans="1:5" x14ac:dyDescent="0.3">
      <c r="A3" s="3">
        <v>1</v>
      </c>
      <c r="B3" s="2" t="s">
        <v>20</v>
      </c>
      <c r="C3" s="7">
        <v>820</v>
      </c>
      <c r="D3" s="3">
        <v>150</v>
      </c>
      <c r="E3" s="5">
        <f>D3*C3</f>
        <v>123000</v>
      </c>
    </row>
    <row r="4" spans="1:5" x14ac:dyDescent="0.3">
      <c r="A4" s="3">
        <v>2</v>
      </c>
      <c r="B4" s="2" t="s">
        <v>21</v>
      </c>
      <c r="C4" s="7">
        <v>1530</v>
      </c>
      <c r="D4" s="3">
        <v>60</v>
      </c>
      <c r="E4" s="5">
        <f t="shared" ref="E4:E10" si="0">D4*C4</f>
        <v>91800</v>
      </c>
    </row>
    <row r="5" spans="1:5" x14ac:dyDescent="0.3">
      <c r="A5" s="3">
        <v>3</v>
      </c>
      <c r="B5" s="2" t="s">
        <v>22</v>
      </c>
      <c r="C5" s="7">
        <v>1500</v>
      </c>
      <c r="D5" s="3">
        <v>25</v>
      </c>
      <c r="E5" s="5">
        <f t="shared" si="0"/>
        <v>37500</v>
      </c>
    </row>
    <row r="6" spans="1:5" x14ac:dyDescent="0.3">
      <c r="A6" s="3">
        <v>4</v>
      </c>
      <c r="B6" s="2" t="s">
        <v>23</v>
      </c>
      <c r="C6" s="7">
        <v>250</v>
      </c>
      <c r="D6" s="3">
        <v>40</v>
      </c>
      <c r="E6" s="5">
        <f t="shared" si="0"/>
        <v>10000</v>
      </c>
    </row>
    <row r="7" spans="1:5" x14ac:dyDescent="0.3">
      <c r="A7" s="3">
        <v>5</v>
      </c>
      <c r="B7" s="2" t="s">
        <v>24</v>
      </c>
      <c r="C7" s="7">
        <v>125</v>
      </c>
      <c r="D7" s="3">
        <v>80</v>
      </c>
      <c r="E7" s="5">
        <f t="shared" si="0"/>
        <v>10000</v>
      </c>
    </row>
    <row r="8" spans="1:5" x14ac:dyDescent="0.3">
      <c r="A8" s="3">
        <v>6</v>
      </c>
      <c r="B8" s="2" t="s">
        <v>25</v>
      </c>
      <c r="C8" s="7">
        <v>80</v>
      </c>
      <c r="D8" s="3">
        <v>50</v>
      </c>
      <c r="E8" s="5">
        <f t="shared" si="0"/>
        <v>4000</v>
      </c>
    </row>
    <row r="9" spans="1:5" x14ac:dyDescent="0.3">
      <c r="A9" s="3">
        <v>7</v>
      </c>
      <c r="B9" s="2" t="s">
        <v>26</v>
      </c>
      <c r="C9" s="7">
        <v>120</v>
      </c>
      <c r="D9" s="3">
        <v>120</v>
      </c>
      <c r="E9" s="5">
        <f t="shared" si="0"/>
        <v>14400</v>
      </c>
    </row>
    <row r="10" spans="1:5" x14ac:dyDescent="0.3">
      <c r="A10" s="3">
        <v>8</v>
      </c>
      <c r="B10" s="2" t="s">
        <v>27</v>
      </c>
      <c r="C10" s="7">
        <v>50</v>
      </c>
      <c r="D10" s="3">
        <v>40</v>
      </c>
      <c r="E10" s="5">
        <f t="shared" si="0"/>
        <v>2000</v>
      </c>
    </row>
    <row r="11" spans="1:5" x14ac:dyDescent="0.3">
      <c r="A11" s="3"/>
      <c r="B11" s="3"/>
      <c r="C11" s="3"/>
      <c r="D11" s="3" t="s">
        <v>28</v>
      </c>
      <c r="E11" s="5">
        <f>SUM(E3:E10)</f>
        <v>292700</v>
      </c>
    </row>
    <row r="12" spans="1:5" x14ac:dyDescent="0.3">
      <c r="A12" s="3"/>
      <c r="B12" s="3"/>
      <c r="C12" s="4" t="s">
        <v>29</v>
      </c>
      <c r="D12" s="4"/>
      <c r="E12" s="5">
        <f>MIN(E3:E10)</f>
        <v>2000</v>
      </c>
    </row>
    <row r="13" spans="1:5" x14ac:dyDescent="0.3">
      <c r="A13" s="3"/>
      <c r="B13" s="3"/>
      <c r="C13" s="4" t="s">
        <v>30</v>
      </c>
      <c r="D13" s="4"/>
      <c r="E13" s="5">
        <f>MAX(E3:E10)</f>
        <v>123000</v>
      </c>
    </row>
  </sheetData>
  <mergeCells count="3">
    <mergeCell ref="A1:E1"/>
    <mergeCell ref="C12:D12"/>
    <mergeCell ref="C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BE9D8-791A-4F67-9058-0487A160FB2D}">
  <dimension ref="A1:F19"/>
  <sheetViews>
    <sheetView workbookViewId="0">
      <selection activeCell="F20" sqref="F20"/>
    </sheetView>
  </sheetViews>
  <sheetFormatPr defaultRowHeight="14.4" x14ac:dyDescent="0.3"/>
  <cols>
    <col min="1" max="2" width="12.33203125" customWidth="1"/>
    <col min="3" max="3" width="17.21875" customWidth="1"/>
    <col min="4" max="4" width="13.77734375" customWidth="1"/>
    <col min="5" max="5" width="15.21875" bestFit="1" customWidth="1"/>
    <col min="6" max="6" width="12.109375" bestFit="1" customWidth="1"/>
  </cols>
  <sheetData>
    <row r="1" spans="1:6" x14ac:dyDescent="0.3">
      <c r="A1" s="6" t="s">
        <v>31</v>
      </c>
      <c r="B1" s="6"/>
      <c r="C1" s="6"/>
      <c r="D1" s="6"/>
      <c r="E1" s="6"/>
      <c r="F1" s="6"/>
    </row>
    <row r="2" spans="1:6" ht="24" customHeight="1" x14ac:dyDescent="0.3">
      <c r="A2" s="2" t="s">
        <v>32</v>
      </c>
      <c r="B2" s="2" t="s">
        <v>45</v>
      </c>
      <c r="C2" s="2" t="s">
        <v>58</v>
      </c>
      <c r="D2" s="2" t="s">
        <v>59</v>
      </c>
      <c r="E2" s="2" t="s">
        <v>60</v>
      </c>
      <c r="F2" s="2" t="s">
        <v>65</v>
      </c>
    </row>
    <row r="3" spans="1:6" x14ac:dyDescent="0.3">
      <c r="A3" s="8" t="s">
        <v>33</v>
      </c>
      <c r="B3" s="8" t="s">
        <v>46</v>
      </c>
      <c r="C3" s="8">
        <v>245</v>
      </c>
      <c r="D3" s="10">
        <v>0.1</v>
      </c>
      <c r="E3" s="11">
        <v>3265</v>
      </c>
      <c r="F3" s="11">
        <f>E3*D3</f>
        <v>326.5</v>
      </c>
    </row>
    <row r="4" spans="1:6" x14ac:dyDescent="0.3">
      <c r="A4" s="8" t="s">
        <v>34</v>
      </c>
      <c r="B4" s="8" t="s">
        <v>47</v>
      </c>
      <c r="C4" s="8">
        <v>289</v>
      </c>
      <c r="D4" s="10">
        <v>0.08</v>
      </c>
      <c r="E4" s="11">
        <v>4568</v>
      </c>
      <c r="F4" s="11">
        <f t="shared" ref="F4:F14" si="0">E4*D4</f>
        <v>365.44</v>
      </c>
    </row>
    <row r="5" spans="1:6" x14ac:dyDescent="0.3">
      <c r="A5" s="8" t="s">
        <v>35</v>
      </c>
      <c r="B5" s="8" t="s">
        <v>48</v>
      </c>
      <c r="C5" s="8">
        <v>356</v>
      </c>
      <c r="D5" s="10">
        <v>0.05</v>
      </c>
      <c r="E5" s="11">
        <v>4500</v>
      </c>
      <c r="F5" s="11">
        <f t="shared" si="0"/>
        <v>225</v>
      </c>
    </row>
    <row r="6" spans="1:6" x14ac:dyDescent="0.3">
      <c r="A6" s="8" t="s">
        <v>36</v>
      </c>
      <c r="B6" s="8" t="s">
        <v>49</v>
      </c>
      <c r="C6" s="8">
        <v>657</v>
      </c>
      <c r="D6" s="10">
        <v>0.11</v>
      </c>
      <c r="E6" s="11">
        <v>6804</v>
      </c>
      <c r="F6" s="11">
        <f t="shared" si="0"/>
        <v>748.44</v>
      </c>
    </row>
    <row r="7" spans="1:6" x14ac:dyDescent="0.3">
      <c r="A7" s="8" t="s">
        <v>37</v>
      </c>
      <c r="B7" s="8" t="s">
        <v>50</v>
      </c>
      <c r="C7" s="8">
        <v>568</v>
      </c>
      <c r="D7" s="10">
        <v>0.09</v>
      </c>
      <c r="E7" s="11">
        <v>6759</v>
      </c>
      <c r="F7" s="11">
        <f t="shared" si="0"/>
        <v>608.30999999999995</v>
      </c>
    </row>
    <row r="8" spans="1:6" x14ac:dyDescent="0.3">
      <c r="A8" s="8" t="s">
        <v>38</v>
      </c>
      <c r="B8" s="8" t="s">
        <v>51</v>
      </c>
      <c r="C8" s="8">
        <v>849</v>
      </c>
      <c r="D8" s="10">
        <v>0.12</v>
      </c>
      <c r="E8" s="11">
        <v>4673</v>
      </c>
      <c r="F8" s="11">
        <f t="shared" si="0"/>
        <v>560.76</v>
      </c>
    </row>
    <row r="9" spans="1:6" x14ac:dyDescent="0.3">
      <c r="A9" s="8" t="s">
        <v>39</v>
      </c>
      <c r="B9" s="8" t="s">
        <v>52</v>
      </c>
      <c r="C9" s="8">
        <v>409</v>
      </c>
      <c r="D9" s="10">
        <v>0.21</v>
      </c>
      <c r="E9" s="11">
        <v>5677</v>
      </c>
      <c r="F9" s="11">
        <f t="shared" si="0"/>
        <v>1192.1699999999998</v>
      </c>
    </row>
    <row r="10" spans="1:6" x14ac:dyDescent="0.3">
      <c r="A10" s="8" t="s">
        <v>40</v>
      </c>
      <c r="B10" s="8" t="s">
        <v>53</v>
      </c>
      <c r="C10" s="8">
        <v>386</v>
      </c>
      <c r="D10" s="10">
        <v>0.46</v>
      </c>
      <c r="E10" s="11">
        <v>6836</v>
      </c>
      <c r="F10" s="11">
        <f t="shared" si="0"/>
        <v>3144.56</v>
      </c>
    </row>
    <row r="11" spans="1:6" x14ac:dyDescent="0.3">
      <c r="A11" s="8" t="s">
        <v>41</v>
      </c>
      <c r="B11" s="8" t="s">
        <v>54</v>
      </c>
      <c r="C11" s="8">
        <v>698</v>
      </c>
      <c r="D11" s="10">
        <v>0.06</v>
      </c>
      <c r="E11" s="11">
        <v>3534</v>
      </c>
      <c r="F11" s="11">
        <f t="shared" si="0"/>
        <v>212.04</v>
      </c>
    </row>
    <row r="12" spans="1:6" x14ac:dyDescent="0.3">
      <c r="A12" s="8" t="s">
        <v>42</v>
      </c>
      <c r="B12" s="8" t="s">
        <v>55</v>
      </c>
      <c r="C12" s="8">
        <v>4569</v>
      </c>
      <c r="D12" s="10">
        <v>0.03</v>
      </c>
      <c r="E12" s="11">
        <v>5789</v>
      </c>
      <c r="F12" s="11">
        <f t="shared" si="0"/>
        <v>173.67</v>
      </c>
    </row>
    <row r="13" spans="1:6" x14ac:dyDescent="0.3">
      <c r="A13" s="8" t="s">
        <v>43</v>
      </c>
      <c r="B13" s="8" t="s">
        <v>56</v>
      </c>
      <c r="C13" s="8">
        <v>239</v>
      </c>
      <c r="D13" s="10">
        <v>0.02</v>
      </c>
      <c r="E13" s="11">
        <v>4673</v>
      </c>
      <c r="F13" s="11">
        <f t="shared" si="0"/>
        <v>93.460000000000008</v>
      </c>
    </row>
    <row r="14" spans="1:6" x14ac:dyDescent="0.3">
      <c r="A14" s="8" t="s">
        <v>44</v>
      </c>
      <c r="B14" s="8" t="s">
        <v>57</v>
      </c>
      <c r="C14" s="8">
        <v>590</v>
      </c>
      <c r="D14" s="10">
        <v>0.01</v>
      </c>
      <c r="E14" s="11">
        <v>6785</v>
      </c>
      <c r="F14" s="11">
        <f t="shared" si="0"/>
        <v>67.849999999999994</v>
      </c>
    </row>
    <row r="15" spans="1:6" x14ac:dyDescent="0.3">
      <c r="A15" s="8"/>
      <c r="B15" s="8"/>
      <c r="C15" s="8"/>
      <c r="D15" s="8"/>
      <c r="E15" s="8"/>
      <c r="F15" s="8"/>
    </row>
    <row r="16" spans="1:6" x14ac:dyDescent="0.3">
      <c r="A16" s="8"/>
      <c r="B16" s="8"/>
      <c r="C16" s="4" t="s">
        <v>61</v>
      </c>
      <c r="D16" s="4"/>
      <c r="E16" s="4"/>
      <c r="F16" s="11">
        <f>MAX(F3:F14)</f>
        <v>3144.56</v>
      </c>
    </row>
    <row r="17" spans="1:6" x14ac:dyDescent="0.3">
      <c r="A17" s="8"/>
      <c r="B17" s="8"/>
      <c r="C17" s="4" t="s">
        <v>62</v>
      </c>
      <c r="D17" s="4"/>
      <c r="E17" s="4"/>
      <c r="F17" s="11">
        <f>MIN(F3:F14)</f>
        <v>67.849999999999994</v>
      </c>
    </row>
    <row r="18" spans="1:6" x14ac:dyDescent="0.3">
      <c r="A18" s="8"/>
      <c r="B18" s="8"/>
      <c r="C18" s="4" t="s">
        <v>63</v>
      </c>
      <c r="D18" s="4"/>
      <c r="E18" s="4"/>
      <c r="F18" s="11">
        <f>AVERAGE(F3:F14)</f>
        <v>643.18333333333339</v>
      </c>
    </row>
    <row r="19" spans="1:6" x14ac:dyDescent="0.3">
      <c r="A19" s="8"/>
      <c r="B19" s="8"/>
      <c r="C19" s="9" t="s">
        <v>64</v>
      </c>
      <c r="D19" s="9"/>
      <c r="E19" s="9"/>
      <c r="F19" s="10">
        <f>AVERAGE(D3:D14)</f>
        <v>0.11166666666666668</v>
      </c>
    </row>
  </sheetData>
  <mergeCells count="5">
    <mergeCell ref="A1:F1"/>
    <mergeCell ref="C16:E16"/>
    <mergeCell ref="C17:E17"/>
    <mergeCell ref="C18:E18"/>
    <mergeCell ref="C19:E1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4F15-B078-4EF8-B02C-D41760764B14}">
  <dimension ref="A1:F15"/>
  <sheetViews>
    <sheetView tabSelected="1" workbookViewId="0">
      <selection activeCell="F13" sqref="F13"/>
    </sheetView>
  </sheetViews>
  <sheetFormatPr defaultRowHeight="14.4" x14ac:dyDescent="0.3"/>
  <cols>
    <col min="1" max="1" width="23.5546875" customWidth="1"/>
    <col min="3" max="3" width="13.109375" customWidth="1"/>
    <col min="4" max="4" width="11.77734375" customWidth="1"/>
    <col min="5" max="5" width="6" customWidth="1"/>
    <col min="6" max="6" width="14.5546875" customWidth="1"/>
  </cols>
  <sheetData>
    <row r="1" spans="1:6" x14ac:dyDescent="0.3">
      <c r="A1" s="4" t="s">
        <v>66</v>
      </c>
      <c r="B1" s="4"/>
      <c r="C1" s="4"/>
      <c r="D1" s="4"/>
      <c r="E1" s="4"/>
      <c r="F1" s="4"/>
    </row>
    <row r="2" spans="1:6" x14ac:dyDescent="0.3">
      <c r="A2" s="14"/>
      <c r="B2" s="15"/>
      <c r="C2" s="6" t="s">
        <v>69</v>
      </c>
      <c r="D2" s="6"/>
      <c r="E2" s="6"/>
      <c r="F2" s="3"/>
    </row>
    <row r="3" spans="1:6" ht="42.6" customHeight="1" x14ac:dyDescent="0.3">
      <c r="A3" s="12" t="s">
        <v>67</v>
      </c>
      <c r="B3" s="2" t="s">
        <v>68</v>
      </c>
      <c r="C3" s="13" t="s">
        <v>70</v>
      </c>
      <c r="D3" s="13" t="s">
        <v>72</v>
      </c>
      <c r="E3" s="13" t="s">
        <v>71</v>
      </c>
      <c r="F3" s="13" t="s">
        <v>73</v>
      </c>
    </row>
    <row r="4" spans="1:6" x14ac:dyDescent="0.3">
      <c r="A4" s="3" t="s">
        <v>74</v>
      </c>
      <c r="B4" s="3">
        <v>4200</v>
      </c>
      <c r="C4" s="3">
        <v>240</v>
      </c>
      <c r="D4" s="3">
        <v>209</v>
      </c>
      <c r="E4" s="3">
        <f>D4+C4</f>
        <v>449</v>
      </c>
      <c r="F4" s="5">
        <f>E4*B4</f>
        <v>1885800</v>
      </c>
    </row>
    <row r="5" spans="1:6" x14ac:dyDescent="0.3">
      <c r="A5" s="3" t="s">
        <v>75</v>
      </c>
      <c r="B5" s="3">
        <v>9500</v>
      </c>
      <c r="C5" s="3">
        <v>103</v>
      </c>
      <c r="D5" s="3">
        <v>104</v>
      </c>
      <c r="E5" s="3">
        <f t="shared" ref="E5:E11" si="0">D5+C5</f>
        <v>207</v>
      </c>
      <c r="F5" s="5">
        <f t="shared" ref="F5:F11" si="1">E5*B5</f>
        <v>1966500</v>
      </c>
    </row>
    <row r="6" spans="1:6" x14ac:dyDescent="0.3">
      <c r="A6" s="3" t="s">
        <v>76</v>
      </c>
      <c r="B6" s="3">
        <v>6250</v>
      </c>
      <c r="C6" s="3">
        <v>76</v>
      </c>
      <c r="D6" s="3">
        <v>45</v>
      </c>
      <c r="E6" s="3">
        <f t="shared" si="0"/>
        <v>121</v>
      </c>
      <c r="F6" s="5">
        <f t="shared" si="1"/>
        <v>756250</v>
      </c>
    </row>
    <row r="7" spans="1:6" x14ac:dyDescent="0.3">
      <c r="A7" s="3" t="s">
        <v>77</v>
      </c>
      <c r="B7" s="3">
        <v>12750</v>
      </c>
      <c r="C7" s="3">
        <v>10</v>
      </c>
      <c r="D7" s="3">
        <v>17</v>
      </c>
      <c r="E7" s="3">
        <f t="shared" si="0"/>
        <v>27</v>
      </c>
      <c r="F7" s="5">
        <f t="shared" si="1"/>
        <v>344250</v>
      </c>
    </row>
    <row r="8" spans="1:6" x14ac:dyDescent="0.3">
      <c r="A8" s="3" t="s">
        <v>78</v>
      </c>
      <c r="B8" s="3">
        <v>13790</v>
      </c>
      <c r="C8" s="3">
        <v>57</v>
      </c>
      <c r="D8" s="3">
        <v>45</v>
      </c>
      <c r="E8" s="3">
        <f t="shared" si="0"/>
        <v>102</v>
      </c>
      <c r="F8" s="5">
        <f t="shared" si="1"/>
        <v>1406580</v>
      </c>
    </row>
    <row r="9" spans="1:6" x14ac:dyDescent="0.3">
      <c r="A9" s="3" t="s">
        <v>79</v>
      </c>
      <c r="B9" s="3">
        <v>4620</v>
      </c>
      <c r="C9" s="3">
        <v>104</v>
      </c>
      <c r="D9" s="3">
        <v>120</v>
      </c>
      <c r="E9" s="3">
        <f t="shared" si="0"/>
        <v>224</v>
      </c>
      <c r="F9" s="5">
        <f t="shared" si="1"/>
        <v>1034880</v>
      </c>
    </row>
    <row r="10" spans="1:6" x14ac:dyDescent="0.3">
      <c r="A10" s="3" t="s">
        <v>80</v>
      </c>
      <c r="B10" s="3">
        <v>450</v>
      </c>
      <c r="C10" s="3">
        <v>72</v>
      </c>
      <c r="D10" s="3">
        <v>55</v>
      </c>
      <c r="E10" s="3">
        <f t="shared" si="0"/>
        <v>127</v>
      </c>
      <c r="F10" s="5">
        <f t="shared" si="1"/>
        <v>57150</v>
      </c>
    </row>
    <row r="11" spans="1:6" x14ac:dyDescent="0.3">
      <c r="A11" s="3" t="s">
        <v>81</v>
      </c>
      <c r="B11" s="3">
        <v>120</v>
      </c>
      <c r="C11" s="3">
        <v>516</v>
      </c>
      <c r="D11" s="3">
        <v>247</v>
      </c>
      <c r="E11" s="3">
        <f t="shared" si="0"/>
        <v>763</v>
      </c>
      <c r="F11" s="5">
        <f t="shared" si="1"/>
        <v>91560</v>
      </c>
    </row>
    <row r="12" spans="1:6" x14ac:dyDescent="0.3">
      <c r="A12" s="3" t="s">
        <v>82</v>
      </c>
      <c r="B12" s="3">
        <f>SUM(B4:B11)</f>
        <v>51680</v>
      </c>
      <c r="C12" s="3">
        <f t="shared" ref="C12:F12" si="2">SUM(C4:C11)</f>
        <v>1178</v>
      </c>
      <c r="D12" s="3">
        <f t="shared" si="2"/>
        <v>842</v>
      </c>
      <c r="E12" s="3">
        <f t="shared" si="2"/>
        <v>2020</v>
      </c>
      <c r="F12" s="5">
        <f t="shared" si="2"/>
        <v>7542970</v>
      </c>
    </row>
    <row r="13" spans="1:6" x14ac:dyDescent="0.3">
      <c r="A13" s="3"/>
      <c r="B13" s="3"/>
      <c r="C13" s="3"/>
      <c r="D13" s="3"/>
      <c r="E13" s="3"/>
      <c r="F13" s="3"/>
    </row>
    <row r="14" spans="1:6" x14ac:dyDescent="0.3">
      <c r="A14" s="8" t="s">
        <v>83</v>
      </c>
      <c r="B14" s="8">
        <f>MAX(B4:B12)</f>
        <v>51680</v>
      </c>
      <c r="C14" s="8">
        <f t="shared" ref="C14:F14" si="3">MAX(C4:C12)</f>
        <v>1178</v>
      </c>
      <c r="D14" s="8">
        <f t="shared" si="3"/>
        <v>842</v>
      </c>
      <c r="E14" s="8">
        <f t="shared" si="3"/>
        <v>2020</v>
      </c>
      <c r="F14" s="8">
        <f t="shared" si="3"/>
        <v>7542970</v>
      </c>
    </row>
    <row r="15" spans="1:6" x14ac:dyDescent="0.3">
      <c r="A15" s="8" t="s">
        <v>84</v>
      </c>
      <c r="B15" s="8">
        <f>MIN(B4:B12)</f>
        <v>120</v>
      </c>
      <c r="C15" s="8">
        <f t="shared" ref="C15:F15" si="4">MIN(C4:C12)</f>
        <v>10</v>
      </c>
      <c r="D15" s="8">
        <f t="shared" si="4"/>
        <v>17</v>
      </c>
      <c r="E15" s="8">
        <f t="shared" si="4"/>
        <v>27</v>
      </c>
      <c r="F15" s="8">
        <f t="shared" si="4"/>
        <v>57150</v>
      </c>
    </row>
  </sheetData>
  <mergeCells count="3">
    <mergeCell ref="A1:F1"/>
    <mergeCell ref="C2:E2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auch</dc:creator>
  <cp:lastModifiedBy>auch</cp:lastModifiedBy>
  <dcterms:created xsi:type="dcterms:W3CDTF">2015-06-05T18:19:34Z</dcterms:created>
  <dcterms:modified xsi:type="dcterms:W3CDTF">2019-09-30T12:04:56Z</dcterms:modified>
</cp:coreProperties>
</file>