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peration\Desktop\Auddly\database\data telat\"/>
    </mc:Choice>
  </mc:AlternateContent>
  <bookViews>
    <workbookView xWindow="-105" yWindow="-105" windowWidth="19425" windowHeight="11025" firstSheet="5" activeTab="5"/>
  </bookViews>
  <sheets>
    <sheet name="Jumlah Terlambat (Jam)" sheetId="8" state="hidden" r:id="rId1"/>
    <sheet name="Jumlah Terlambat (Hari)" sheetId="9" state="hidden" r:id="rId2"/>
    <sheet name="Trend Line Per Orang" sheetId="12" state="hidden" r:id="rId3"/>
    <sheet name="Jan" sheetId="3" state="hidden" r:id="rId4"/>
    <sheet name="Summary Pivot" sheetId="26" r:id="rId5"/>
    <sheet name="Jan-Compile" sheetId="18" r:id="rId6"/>
    <sheet name="Jan-Pivot" sheetId="19" state="hidden" r:id="rId7"/>
    <sheet name="Feb" sheetId="4" state="hidden" r:id="rId8"/>
    <sheet name="Feb-Compile" sheetId="20" r:id="rId9"/>
    <sheet name="Feb-Pivot" sheetId="21" state="hidden" r:id="rId10"/>
    <sheet name="Mar" sheetId="5" state="hidden" r:id="rId11"/>
    <sheet name="Mar-Compile" sheetId="16" r:id="rId12"/>
    <sheet name="Mar-Pivot" sheetId="17" state="hidden" r:id="rId13"/>
    <sheet name="Apr" sheetId="13" state="hidden" r:id="rId14"/>
    <sheet name="Apr-Compile" sheetId="14" r:id="rId15"/>
    <sheet name="Mei" sheetId="23" state="hidden" r:id="rId16"/>
    <sheet name="Mei-Compile" sheetId="24" r:id="rId17"/>
    <sheet name="Mei-Pivot" sheetId="25" state="hidden" r:id="rId18"/>
    <sheet name="Jun" sheetId="28" state="hidden" r:id="rId19"/>
    <sheet name="Jun-Compile" sheetId="27" r:id="rId20"/>
    <sheet name="Jun-Pivot" sheetId="29" state="hidden" r:id="rId21"/>
    <sheet name="Apr-Pivot" sheetId="22" state="hidden" r:id="rId22"/>
  </sheets>
  <definedNames>
    <definedName name="_xlnm._FilterDatabase" localSheetId="14" hidden="1">'Apr-Compile'!$B$2:$I$2</definedName>
    <definedName name="_xlnm._FilterDatabase" localSheetId="8" hidden="1">'Feb-Compile'!$B$2:$I$153</definedName>
    <definedName name="_xlnm._FilterDatabase" localSheetId="3" hidden="1">Jan!$A$3:$AK$277</definedName>
    <definedName name="_xlnm._FilterDatabase" localSheetId="5" hidden="1">'Jan-Compile'!$B$2:$I$153</definedName>
    <definedName name="_xlnm._FilterDatabase" localSheetId="11" hidden="1">'Mar-Compile'!$B$2:$I$153</definedName>
    <definedName name="_xlnm._FilterDatabase" localSheetId="16" hidden="1">'Mei-Compile'!$B$2:$I$163</definedName>
  </definedNames>
  <calcPr calcId="191029"/>
  <pivotCaches>
    <pivotCache cacheId="0" r:id="rId23"/>
    <pivotCache cacheId="1" r:id="rId24"/>
    <pivotCache cacheId="2" r:id="rId25"/>
    <pivotCache cacheId="3" r:id="rId26"/>
    <pivotCache cacheId="4" r:id="rId27"/>
    <pivotCache cacheId="5" r:id="rId28"/>
    <pivotCache cacheId="6" r:id="rId2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6" l="1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3" i="26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3" i="18"/>
  <c r="C3" i="20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3" i="16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3" i="1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P161" i="26" l="1"/>
  <c r="Q161" i="26"/>
  <c r="R161" i="26"/>
  <c r="S161" i="26"/>
  <c r="T161" i="26"/>
  <c r="P162" i="26"/>
  <c r="Q162" i="26"/>
  <c r="R162" i="26"/>
  <c r="S162" i="26"/>
  <c r="T162" i="26"/>
  <c r="P163" i="26"/>
  <c r="Q163" i="26"/>
  <c r="R163" i="26"/>
  <c r="S163" i="26"/>
  <c r="T163" i="26"/>
  <c r="P164" i="26"/>
  <c r="Q164" i="26"/>
  <c r="R164" i="26"/>
  <c r="S164" i="26"/>
  <c r="T164" i="26"/>
  <c r="P165" i="26"/>
  <c r="Q165" i="26"/>
  <c r="R165" i="26"/>
  <c r="S165" i="26"/>
  <c r="T165" i="26"/>
  <c r="P166" i="26"/>
  <c r="Q166" i="26"/>
  <c r="R166" i="26"/>
  <c r="S166" i="26"/>
  <c r="T166" i="26"/>
  <c r="P167" i="26"/>
  <c r="Q167" i="26"/>
  <c r="R167" i="26"/>
  <c r="S167" i="26"/>
  <c r="T167" i="26"/>
  <c r="U4" i="26"/>
  <c r="U5" i="26"/>
  <c r="U6" i="26"/>
  <c r="U7" i="26"/>
  <c r="U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U49" i="26"/>
  <c r="U50" i="26"/>
  <c r="U51" i="26"/>
  <c r="U52" i="26"/>
  <c r="U53" i="26"/>
  <c r="U54" i="26"/>
  <c r="U55" i="26"/>
  <c r="U56" i="26"/>
  <c r="U57" i="26"/>
  <c r="U58" i="26"/>
  <c r="U59" i="26"/>
  <c r="U60" i="26"/>
  <c r="U61" i="26"/>
  <c r="U62" i="26"/>
  <c r="U63" i="26"/>
  <c r="U64" i="26"/>
  <c r="U65" i="26"/>
  <c r="U66" i="26"/>
  <c r="U67" i="26"/>
  <c r="U68" i="26"/>
  <c r="U69" i="26"/>
  <c r="U70" i="26"/>
  <c r="U71" i="26"/>
  <c r="U72" i="26"/>
  <c r="U73" i="26"/>
  <c r="U74" i="26"/>
  <c r="U75" i="26"/>
  <c r="U76" i="26"/>
  <c r="U77" i="26"/>
  <c r="U78" i="26"/>
  <c r="U79" i="26"/>
  <c r="U80" i="26"/>
  <c r="U81" i="26"/>
  <c r="U82" i="26"/>
  <c r="U83" i="26"/>
  <c r="U84" i="26"/>
  <c r="U85" i="26"/>
  <c r="U86" i="26"/>
  <c r="U87" i="26"/>
  <c r="U88" i="26"/>
  <c r="U89" i="26"/>
  <c r="U90" i="26"/>
  <c r="U91" i="26"/>
  <c r="U92" i="26"/>
  <c r="U93" i="26"/>
  <c r="U94" i="26"/>
  <c r="U95" i="26"/>
  <c r="U96" i="26"/>
  <c r="U97" i="26"/>
  <c r="U98" i="26"/>
  <c r="U99" i="26"/>
  <c r="U100" i="26"/>
  <c r="U101" i="26"/>
  <c r="U102" i="26"/>
  <c r="U103" i="26"/>
  <c r="U104" i="26"/>
  <c r="U105" i="26"/>
  <c r="U106" i="26"/>
  <c r="U107" i="26"/>
  <c r="U108" i="26"/>
  <c r="U109" i="26"/>
  <c r="U110" i="26"/>
  <c r="U111" i="26"/>
  <c r="U112" i="26"/>
  <c r="U113" i="26"/>
  <c r="U114" i="26"/>
  <c r="U115" i="26"/>
  <c r="U116" i="26"/>
  <c r="U117" i="26"/>
  <c r="U118" i="26"/>
  <c r="U119" i="26"/>
  <c r="U120" i="26"/>
  <c r="U121" i="26"/>
  <c r="U122" i="26"/>
  <c r="U123" i="26"/>
  <c r="U124" i="26"/>
  <c r="U125" i="26"/>
  <c r="U126" i="26"/>
  <c r="U127" i="26"/>
  <c r="U128" i="26"/>
  <c r="U129" i="26"/>
  <c r="U130" i="26"/>
  <c r="U131" i="26"/>
  <c r="U132" i="26"/>
  <c r="U133" i="26"/>
  <c r="U134" i="26"/>
  <c r="U135" i="26"/>
  <c r="U136" i="26"/>
  <c r="U137" i="26"/>
  <c r="U138" i="26"/>
  <c r="U139" i="26"/>
  <c r="U140" i="26"/>
  <c r="U141" i="26"/>
  <c r="U142" i="26"/>
  <c r="U143" i="26"/>
  <c r="U144" i="26"/>
  <c r="U145" i="26"/>
  <c r="U146" i="26"/>
  <c r="U147" i="26"/>
  <c r="U148" i="26"/>
  <c r="U149" i="26"/>
  <c r="U150" i="26"/>
  <c r="U151" i="26"/>
  <c r="U152" i="26"/>
  <c r="U153" i="26"/>
  <c r="U154" i="26"/>
  <c r="U155" i="26"/>
  <c r="U156" i="26"/>
  <c r="U157" i="26"/>
  <c r="U158" i="26"/>
  <c r="U159" i="26"/>
  <c r="U160" i="26"/>
  <c r="U161" i="26"/>
  <c r="U162" i="26"/>
  <c r="U163" i="26"/>
  <c r="U164" i="26"/>
  <c r="U165" i="26"/>
  <c r="U166" i="26"/>
  <c r="U167" i="26"/>
  <c r="U3" i="26"/>
  <c r="J4" i="26"/>
  <c r="K4" i="26"/>
  <c r="L4" i="26"/>
  <c r="M4" i="26"/>
  <c r="N4" i="26"/>
  <c r="J5" i="26"/>
  <c r="K5" i="26"/>
  <c r="L5" i="26"/>
  <c r="M5" i="26"/>
  <c r="N5" i="26"/>
  <c r="J6" i="26"/>
  <c r="K6" i="26"/>
  <c r="L6" i="26"/>
  <c r="M6" i="26"/>
  <c r="N6" i="26"/>
  <c r="J7" i="26"/>
  <c r="K7" i="26"/>
  <c r="L7" i="26"/>
  <c r="M7" i="26"/>
  <c r="N7" i="26"/>
  <c r="J8" i="26"/>
  <c r="K8" i="26"/>
  <c r="L8" i="26"/>
  <c r="M8" i="26"/>
  <c r="N8" i="26"/>
  <c r="J9" i="26"/>
  <c r="K9" i="26"/>
  <c r="L9" i="26"/>
  <c r="M9" i="26"/>
  <c r="N9" i="26"/>
  <c r="J10" i="26"/>
  <c r="K10" i="26"/>
  <c r="L10" i="26"/>
  <c r="M10" i="26"/>
  <c r="N10" i="26"/>
  <c r="J11" i="26"/>
  <c r="K11" i="26"/>
  <c r="L11" i="26"/>
  <c r="M11" i="26"/>
  <c r="N11" i="26"/>
  <c r="J12" i="26"/>
  <c r="K12" i="26"/>
  <c r="L12" i="26"/>
  <c r="M12" i="26"/>
  <c r="N12" i="26"/>
  <c r="J13" i="26"/>
  <c r="K13" i="26"/>
  <c r="L13" i="26"/>
  <c r="M13" i="26"/>
  <c r="N13" i="26"/>
  <c r="J14" i="26"/>
  <c r="K14" i="26"/>
  <c r="L14" i="26"/>
  <c r="M14" i="26"/>
  <c r="N14" i="26"/>
  <c r="J15" i="26"/>
  <c r="K15" i="26"/>
  <c r="L15" i="26"/>
  <c r="M15" i="26"/>
  <c r="N15" i="26"/>
  <c r="J16" i="26"/>
  <c r="K16" i="26"/>
  <c r="L16" i="26"/>
  <c r="M16" i="26"/>
  <c r="N16" i="26"/>
  <c r="J17" i="26"/>
  <c r="K17" i="26"/>
  <c r="L17" i="26"/>
  <c r="M17" i="26"/>
  <c r="N17" i="26"/>
  <c r="J18" i="26"/>
  <c r="K18" i="26"/>
  <c r="L18" i="26"/>
  <c r="M18" i="26"/>
  <c r="N18" i="26"/>
  <c r="J19" i="26"/>
  <c r="K19" i="26"/>
  <c r="L19" i="26"/>
  <c r="M19" i="26"/>
  <c r="N19" i="26"/>
  <c r="J20" i="26"/>
  <c r="K20" i="26"/>
  <c r="L20" i="26"/>
  <c r="M20" i="26"/>
  <c r="N20" i="26"/>
  <c r="J21" i="26"/>
  <c r="K21" i="26"/>
  <c r="L21" i="26"/>
  <c r="M21" i="26"/>
  <c r="N21" i="26"/>
  <c r="J22" i="26"/>
  <c r="K22" i="26"/>
  <c r="L22" i="26"/>
  <c r="M22" i="26"/>
  <c r="N22" i="26"/>
  <c r="J23" i="26"/>
  <c r="K23" i="26"/>
  <c r="L23" i="26"/>
  <c r="M23" i="26"/>
  <c r="N23" i="26"/>
  <c r="J24" i="26"/>
  <c r="K24" i="26"/>
  <c r="L24" i="26"/>
  <c r="M24" i="26"/>
  <c r="N24" i="26"/>
  <c r="J25" i="26"/>
  <c r="K25" i="26"/>
  <c r="L25" i="26"/>
  <c r="M25" i="26"/>
  <c r="N25" i="26"/>
  <c r="J26" i="26"/>
  <c r="K26" i="26"/>
  <c r="L26" i="26"/>
  <c r="M26" i="26"/>
  <c r="N26" i="26"/>
  <c r="J27" i="26"/>
  <c r="K27" i="26"/>
  <c r="L27" i="26"/>
  <c r="M27" i="26"/>
  <c r="N27" i="26"/>
  <c r="J28" i="26"/>
  <c r="K28" i="26"/>
  <c r="L28" i="26"/>
  <c r="M28" i="26"/>
  <c r="N28" i="26"/>
  <c r="J29" i="26"/>
  <c r="K29" i="26"/>
  <c r="L29" i="26"/>
  <c r="M29" i="26"/>
  <c r="N29" i="26"/>
  <c r="J30" i="26"/>
  <c r="K30" i="26"/>
  <c r="L30" i="26"/>
  <c r="M30" i="26"/>
  <c r="N30" i="26"/>
  <c r="J31" i="26"/>
  <c r="K31" i="26"/>
  <c r="L31" i="26"/>
  <c r="M31" i="26"/>
  <c r="N31" i="26"/>
  <c r="J32" i="26"/>
  <c r="K32" i="26"/>
  <c r="L32" i="26"/>
  <c r="M32" i="26"/>
  <c r="N32" i="26"/>
  <c r="J33" i="26"/>
  <c r="K33" i="26"/>
  <c r="L33" i="26"/>
  <c r="M33" i="26"/>
  <c r="N33" i="26"/>
  <c r="J34" i="26"/>
  <c r="K34" i="26"/>
  <c r="L34" i="26"/>
  <c r="M34" i="26"/>
  <c r="N34" i="26"/>
  <c r="J35" i="26"/>
  <c r="K35" i="26"/>
  <c r="L35" i="26"/>
  <c r="M35" i="26"/>
  <c r="N35" i="26"/>
  <c r="J36" i="26"/>
  <c r="K36" i="26"/>
  <c r="L36" i="26"/>
  <c r="M36" i="26"/>
  <c r="N36" i="26"/>
  <c r="J37" i="26"/>
  <c r="K37" i="26"/>
  <c r="L37" i="26"/>
  <c r="M37" i="26"/>
  <c r="N37" i="26"/>
  <c r="J38" i="26"/>
  <c r="K38" i="26"/>
  <c r="L38" i="26"/>
  <c r="M38" i="26"/>
  <c r="N38" i="26"/>
  <c r="J39" i="26"/>
  <c r="K39" i="26"/>
  <c r="L39" i="26"/>
  <c r="M39" i="26"/>
  <c r="N39" i="26"/>
  <c r="J40" i="26"/>
  <c r="K40" i="26"/>
  <c r="L40" i="26"/>
  <c r="M40" i="26"/>
  <c r="N40" i="26"/>
  <c r="J41" i="26"/>
  <c r="K41" i="26"/>
  <c r="L41" i="26"/>
  <c r="M41" i="26"/>
  <c r="N41" i="26"/>
  <c r="J42" i="26"/>
  <c r="K42" i="26"/>
  <c r="L42" i="26"/>
  <c r="M42" i="26"/>
  <c r="N42" i="26"/>
  <c r="J43" i="26"/>
  <c r="K43" i="26"/>
  <c r="L43" i="26"/>
  <c r="M43" i="26"/>
  <c r="N43" i="26"/>
  <c r="J44" i="26"/>
  <c r="K44" i="26"/>
  <c r="L44" i="26"/>
  <c r="M44" i="26"/>
  <c r="N44" i="26"/>
  <c r="J45" i="26"/>
  <c r="K45" i="26"/>
  <c r="L45" i="26"/>
  <c r="M45" i="26"/>
  <c r="N45" i="26"/>
  <c r="J46" i="26"/>
  <c r="K46" i="26"/>
  <c r="L46" i="26"/>
  <c r="M46" i="26"/>
  <c r="N46" i="26"/>
  <c r="J47" i="26"/>
  <c r="K47" i="26"/>
  <c r="L47" i="26"/>
  <c r="M47" i="26"/>
  <c r="N47" i="26"/>
  <c r="J48" i="26"/>
  <c r="K48" i="26"/>
  <c r="L48" i="26"/>
  <c r="M48" i="26"/>
  <c r="N48" i="26"/>
  <c r="J49" i="26"/>
  <c r="K49" i="26"/>
  <c r="L49" i="26"/>
  <c r="M49" i="26"/>
  <c r="N49" i="26"/>
  <c r="J50" i="26"/>
  <c r="K50" i="26"/>
  <c r="L50" i="26"/>
  <c r="M50" i="26"/>
  <c r="N50" i="26"/>
  <c r="J51" i="26"/>
  <c r="K51" i="26"/>
  <c r="L51" i="26"/>
  <c r="M51" i="26"/>
  <c r="N51" i="26"/>
  <c r="J52" i="26"/>
  <c r="K52" i="26"/>
  <c r="L52" i="26"/>
  <c r="M52" i="26"/>
  <c r="N52" i="26"/>
  <c r="J53" i="26"/>
  <c r="K53" i="26"/>
  <c r="L53" i="26"/>
  <c r="M53" i="26"/>
  <c r="N53" i="26"/>
  <c r="J54" i="26"/>
  <c r="K54" i="26"/>
  <c r="L54" i="26"/>
  <c r="M54" i="26"/>
  <c r="N54" i="26"/>
  <c r="J55" i="26"/>
  <c r="K55" i="26"/>
  <c r="L55" i="26"/>
  <c r="M55" i="26"/>
  <c r="N55" i="26"/>
  <c r="J56" i="26"/>
  <c r="K56" i="26"/>
  <c r="L56" i="26"/>
  <c r="M56" i="26"/>
  <c r="N56" i="26"/>
  <c r="J57" i="26"/>
  <c r="K57" i="26"/>
  <c r="L57" i="26"/>
  <c r="M57" i="26"/>
  <c r="N57" i="26"/>
  <c r="J58" i="26"/>
  <c r="K58" i="26"/>
  <c r="L58" i="26"/>
  <c r="M58" i="26"/>
  <c r="N58" i="26"/>
  <c r="J59" i="26"/>
  <c r="K59" i="26"/>
  <c r="L59" i="26"/>
  <c r="M59" i="26"/>
  <c r="N59" i="26"/>
  <c r="J60" i="26"/>
  <c r="K60" i="26"/>
  <c r="L60" i="26"/>
  <c r="M60" i="26"/>
  <c r="N60" i="26"/>
  <c r="J61" i="26"/>
  <c r="K61" i="26"/>
  <c r="L61" i="26"/>
  <c r="M61" i="26"/>
  <c r="N61" i="26"/>
  <c r="J62" i="26"/>
  <c r="K62" i="26"/>
  <c r="L62" i="26"/>
  <c r="M62" i="26"/>
  <c r="N62" i="26"/>
  <c r="J63" i="26"/>
  <c r="K63" i="26"/>
  <c r="L63" i="26"/>
  <c r="M63" i="26"/>
  <c r="N63" i="26"/>
  <c r="J64" i="26"/>
  <c r="K64" i="26"/>
  <c r="L64" i="26"/>
  <c r="M64" i="26"/>
  <c r="N64" i="26"/>
  <c r="J65" i="26"/>
  <c r="K65" i="26"/>
  <c r="L65" i="26"/>
  <c r="M65" i="26"/>
  <c r="N65" i="26"/>
  <c r="J66" i="26"/>
  <c r="K66" i="26"/>
  <c r="L66" i="26"/>
  <c r="M66" i="26"/>
  <c r="N66" i="26"/>
  <c r="J67" i="26"/>
  <c r="K67" i="26"/>
  <c r="L67" i="26"/>
  <c r="M67" i="26"/>
  <c r="N67" i="26"/>
  <c r="J68" i="26"/>
  <c r="K68" i="26"/>
  <c r="L68" i="26"/>
  <c r="M68" i="26"/>
  <c r="N68" i="26"/>
  <c r="J69" i="26"/>
  <c r="K69" i="26"/>
  <c r="L69" i="26"/>
  <c r="M69" i="26"/>
  <c r="N69" i="26"/>
  <c r="J70" i="26"/>
  <c r="K70" i="26"/>
  <c r="L70" i="26"/>
  <c r="M70" i="26"/>
  <c r="N70" i="26"/>
  <c r="J71" i="26"/>
  <c r="K71" i="26"/>
  <c r="L71" i="26"/>
  <c r="M71" i="26"/>
  <c r="N71" i="26"/>
  <c r="J72" i="26"/>
  <c r="K72" i="26"/>
  <c r="L72" i="26"/>
  <c r="M72" i="26"/>
  <c r="N72" i="26"/>
  <c r="J73" i="26"/>
  <c r="K73" i="26"/>
  <c r="L73" i="26"/>
  <c r="M73" i="26"/>
  <c r="N73" i="26"/>
  <c r="J74" i="26"/>
  <c r="K74" i="26"/>
  <c r="L74" i="26"/>
  <c r="M74" i="26"/>
  <c r="N74" i="26"/>
  <c r="J75" i="26"/>
  <c r="K75" i="26"/>
  <c r="L75" i="26"/>
  <c r="M75" i="26"/>
  <c r="N75" i="26"/>
  <c r="J76" i="26"/>
  <c r="K76" i="26"/>
  <c r="L76" i="26"/>
  <c r="M76" i="26"/>
  <c r="N76" i="26"/>
  <c r="J77" i="26"/>
  <c r="K77" i="26"/>
  <c r="L77" i="26"/>
  <c r="M77" i="26"/>
  <c r="N77" i="26"/>
  <c r="J78" i="26"/>
  <c r="K78" i="26"/>
  <c r="L78" i="26"/>
  <c r="M78" i="26"/>
  <c r="N78" i="26"/>
  <c r="J79" i="26"/>
  <c r="K79" i="26"/>
  <c r="L79" i="26"/>
  <c r="M79" i="26"/>
  <c r="N79" i="26"/>
  <c r="J80" i="26"/>
  <c r="K80" i="26"/>
  <c r="L80" i="26"/>
  <c r="M80" i="26"/>
  <c r="N80" i="26"/>
  <c r="J81" i="26"/>
  <c r="K81" i="26"/>
  <c r="L81" i="26"/>
  <c r="M81" i="26"/>
  <c r="N81" i="26"/>
  <c r="J82" i="26"/>
  <c r="K82" i="26"/>
  <c r="L82" i="26"/>
  <c r="M82" i="26"/>
  <c r="N82" i="26"/>
  <c r="J83" i="26"/>
  <c r="K83" i="26"/>
  <c r="L83" i="26"/>
  <c r="M83" i="26"/>
  <c r="N83" i="26"/>
  <c r="J84" i="26"/>
  <c r="K84" i="26"/>
  <c r="L84" i="26"/>
  <c r="M84" i="26"/>
  <c r="N84" i="26"/>
  <c r="J85" i="26"/>
  <c r="K85" i="26"/>
  <c r="L85" i="26"/>
  <c r="M85" i="26"/>
  <c r="N85" i="26"/>
  <c r="J86" i="26"/>
  <c r="K86" i="26"/>
  <c r="L86" i="26"/>
  <c r="M86" i="26"/>
  <c r="N86" i="26"/>
  <c r="J87" i="26"/>
  <c r="K87" i="26"/>
  <c r="L87" i="26"/>
  <c r="M87" i="26"/>
  <c r="N87" i="26"/>
  <c r="J88" i="26"/>
  <c r="K88" i="26"/>
  <c r="L88" i="26"/>
  <c r="M88" i="26"/>
  <c r="N88" i="26"/>
  <c r="J89" i="26"/>
  <c r="K89" i="26"/>
  <c r="L89" i="26"/>
  <c r="M89" i="26"/>
  <c r="N89" i="26"/>
  <c r="J90" i="26"/>
  <c r="K90" i="26"/>
  <c r="L90" i="26"/>
  <c r="M90" i="26"/>
  <c r="N90" i="26"/>
  <c r="J91" i="26"/>
  <c r="K91" i="26"/>
  <c r="L91" i="26"/>
  <c r="M91" i="26"/>
  <c r="N91" i="26"/>
  <c r="J92" i="26"/>
  <c r="K92" i="26"/>
  <c r="L92" i="26"/>
  <c r="M92" i="26"/>
  <c r="N92" i="26"/>
  <c r="J93" i="26"/>
  <c r="K93" i="26"/>
  <c r="L93" i="26"/>
  <c r="M93" i="26"/>
  <c r="N93" i="26"/>
  <c r="J94" i="26"/>
  <c r="K94" i="26"/>
  <c r="L94" i="26"/>
  <c r="M94" i="26"/>
  <c r="N94" i="26"/>
  <c r="J95" i="26"/>
  <c r="K95" i="26"/>
  <c r="L95" i="26"/>
  <c r="M95" i="26"/>
  <c r="N95" i="26"/>
  <c r="J96" i="26"/>
  <c r="K96" i="26"/>
  <c r="L96" i="26"/>
  <c r="M96" i="26"/>
  <c r="N96" i="26"/>
  <c r="J97" i="26"/>
  <c r="K97" i="26"/>
  <c r="L97" i="26"/>
  <c r="M97" i="26"/>
  <c r="N97" i="26"/>
  <c r="J98" i="26"/>
  <c r="K98" i="26"/>
  <c r="L98" i="26"/>
  <c r="M98" i="26"/>
  <c r="N98" i="26"/>
  <c r="J99" i="26"/>
  <c r="K99" i="26"/>
  <c r="L99" i="26"/>
  <c r="M99" i="26"/>
  <c r="N99" i="26"/>
  <c r="J100" i="26"/>
  <c r="K100" i="26"/>
  <c r="L100" i="26"/>
  <c r="M100" i="26"/>
  <c r="N100" i="26"/>
  <c r="J101" i="26"/>
  <c r="K101" i="26"/>
  <c r="L101" i="26"/>
  <c r="M101" i="26"/>
  <c r="N101" i="26"/>
  <c r="J102" i="26"/>
  <c r="K102" i="26"/>
  <c r="L102" i="26"/>
  <c r="M102" i="26"/>
  <c r="N102" i="26"/>
  <c r="J103" i="26"/>
  <c r="K103" i="26"/>
  <c r="L103" i="26"/>
  <c r="M103" i="26"/>
  <c r="N103" i="26"/>
  <c r="J104" i="26"/>
  <c r="K104" i="26"/>
  <c r="L104" i="26"/>
  <c r="M104" i="26"/>
  <c r="N104" i="26"/>
  <c r="J105" i="26"/>
  <c r="K105" i="26"/>
  <c r="L105" i="26"/>
  <c r="M105" i="26"/>
  <c r="N105" i="26"/>
  <c r="J106" i="26"/>
  <c r="K106" i="26"/>
  <c r="L106" i="26"/>
  <c r="M106" i="26"/>
  <c r="N106" i="26"/>
  <c r="J107" i="26"/>
  <c r="K107" i="26"/>
  <c r="L107" i="26"/>
  <c r="M107" i="26"/>
  <c r="N107" i="26"/>
  <c r="J108" i="26"/>
  <c r="K108" i="26"/>
  <c r="L108" i="26"/>
  <c r="M108" i="26"/>
  <c r="N108" i="26"/>
  <c r="J109" i="26"/>
  <c r="K109" i="26"/>
  <c r="L109" i="26"/>
  <c r="M109" i="26"/>
  <c r="N109" i="26"/>
  <c r="J110" i="26"/>
  <c r="K110" i="26"/>
  <c r="L110" i="26"/>
  <c r="M110" i="26"/>
  <c r="N110" i="26"/>
  <c r="J111" i="26"/>
  <c r="K111" i="26"/>
  <c r="L111" i="26"/>
  <c r="M111" i="26"/>
  <c r="N111" i="26"/>
  <c r="J112" i="26"/>
  <c r="K112" i="26"/>
  <c r="L112" i="26"/>
  <c r="M112" i="26"/>
  <c r="N112" i="26"/>
  <c r="J113" i="26"/>
  <c r="K113" i="26"/>
  <c r="L113" i="26"/>
  <c r="M113" i="26"/>
  <c r="N113" i="26"/>
  <c r="J114" i="26"/>
  <c r="K114" i="26"/>
  <c r="L114" i="26"/>
  <c r="M114" i="26"/>
  <c r="N114" i="26"/>
  <c r="J115" i="26"/>
  <c r="K115" i="26"/>
  <c r="L115" i="26"/>
  <c r="M115" i="26"/>
  <c r="N115" i="26"/>
  <c r="J116" i="26"/>
  <c r="K116" i="26"/>
  <c r="L116" i="26"/>
  <c r="M116" i="26"/>
  <c r="N116" i="26"/>
  <c r="J117" i="26"/>
  <c r="K117" i="26"/>
  <c r="L117" i="26"/>
  <c r="M117" i="26"/>
  <c r="N117" i="26"/>
  <c r="J118" i="26"/>
  <c r="K118" i="26"/>
  <c r="L118" i="26"/>
  <c r="M118" i="26"/>
  <c r="N118" i="26"/>
  <c r="J119" i="26"/>
  <c r="K119" i="26"/>
  <c r="L119" i="26"/>
  <c r="M119" i="26"/>
  <c r="N119" i="26"/>
  <c r="J120" i="26"/>
  <c r="K120" i="26"/>
  <c r="L120" i="26"/>
  <c r="M120" i="26"/>
  <c r="N120" i="26"/>
  <c r="J121" i="26"/>
  <c r="K121" i="26"/>
  <c r="L121" i="26"/>
  <c r="M121" i="26"/>
  <c r="N121" i="26"/>
  <c r="J122" i="26"/>
  <c r="K122" i="26"/>
  <c r="L122" i="26"/>
  <c r="M122" i="26"/>
  <c r="N122" i="26"/>
  <c r="J123" i="26"/>
  <c r="K123" i="26"/>
  <c r="L123" i="26"/>
  <c r="M123" i="26"/>
  <c r="N123" i="26"/>
  <c r="J124" i="26"/>
  <c r="K124" i="26"/>
  <c r="L124" i="26"/>
  <c r="M124" i="26"/>
  <c r="N124" i="26"/>
  <c r="J125" i="26"/>
  <c r="K125" i="26"/>
  <c r="L125" i="26"/>
  <c r="M125" i="26"/>
  <c r="N125" i="26"/>
  <c r="J126" i="26"/>
  <c r="K126" i="26"/>
  <c r="L126" i="26"/>
  <c r="M126" i="26"/>
  <c r="N126" i="26"/>
  <c r="J127" i="26"/>
  <c r="K127" i="26"/>
  <c r="L127" i="26"/>
  <c r="M127" i="26"/>
  <c r="N127" i="26"/>
  <c r="J128" i="26"/>
  <c r="K128" i="26"/>
  <c r="L128" i="26"/>
  <c r="M128" i="26"/>
  <c r="N128" i="26"/>
  <c r="J129" i="26"/>
  <c r="K129" i="26"/>
  <c r="L129" i="26"/>
  <c r="M129" i="26"/>
  <c r="N129" i="26"/>
  <c r="J130" i="26"/>
  <c r="K130" i="26"/>
  <c r="L130" i="26"/>
  <c r="M130" i="26"/>
  <c r="N130" i="26"/>
  <c r="J131" i="26"/>
  <c r="K131" i="26"/>
  <c r="L131" i="26"/>
  <c r="M131" i="26"/>
  <c r="N131" i="26"/>
  <c r="J132" i="26"/>
  <c r="K132" i="26"/>
  <c r="L132" i="26"/>
  <c r="M132" i="26"/>
  <c r="N132" i="26"/>
  <c r="J133" i="26"/>
  <c r="K133" i="26"/>
  <c r="L133" i="26"/>
  <c r="M133" i="26"/>
  <c r="N133" i="26"/>
  <c r="J134" i="26"/>
  <c r="K134" i="26"/>
  <c r="L134" i="26"/>
  <c r="M134" i="26"/>
  <c r="N134" i="26"/>
  <c r="J135" i="26"/>
  <c r="K135" i="26"/>
  <c r="L135" i="26"/>
  <c r="M135" i="26"/>
  <c r="N135" i="26"/>
  <c r="J136" i="26"/>
  <c r="K136" i="26"/>
  <c r="L136" i="26"/>
  <c r="M136" i="26"/>
  <c r="N136" i="26"/>
  <c r="J137" i="26"/>
  <c r="K137" i="26"/>
  <c r="L137" i="26"/>
  <c r="M137" i="26"/>
  <c r="N137" i="26"/>
  <c r="J138" i="26"/>
  <c r="K138" i="26"/>
  <c r="L138" i="26"/>
  <c r="M138" i="26"/>
  <c r="N138" i="26"/>
  <c r="J139" i="26"/>
  <c r="K139" i="26"/>
  <c r="L139" i="26"/>
  <c r="M139" i="26"/>
  <c r="N139" i="26"/>
  <c r="J140" i="26"/>
  <c r="K140" i="26"/>
  <c r="L140" i="26"/>
  <c r="M140" i="26"/>
  <c r="N140" i="26"/>
  <c r="J141" i="26"/>
  <c r="K141" i="26"/>
  <c r="L141" i="26"/>
  <c r="M141" i="26"/>
  <c r="N141" i="26"/>
  <c r="J142" i="26"/>
  <c r="K142" i="26"/>
  <c r="L142" i="26"/>
  <c r="M142" i="26"/>
  <c r="N142" i="26"/>
  <c r="J143" i="26"/>
  <c r="K143" i="26"/>
  <c r="L143" i="26"/>
  <c r="M143" i="26"/>
  <c r="N143" i="26"/>
  <c r="J144" i="26"/>
  <c r="K144" i="26"/>
  <c r="L144" i="26"/>
  <c r="M144" i="26"/>
  <c r="N144" i="26"/>
  <c r="J145" i="26"/>
  <c r="K145" i="26"/>
  <c r="L145" i="26"/>
  <c r="M145" i="26"/>
  <c r="N145" i="26"/>
  <c r="J146" i="26"/>
  <c r="K146" i="26"/>
  <c r="L146" i="26"/>
  <c r="M146" i="26"/>
  <c r="N146" i="26"/>
  <c r="J147" i="26"/>
  <c r="K147" i="26"/>
  <c r="L147" i="26"/>
  <c r="M147" i="26"/>
  <c r="N147" i="26"/>
  <c r="J148" i="26"/>
  <c r="K148" i="26"/>
  <c r="L148" i="26"/>
  <c r="M148" i="26"/>
  <c r="N148" i="26"/>
  <c r="J149" i="26"/>
  <c r="K149" i="26"/>
  <c r="L149" i="26"/>
  <c r="M149" i="26"/>
  <c r="N149" i="26"/>
  <c r="J150" i="26"/>
  <c r="K150" i="26"/>
  <c r="L150" i="26"/>
  <c r="M150" i="26"/>
  <c r="N150" i="26"/>
  <c r="J151" i="26"/>
  <c r="K151" i="26"/>
  <c r="L151" i="26"/>
  <c r="M151" i="26"/>
  <c r="N151" i="26"/>
  <c r="J152" i="26"/>
  <c r="K152" i="26"/>
  <c r="L152" i="26"/>
  <c r="M152" i="26"/>
  <c r="N152" i="26"/>
  <c r="J153" i="26"/>
  <c r="K153" i="26"/>
  <c r="L153" i="26"/>
  <c r="M153" i="26"/>
  <c r="N153" i="26"/>
  <c r="J154" i="26"/>
  <c r="K154" i="26"/>
  <c r="L154" i="26"/>
  <c r="M154" i="26"/>
  <c r="N154" i="26"/>
  <c r="J155" i="26"/>
  <c r="K155" i="26"/>
  <c r="L155" i="26"/>
  <c r="M155" i="26"/>
  <c r="N155" i="26"/>
  <c r="J156" i="26"/>
  <c r="K156" i="26"/>
  <c r="L156" i="26"/>
  <c r="M156" i="26"/>
  <c r="N156" i="26"/>
  <c r="J157" i="26"/>
  <c r="K157" i="26"/>
  <c r="L157" i="26"/>
  <c r="M157" i="26"/>
  <c r="N157" i="26"/>
  <c r="J158" i="26"/>
  <c r="K158" i="26"/>
  <c r="L158" i="26"/>
  <c r="M158" i="26"/>
  <c r="N158" i="26"/>
  <c r="J159" i="26"/>
  <c r="K159" i="26"/>
  <c r="L159" i="26"/>
  <c r="M159" i="26"/>
  <c r="N159" i="26"/>
  <c r="J160" i="26"/>
  <c r="K160" i="26"/>
  <c r="L160" i="26"/>
  <c r="M160" i="26"/>
  <c r="N160" i="26"/>
  <c r="J161" i="26"/>
  <c r="K161" i="26"/>
  <c r="L161" i="26"/>
  <c r="M161" i="26"/>
  <c r="N161" i="26"/>
  <c r="J162" i="26"/>
  <c r="K162" i="26"/>
  <c r="L162" i="26"/>
  <c r="M162" i="26"/>
  <c r="N162" i="26"/>
  <c r="J163" i="26"/>
  <c r="K163" i="26"/>
  <c r="L163" i="26"/>
  <c r="M163" i="26"/>
  <c r="N163" i="26"/>
  <c r="J164" i="26"/>
  <c r="K164" i="26"/>
  <c r="L164" i="26"/>
  <c r="M164" i="26"/>
  <c r="N164" i="26"/>
  <c r="J165" i="26"/>
  <c r="K165" i="26"/>
  <c r="L165" i="26"/>
  <c r="M165" i="26"/>
  <c r="N165" i="26"/>
  <c r="J166" i="26"/>
  <c r="K166" i="26"/>
  <c r="L166" i="26"/>
  <c r="M166" i="26"/>
  <c r="N166" i="26"/>
  <c r="J167" i="26"/>
  <c r="K167" i="26"/>
  <c r="L167" i="26"/>
  <c r="M167" i="26"/>
  <c r="N167" i="26"/>
  <c r="O4" i="26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O61" i="26"/>
  <c r="O62" i="26"/>
  <c r="O63" i="26"/>
  <c r="O64" i="26"/>
  <c r="O65" i="26"/>
  <c r="O66" i="26"/>
  <c r="O67" i="26"/>
  <c r="O68" i="26"/>
  <c r="O69" i="26"/>
  <c r="O70" i="26"/>
  <c r="O71" i="26"/>
  <c r="O72" i="26"/>
  <c r="O73" i="26"/>
  <c r="O74" i="26"/>
  <c r="O75" i="26"/>
  <c r="O76" i="26"/>
  <c r="O77" i="26"/>
  <c r="O78" i="26"/>
  <c r="O79" i="26"/>
  <c r="O80" i="26"/>
  <c r="O81" i="26"/>
  <c r="O82" i="26"/>
  <c r="O83" i="26"/>
  <c r="O84" i="26"/>
  <c r="O85" i="26"/>
  <c r="O86" i="26"/>
  <c r="O87" i="26"/>
  <c r="O88" i="26"/>
  <c r="O89" i="26"/>
  <c r="O90" i="26"/>
  <c r="O91" i="26"/>
  <c r="O92" i="26"/>
  <c r="O93" i="26"/>
  <c r="O94" i="26"/>
  <c r="O95" i="26"/>
  <c r="O96" i="26"/>
  <c r="O97" i="26"/>
  <c r="O98" i="26"/>
  <c r="O99" i="26"/>
  <c r="O100" i="26"/>
  <c r="O101" i="26"/>
  <c r="O102" i="26"/>
  <c r="O103" i="26"/>
  <c r="O104" i="26"/>
  <c r="O105" i="26"/>
  <c r="O106" i="26"/>
  <c r="O107" i="26"/>
  <c r="O108" i="26"/>
  <c r="O109" i="26"/>
  <c r="O110" i="26"/>
  <c r="O111" i="26"/>
  <c r="O112" i="26"/>
  <c r="O113" i="26"/>
  <c r="O114" i="26"/>
  <c r="O115" i="26"/>
  <c r="O116" i="26"/>
  <c r="O117" i="26"/>
  <c r="O118" i="26"/>
  <c r="O119" i="26"/>
  <c r="O120" i="26"/>
  <c r="O121" i="26"/>
  <c r="O122" i="26"/>
  <c r="O123" i="26"/>
  <c r="O124" i="26"/>
  <c r="O125" i="26"/>
  <c r="O126" i="26"/>
  <c r="O127" i="26"/>
  <c r="O128" i="26"/>
  <c r="O129" i="26"/>
  <c r="O130" i="26"/>
  <c r="O131" i="26"/>
  <c r="O132" i="26"/>
  <c r="O133" i="26"/>
  <c r="O134" i="26"/>
  <c r="O135" i="26"/>
  <c r="O136" i="26"/>
  <c r="O137" i="26"/>
  <c r="O138" i="26"/>
  <c r="O139" i="26"/>
  <c r="O140" i="26"/>
  <c r="O141" i="26"/>
  <c r="O142" i="26"/>
  <c r="O143" i="26"/>
  <c r="O144" i="26"/>
  <c r="O145" i="26"/>
  <c r="O146" i="26"/>
  <c r="O147" i="26"/>
  <c r="O148" i="26"/>
  <c r="O149" i="26"/>
  <c r="O150" i="26"/>
  <c r="O151" i="26"/>
  <c r="O152" i="26"/>
  <c r="O153" i="26"/>
  <c r="O154" i="26"/>
  <c r="O155" i="26"/>
  <c r="O156" i="26"/>
  <c r="O157" i="26"/>
  <c r="O158" i="26"/>
  <c r="O159" i="26"/>
  <c r="O160" i="26"/>
  <c r="O161" i="26"/>
  <c r="O162" i="26"/>
  <c r="O163" i="26"/>
  <c r="O164" i="26"/>
  <c r="O165" i="26"/>
  <c r="O166" i="26"/>
  <c r="O167" i="26"/>
  <c r="O3" i="26"/>
  <c r="E4" i="26"/>
  <c r="F4" i="26"/>
  <c r="G4" i="26"/>
  <c r="H4" i="26"/>
  <c r="E5" i="26"/>
  <c r="F5" i="26"/>
  <c r="G5" i="26"/>
  <c r="H5" i="26"/>
  <c r="E6" i="26"/>
  <c r="F6" i="26"/>
  <c r="G6" i="26"/>
  <c r="H6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E31" i="26"/>
  <c r="F31" i="26"/>
  <c r="G31" i="26"/>
  <c r="H31" i="26"/>
  <c r="E32" i="26"/>
  <c r="F32" i="26"/>
  <c r="G32" i="26"/>
  <c r="H32" i="26"/>
  <c r="E33" i="26"/>
  <c r="F33" i="26"/>
  <c r="G33" i="26"/>
  <c r="H33" i="26"/>
  <c r="E34" i="26"/>
  <c r="F34" i="26"/>
  <c r="G34" i="26"/>
  <c r="H34" i="26"/>
  <c r="E35" i="26"/>
  <c r="F35" i="26"/>
  <c r="G35" i="26"/>
  <c r="H35" i="26"/>
  <c r="E36" i="26"/>
  <c r="F36" i="26"/>
  <c r="G36" i="26"/>
  <c r="H36" i="26"/>
  <c r="E37" i="26"/>
  <c r="F37" i="26"/>
  <c r="G37" i="26"/>
  <c r="H37" i="26"/>
  <c r="E38" i="26"/>
  <c r="F38" i="26"/>
  <c r="G38" i="26"/>
  <c r="H38" i="26"/>
  <c r="E39" i="26"/>
  <c r="F39" i="26"/>
  <c r="G39" i="26"/>
  <c r="H39" i="26"/>
  <c r="E40" i="26"/>
  <c r="F40" i="26"/>
  <c r="G40" i="26"/>
  <c r="H40" i="26"/>
  <c r="E41" i="26"/>
  <c r="F41" i="26"/>
  <c r="G41" i="26"/>
  <c r="H41" i="26"/>
  <c r="E42" i="26"/>
  <c r="F42" i="26"/>
  <c r="G42" i="26"/>
  <c r="H42" i="26"/>
  <c r="E43" i="26"/>
  <c r="F43" i="26"/>
  <c r="G43" i="26"/>
  <c r="H43" i="26"/>
  <c r="E44" i="26"/>
  <c r="F44" i="26"/>
  <c r="G44" i="26"/>
  <c r="H44" i="26"/>
  <c r="E45" i="26"/>
  <c r="F45" i="26"/>
  <c r="G45" i="26"/>
  <c r="H45" i="26"/>
  <c r="E46" i="26"/>
  <c r="F46" i="26"/>
  <c r="G46" i="26"/>
  <c r="H46" i="26"/>
  <c r="E47" i="26"/>
  <c r="F47" i="26"/>
  <c r="G47" i="26"/>
  <c r="H47" i="26"/>
  <c r="E48" i="26"/>
  <c r="F48" i="26"/>
  <c r="G48" i="26"/>
  <c r="H48" i="26"/>
  <c r="E49" i="26"/>
  <c r="F49" i="26"/>
  <c r="G49" i="26"/>
  <c r="H49" i="26"/>
  <c r="E50" i="26"/>
  <c r="F50" i="26"/>
  <c r="G50" i="26"/>
  <c r="H50" i="26"/>
  <c r="E51" i="26"/>
  <c r="F51" i="26"/>
  <c r="G51" i="26"/>
  <c r="H51" i="26"/>
  <c r="E52" i="26"/>
  <c r="F52" i="26"/>
  <c r="G52" i="26"/>
  <c r="H52" i="26"/>
  <c r="E53" i="26"/>
  <c r="F53" i="26"/>
  <c r="G53" i="26"/>
  <c r="H53" i="26"/>
  <c r="E54" i="26"/>
  <c r="F54" i="26"/>
  <c r="G54" i="26"/>
  <c r="H54" i="26"/>
  <c r="E55" i="26"/>
  <c r="F55" i="26"/>
  <c r="G55" i="26"/>
  <c r="H55" i="26"/>
  <c r="E56" i="26"/>
  <c r="F56" i="26"/>
  <c r="G56" i="26"/>
  <c r="H56" i="26"/>
  <c r="E57" i="26"/>
  <c r="F57" i="26"/>
  <c r="G57" i="26"/>
  <c r="H57" i="26"/>
  <c r="E58" i="26"/>
  <c r="F58" i="26"/>
  <c r="G58" i="26"/>
  <c r="H58" i="26"/>
  <c r="E59" i="26"/>
  <c r="F59" i="26"/>
  <c r="G59" i="26"/>
  <c r="H59" i="26"/>
  <c r="E60" i="26"/>
  <c r="F60" i="26"/>
  <c r="G60" i="26"/>
  <c r="H60" i="26"/>
  <c r="E61" i="26"/>
  <c r="F61" i="26"/>
  <c r="G61" i="26"/>
  <c r="H61" i="26"/>
  <c r="E62" i="26"/>
  <c r="F62" i="26"/>
  <c r="G62" i="26"/>
  <c r="H62" i="26"/>
  <c r="E63" i="26"/>
  <c r="F63" i="26"/>
  <c r="G63" i="26"/>
  <c r="H63" i="26"/>
  <c r="E64" i="26"/>
  <c r="F64" i="26"/>
  <c r="G64" i="26"/>
  <c r="H64" i="26"/>
  <c r="E65" i="26"/>
  <c r="F65" i="26"/>
  <c r="G65" i="26"/>
  <c r="H65" i="26"/>
  <c r="E66" i="26"/>
  <c r="F66" i="26"/>
  <c r="G66" i="26"/>
  <c r="H66" i="26"/>
  <c r="E67" i="26"/>
  <c r="F67" i="26"/>
  <c r="G67" i="26"/>
  <c r="H67" i="26"/>
  <c r="E68" i="26"/>
  <c r="F68" i="26"/>
  <c r="G68" i="26"/>
  <c r="H68" i="26"/>
  <c r="E69" i="26"/>
  <c r="F69" i="26"/>
  <c r="G69" i="26"/>
  <c r="H69" i="26"/>
  <c r="E70" i="26"/>
  <c r="F70" i="26"/>
  <c r="G70" i="26"/>
  <c r="H70" i="26"/>
  <c r="E71" i="26"/>
  <c r="F71" i="26"/>
  <c r="G71" i="26"/>
  <c r="H71" i="26"/>
  <c r="E72" i="26"/>
  <c r="F72" i="26"/>
  <c r="G72" i="26"/>
  <c r="H72" i="26"/>
  <c r="E73" i="26"/>
  <c r="F73" i="26"/>
  <c r="G73" i="26"/>
  <c r="H73" i="26"/>
  <c r="E74" i="26"/>
  <c r="F74" i="26"/>
  <c r="G74" i="26"/>
  <c r="H74" i="26"/>
  <c r="E75" i="26"/>
  <c r="F75" i="26"/>
  <c r="G75" i="26"/>
  <c r="H75" i="26"/>
  <c r="E76" i="26"/>
  <c r="F76" i="26"/>
  <c r="G76" i="26"/>
  <c r="H76" i="26"/>
  <c r="E77" i="26"/>
  <c r="F77" i="26"/>
  <c r="G77" i="26"/>
  <c r="H77" i="26"/>
  <c r="E78" i="26"/>
  <c r="F78" i="26"/>
  <c r="G78" i="26"/>
  <c r="H78" i="26"/>
  <c r="E79" i="26"/>
  <c r="F79" i="26"/>
  <c r="G79" i="26"/>
  <c r="H79" i="26"/>
  <c r="E80" i="26"/>
  <c r="F80" i="26"/>
  <c r="G80" i="26"/>
  <c r="H80" i="26"/>
  <c r="E81" i="26"/>
  <c r="F81" i="26"/>
  <c r="G81" i="26"/>
  <c r="H81" i="26"/>
  <c r="E82" i="26"/>
  <c r="F82" i="26"/>
  <c r="G82" i="26"/>
  <c r="H82" i="26"/>
  <c r="E83" i="26"/>
  <c r="F83" i="26"/>
  <c r="G83" i="26"/>
  <c r="H83" i="26"/>
  <c r="E84" i="26"/>
  <c r="F84" i="26"/>
  <c r="G84" i="26"/>
  <c r="H84" i="26"/>
  <c r="E85" i="26"/>
  <c r="F85" i="26"/>
  <c r="G85" i="26"/>
  <c r="H85" i="26"/>
  <c r="E86" i="26"/>
  <c r="F86" i="26"/>
  <c r="G86" i="26"/>
  <c r="H86" i="26"/>
  <c r="E87" i="26"/>
  <c r="F87" i="26"/>
  <c r="G87" i="26"/>
  <c r="H87" i="26"/>
  <c r="E88" i="26"/>
  <c r="F88" i="26"/>
  <c r="G88" i="26"/>
  <c r="H88" i="26"/>
  <c r="E89" i="26"/>
  <c r="F89" i="26"/>
  <c r="G89" i="26"/>
  <c r="H89" i="26"/>
  <c r="E90" i="26"/>
  <c r="F90" i="26"/>
  <c r="G90" i="26"/>
  <c r="H90" i="26"/>
  <c r="E91" i="26"/>
  <c r="F91" i="26"/>
  <c r="G91" i="26"/>
  <c r="H91" i="26"/>
  <c r="E92" i="26"/>
  <c r="F92" i="26"/>
  <c r="G92" i="26"/>
  <c r="H92" i="26"/>
  <c r="E93" i="26"/>
  <c r="F93" i="26"/>
  <c r="G93" i="26"/>
  <c r="H93" i="26"/>
  <c r="E94" i="26"/>
  <c r="F94" i="26"/>
  <c r="G94" i="26"/>
  <c r="H94" i="26"/>
  <c r="E95" i="26"/>
  <c r="F95" i="26"/>
  <c r="G95" i="26"/>
  <c r="H95" i="26"/>
  <c r="E96" i="26"/>
  <c r="F96" i="26"/>
  <c r="G96" i="26"/>
  <c r="H96" i="26"/>
  <c r="E97" i="26"/>
  <c r="F97" i="26"/>
  <c r="G97" i="26"/>
  <c r="H97" i="26"/>
  <c r="E98" i="26"/>
  <c r="F98" i="26"/>
  <c r="G98" i="26"/>
  <c r="H98" i="26"/>
  <c r="E99" i="26"/>
  <c r="F99" i="26"/>
  <c r="G99" i="26"/>
  <c r="H99" i="26"/>
  <c r="E100" i="26"/>
  <c r="F100" i="26"/>
  <c r="G100" i="26"/>
  <c r="H100" i="26"/>
  <c r="E101" i="26"/>
  <c r="F101" i="26"/>
  <c r="G101" i="26"/>
  <c r="H101" i="26"/>
  <c r="E102" i="26"/>
  <c r="F102" i="26"/>
  <c r="G102" i="26"/>
  <c r="H102" i="26"/>
  <c r="E103" i="26"/>
  <c r="F103" i="26"/>
  <c r="G103" i="26"/>
  <c r="H103" i="26"/>
  <c r="E104" i="26"/>
  <c r="F104" i="26"/>
  <c r="G104" i="26"/>
  <c r="H104" i="26"/>
  <c r="E105" i="26"/>
  <c r="F105" i="26"/>
  <c r="G105" i="26"/>
  <c r="H105" i="26"/>
  <c r="E106" i="26"/>
  <c r="F106" i="26"/>
  <c r="G106" i="26"/>
  <c r="H106" i="26"/>
  <c r="E107" i="26"/>
  <c r="F107" i="26"/>
  <c r="G107" i="26"/>
  <c r="H107" i="26"/>
  <c r="E108" i="26"/>
  <c r="F108" i="26"/>
  <c r="G108" i="26"/>
  <c r="H108" i="26"/>
  <c r="E109" i="26"/>
  <c r="F109" i="26"/>
  <c r="G109" i="26"/>
  <c r="H109" i="26"/>
  <c r="E110" i="26"/>
  <c r="F110" i="26"/>
  <c r="G110" i="26"/>
  <c r="H110" i="26"/>
  <c r="E111" i="26"/>
  <c r="F111" i="26"/>
  <c r="G111" i="26"/>
  <c r="H111" i="26"/>
  <c r="E112" i="26"/>
  <c r="F112" i="26"/>
  <c r="G112" i="26"/>
  <c r="H112" i="26"/>
  <c r="E113" i="26"/>
  <c r="F113" i="26"/>
  <c r="G113" i="26"/>
  <c r="H113" i="26"/>
  <c r="E114" i="26"/>
  <c r="F114" i="26"/>
  <c r="G114" i="26"/>
  <c r="H114" i="26"/>
  <c r="E115" i="26"/>
  <c r="F115" i="26"/>
  <c r="G115" i="26"/>
  <c r="H115" i="26"/>
  <c r="E116" i="26"/>
  <c r="F116" i="26"/>
  <c r="G116" i="26"/>
  <c r="H116" i="26"/>
  <c r="E117" i="26"/>
  <c r="F117" i="26"/>
  <c r="G117" i="26"/>
  <c r="H117" i="26"/>
  <c r="E118" i="26"/>
  <c r="F118" i="26"/>
  <c r="G118" i="26"/>
  <c r="H118" i="26"/>
  <c r="E119" i="26"/>
  <c r="F119" i="26"/>
  <c r="G119" i="26"/>
  <c r="H119" i="26"/>
  <c r="E120" i="26"/>
  <c r="F120" i="26"/>
  <c r="G120" i="26"/>
  <c r="H120" i="26"/>
  <c r="E121" i="26"/>
  <c r="F121" i="26"/>
  <c r="G121" i="26"/>
  <c r="H121" i="26"/>
  <c r="E122" i="26"/>
  <c r="F122" i="26"/>
  <c r="G122" i="26"/>
  <c r="H122" i="26"/>
  <c r="E123" i="26"/>
  <c r="F123" i="26"/>
  <c r="G123" i="26"/>
  <c r="H123" i="26"/>
  <c r="E124" i="26"/>
  <c r="F124" i="26"/>
  <c r="G124" i="26"/>
  <c r="H124" i="26"/>
  <c r="E125" i="26"/>
  <c r="F125" i="26"/>
  <c r="G125" i="26"/>
  <c r="H125" i="26"/>
  <c r="E126" i="26"/>
  <c r="F126" i="26"/>
  <c r="G126" i="26"/>
  <c r="H126" i="26"/>
  <c r="E127" i="26"/>
  <c r="F127" i="26"/>
  <c r="G127" i="26"/>
  <c r="H127" i="26"/>
  <c r="E128" i="26"/>
  <c r="F128" i="26"/>
  <c r="G128" i="26"/>
  <c r="H128" i="26"/>
  <c r="E129" i="26"/>
  <c r="F129" i="26"/>
  <c r="G129" i="26"/>
  <c r="H129" i="26"/>
  <c r="E130" i="26"/>
  <c r="F130" i="26"/>
  <c r="G130" i="26"/>
  <c r="H130" i="26"/>
  <c r="E131" i="26"/>
  <c r="F131" i="26"/>
  <c r="G131" i="26"/>
  <c r="H131" i="26"/>
  <c r="E132" i="26"/>
  <c r="F132" i="26"/>
  <c r="G132" i="26"/>
  <c r="H132" i="26"/>
  <c r="E133" i="26"/>
  <c r="F133" i="26"/>
  <c r="G133" i="26"/>
  <c r="H133" i="26"/>
  <c r="E134" i="26"/>
  <c r="F134" i="26"/>
  <c r="G134" i="26"/>
  <c r="H134" i="26"/>
  <c r="E135" i="26"/>
  <c r="F135" i="26"/>
  <c r="G135" i="26"/>
  <c r="H135" i="26"/>
  <c r="E136" i="26"/>
  <c r="F136" i="26"/>
  <c r="G136" i="26"/>
  <c r="H136" i="26"/>
  <c r="E137" i="26"/>
  <c r="F137" i="26"/>
  <c r="G137" i="26"/>
  <c r="H137" i="26"/>
  <c r="E138" i="26"/>
  <c r="F138" i="26"/>
  <c r="G138" i="26"/>
  <c r="H138" i="26"/>
  <c r="E139" i="26"/>
  <c r="F139" i="26"/>
  <c r="G139" i="26"/>
  <c r="H139" i="26"/>
  <c r="E140" i="26"/>
  <c r="F140" i="26"/>
  <c r="G140" i="26"/>
  <c r="H140" i="26"/>
  <c r="E141" i="26"/>
  <c r="F141" i="26"/>
  <c r="G141" i="26"/>
  <c r="H141" i="26"/>
  <c r="E142" i="26"/>
  <c r="F142" i="26"/>
  <c r="G142" i="26"/>
  <c r="H142" i="26"/>
  <c r="E143" i="26"/>
  <c r="F143" i="26"/>
  <c r="G143" i="26"/>
  <c r="H143" i="26"/>
  <c r="E144" i="26"/>
  <c r="F144" i="26"/>
  <c r="G144" i="26"/>
  <c r="H144" i="26"/>
  <c r="E145" i="26"/>
  <c r="F145" i="26"/>
  <c r="G145" i="26"/>
  <c r="H145" i="26"/>
  <c r="E146" i="26"/>
  <c r="F146" i="26"/>
  <c r="G146" i="26"/>
  <c r="H146" i="26"/>
  <c r="E147" i="26"/>
  <c r="F147" i="26"/>
  <c r="G147" i="26"/>
  <c r="H147" i="26"/>
  <c r="E148" i="26"/>
  <c r="F148" i="26"/>
  <c r="G148" i="26"/>
  <c r="H148" i="26"/>
  <c r="E149" i="26"/>
  <c r="F149" i="26"/>
  <c r="G149" i="26"/>
  <c r="H149" i="26"/>
  <c r="E150" i="26"/>
  <c r="F150" i="26"/>
  <c r="G150" i="26"/>
  <c r="H150" i="26"/>
  <c r="E151" i="26"/>
  <c r="F151" i="26"/>
  <c r="G151" i="26"/>
  <c r="H151" i="26"/>
  <c r="E152" i="26"/>
  <c r="F152" i="26"/>
  <c r="G152" i="26"/>
  <c r="H152" i="26"/>
  <c r="E153" i="26"/>
  <c r="F153" i="26"/>
  <c r="G153" i="26"/>
  <c r="H153" i="26"/>
  <c r="E154" i="26"/>
  <c r="F154" i="26"/>
  <c r="G154" i="26"/>
  <c r="H154" i="26"/>
  <c r="E155" i="26"/>
  <c r="F155" i="26"/>
  <c r="G155" i="26"/>
  <c r="H155" i="26"/>
  <c r="E156" i="26"/>
  <c r="F156" i="26"/>
  <c r="G156" i="26"/>
  <c r="H156" i="26"/>
  <c r="E157" i="26"/>
  <c r="F157" i="26"/>
  <c r="G157" i="26"/>
  <c r="H157" i="26"/>
  <c r="E158" i="26"/>
  <c r="F158" i="26"/>
  <c r="G158" i="26"/>
  <c r="H158" i="26"/>
  <c r="E159" i="26"/>
  <c r="F159" i="26"/>
  <c r="G159" i="26"/>
  <c r="H159" i="26"/>
  <c r="E160" i="26"/>
  <c r="F160" i="26"/>
  <c r="G160" i="26"/>
  <c r="H160" i="26"/>
  <c r="E161" i="26"/>
  <c r="F161" i="26"/>
  <c r="G161" i="26"/>
  <c r="H161" i="26"/>
  <c r="E162" i="26"/>
  <c r="F162" i="26"/>
  <c r="G162" i="26"/>
  <c r="H162" i="26"/>
  <c r="E163" i="26"/>
  <c r="F163" i="26"/>
  <c r="G163" i="26"/>
  <c r="H163" i="26"/>
  <c r="E164" i="26"/>
  <c r="F164" i="26"/>
  <c r="G164" i="26"/>
  <c r="H164" i="26"/>
  <c r="E165" i="26"/>
  <c r="F165" i="26"/>
  <c r="G165" i="26"/>
  <c r="H165" i="26"/>
  <c r="E166" i="26"/>
  <c r="F166" i="26"/>
  <c r="G166" i="26"/>
  <c r="H166" i="26"/>
  <c r="E167" i="26"/>
  <c r="F167" i="26"/>
  <c r="G167" i="26"/>
  <c r="H167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3" i="26"/>
  <c r="Q7" i="8"/>
  <c r="Q8" i="8"/>
  <c r="Q9" i="8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3" i="27"/>
  <c r="E3" i="24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3" i="27"/>
  <c r="F167" i="27"/>
  <c r="F166" i="27"/>
  <c r="F165" i="27"/>
  <c r="F164" i="27"/>
  <c r="F163" i="27"/>
  <c r="F162" i="27"/>
  <c r="F161" i="27"/>
  <c r="F160" i="27"/>
  <c r="F159" i="27"/>
  <c r="F158" i="27"/>
  <c r="F157" i="27"/>
  <c r="F156" i="27"/>
  <c r="F155" i="27"/>
  <c r="F154" i="27"/>
  <c r="F153" i="27"/>
  <c r="F152" i="27"/>
  <c r="F151" i="27"/>
  <c r="F150" i="27"/>
  <c r="F149" i="27"/>
  <c r="F148" i="27"/>
  <c r="F147" i="27"/>
  <c r="F146" i="27"/>
  <c r="F145" i="27"/>
  <c r="F144" i="27"/>
  <c r="F143" i="27"/>
  <c r="F142" i="27"/>
  <c r="F141" i="27"/>
  <c r="F140" i="27"/>
  <c r="F139" i="27"/>
  <c r="F138" i="27"/>
  <c r="F137" i="27"/>
  <c r="F136" i="27"/>
  <c r="F135" i="27"/>
  <c r="F134" i="27"/>
  <c r="F133" i="27"/>
  <c r="F132" i="27"/>
  <c r="F131" i="27"/>
  <c r="F130" i="27"/>
  <c r="F129" i="27"/>
  <c r="F128" i="27"/>
  <c r="F127" i="27"/>
  <c r="F126" i="27"/>
  <c r="F125" i="27"/>
  <c r="F124" i="27"/>
  <c r="F123" i="27"/>
  <c r="F122" i="27"/>
  <c r="F121" i="27"/>
  <c r="F120" i="27"/>
  <c r="F119" i="27"/>
  <c r="F118" i="27"/>
  <c r="F117" i="27"/>
  <c r="F116" i="27"/>
  <c r="F115" i="27"/>
  <c r="F114" i="27"/>
  <c r="F113" i="27"/>
  <c r="F112" i="27"/>
  <c r="F111" i="27"/>
  <c r="F110" i="27"/>
  <c r="F109" i="27"/>
  <c r="F108" i="27"/>
  <c r="F107" i="27"/>
  <c r="F106" i="27"/>
  <c r="F105" i="27"/>
  <c r="F104" i="27"/>
  <c r="F103" i="27"/>
  <c r="F102" i="27"/>
  <c r="F101" i="27"/>
  <c r="F100" i="27"/>
  <c r="F99" i="27"/>
  <c r="F98" i="27"/>
  <c r="F97" i="27"/>
  <c r="F96" i="27"/>
  <c r="F95" i="27"/>
  <c r="F94" i="27"/>
  <c r="F93" i="27"/>
  <c r="F92" i="27"/>
  <c r="F91" i="27"/>
  <c r="F90" i="27"/>
  <c r="F89" i="27"/>
  <c r="F88" i="27"/>
  <c r="F87" i="27"/>
  <c r="F86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3" i="27"/>
  <c r="S4" i="26"/>
  <c r="T4" i="26"/>
  <c r="S5" i="26"/>
  <c r="T5" i="26"/>
  <c r="S6" i="26"/>
  <c r="T6" i="26"/>
  <c r="S7" i="26"/>
  <c r="T7" i="26"/>
  <c r="S8" i="26"/>
  <c r="T8" i="26"/>
  <c r="S9" i="26"/>
  <c r="T9" i="26"/>
  <c r="S10" i="26"/>
  <c r="T10" i="26"/>
  <c r="S11" i="26"/>
  <c r="T11" i="26"/>
  <c r="S12" i="26"/>
  <c r="T12" i="26"/>
  <c r="S13" i="26"/>
  <c r="T13" i="26"/>
  <c r="S14" i="26"/>
  <c r="T14" i="26"/>
  <c r="S15" i="26"/>
  <c r="T15" i="26"/>
  <c r="S16" i="26"/>
  <c r="T16" i="26"/>
  <c r="S17" i="26"/>
  <c r="T17" i="26"/>
  <c r="S18" i="26"/>
  <c r="T18" i="26"/>
  <c r="S19" i="26"/>
  <c r="T19" i="26"/>
  <c r="S20" i="26"/>
  <c r="T20" i="26"/>
  <c r="S21" i="26"/>
  <c r="T21" i="26"/>
  <c r="S22" i="26"/>
  <c r="T22" i="26"/>
  <c r="S23" i="26"/>
  <c r="T23" i="26"/>
  <c r="S24" i="26"/>
  <c r="T24" i="26"/>
  <c r="S25" i="26"/>
  <c r="T25" i="26"/>
  <c r="S26" i="26"/>
  <c r="T26" i="26"/>
  <c r="S27" i="26"/>
  <c r="T27" i="26"/>
  <c r="S28" i="26"/>
  <c r="T28" i="26"/>
  <c r="S29" i="26"/>
  <c r="T29" i="26"/>
  <c r="S30" i="26"/>
  <c r="T30" i="26"/>
  <c r="S31" i="26"/>
  <c r="T31" i="26"/>
  <c r="S32" i="26"/>
  <c r="T32" i="26"/>
  <c r="S33" i="26"/>
  <c r="T33" i="26"/>
  <c r="S34" i="26"/>
  <c r="T34" i="26"/>
  <c r="S35" i="26"/>
  <c r="T35" i="26"/>
  <c r="S36" i="26"/>
  <c r="T36" i="26"/>
  <c r="S37" i="26"/>
  <c r="T37" i="26"/>
  <c r="S38" i="26"/>
  <c r="T38" i="26"/>
  <c r="S39" i="26"/>
  <c r="T39" i="26"/>
  <c r="S40" i="26"/>
  <c r="T40" i="26"/>
  <c r="S41" i="26"/>
  <c r="T41" i="26"/>
  <c r="S42" i="26"/>
  <c r="T42" i="26"/>
  <c r="S43" i="26"/>
  <c r="T43" i="26"/>
  <c r="S44" i="26"/>
  <c r="T44" i="26"/>
  <c r="S45" i="26"/>
  <c r="T45" i="26"/>
  <c r="S46" i="26"/>
  <c r="T46" i="26"/>
  <c r="S47" i="26"/>
  <c r="T47" i="26"/>
  <c r="S48" i="26"/>
  <c r="T48" i="26"/>
  <c r="S49" i="26"/>
  <c r="T49" i="26"/>
  <c r="S50" i="26"/>
  <c r="T50" i="26"/>
  <c r="S51" i="26"/>
  <c r="T51" i="26"/>
  <c r="S52" i="26"/>
  <c r="T52" i="26"/>
  <c r="S53" i="26"/>
  <c r="T53" i="26"/>
  <c r="S54" i="26"/>
  <c r="T54" i="26"/>
  <c r="S55" i="26"/>
  <c r="T55" i="26"/>
  <c r="S56" i="26"/>
  <c r="T56" i="26"/>
  <c r="S57" i="26"/>
  <c r="T57" i="26"/>
  <c r="S58" i="26"/>
  <c r="T58" i="26"/>
  <c r="S59" i="26"/>
  <c r="T59" i="26"/>
  <c r="S60" i="26"/>
  <c r="T60" i="26"/>
  <c r="S61" i="26"/>
  <c r="T61" i="26"/>
  <c r="S62" i="26"/>
  <c r="T62" i="26"/>
  <c r="S63" i="26"/>
  <c r="T63" i="26"/>
  <c r="S64" i="26"/>
  <c r="T64" i="26"/>
  <c r="S65" i="26"/>
  <c r="T65" i="26"/>
  <c r="S66" i="26"/>
  <c r="T66" i="26"/>
  <c r="S67" i="26"/>
  <c r="T67" i="26"/>
  <c r="S68" i="26"/>
  <c r="T68" i="26"/>
  <c r="S69" i="26"/>
  <c r="T69" i="26"/>
  <c r="S70" i="26"/>
  <c r="T70" i="26"/>
  <c r="S71" i="26"/>
  <c r="T71" i="26"/>
  <c r="S72" i="26"/>
  <c r="T72" i="26"/>
  <c r="S73" i="26"/>
  <c r="T73" i="26"/>
  <c r="S74" i="26"/>
  <c r="T74" i="26"/>
  <c r="S75" i="26"/>
  <c r="T75" i="26"/>
  <c r="S76" i="26"/>
  <c r="T76" i="26"/>
  <c r="S77" i="26"/>
  <c r="T77" i="26"/>
  <c r="S78" i="26"/>
  <c r="T78" i="26"/>
  <c r="S79" i="26"/>
  <c r="T79" i="26"/>
  <c r="S80" i="26"/>
  <c r="T80" i="26"/>
  <c r="S81" i="26"/>
  <c r="T81" i="26"/>
  <c r="S82" i="26"/>
  <c r="T82" i="26"/>
  <c r="S83" i="26"/>
  <c r="T83" i="26"/>
  <c r="S84" i="26"/>
  <c r="T84" i="26"/>
  <c r="S85" i="26"/>
  <c r="T85" i="26"/>
  <c r="S86" i="26"/>
  <c r="T86" i="26"/>
  <c r="S87" i="26"/>
  <c r="T87" i="26"/>
  <c r="S88" i="26"/>
  <c r="T88" i="26"/>
  <c r="S89" i="26"/>
  <c r="T89" i="26"/>
  <c r="S90" i="26"/>
  <c r="T90" i="26"/>
  <c r="S91" i="26"/>
  <c r="T91" i="26"/>
  <c r="S92" i="26"/>
  <c r="T92" i="26"/>
  <c r="S93" i="26"/>
  <c r="T93" i="26"/>
  <c r="S94" i="26"/>
  <c r="T94" i="26"/>
  <c r="S95" i="26"/>
  <c r="T95" i="26"/>
  <c r="S96" i="26"/>
  <c r="T96" i="26"/>
  <c r="S97" i="26"/>
  <c r="T97" i="26"/>
  <c r="S98" i="26"/>
  <c r="T98" i="26"/>
  <c r="S99" i="26"/>
  <c r="T99" i="26"/>
  <c r="S100" i="26"/>
  <c r="T100" i="26"/>
  <c r="S101" i="26"/>
  <c r="T101" i="26"/>
  <c r="S102" i="26"/>
  <c r="T102" i="26"/>
  <c r="S103" i="26"/>
  <c r="T103" i="26"/>
  <c r="S104" i="26"/>
  <c r="T104" i="26"/>
  <c r="S105" i="26"/>
  <c r="T105" i="26"/>
  <c r="S106" i="26"/>
  <c r="T106" i="26"/>
  <c r="S107" i="26"/>
  <c r="T107" i="26"/>
  <c r="S108" i="26"/>
  <c r="T108" i="26"/>
  <c r="S109" i="26"/>
  <c r="T109" i="26"/>
  <c r="S110" i="26"/>
  <c r="T110" i="26"/>
  <c r="S111" i="26"/>
  <c r="T111" i="26"/>
  <c r="S112" i="26"/>
  <c r="T112" i="26"/>
  <c r="S113" i="26"/>
  <c r="T113" i="26"/>
  <c r="S114" i="26"/>
  <c r="T114" i="26"/>
  <c r="S115" i="26"/>
  <c r="T115" i="26"/>
  <c r="S116" i="26"/>
  <c r="T116" i="26"/>
  <c r="S117" i="26"/>
  <c r="T117" i="26"/>
  <c r="S118" i="26"/>
  <c r="T118" i="26"/>
  <c r="S119" i="26"/>
  <c r="T119" i="26"/>
  <c r="S120" i="26"/>
  <c r="T120" i="26"/>
  <c r="S121" i="26"/>
  <c r="T121" i="26"/>
  <c r="S122" i="26"/>
  <c r="T122" i="26"/>
  <c r="S123" i="26"/>
  <c r="T123" i="26"/>
  <c r="S124" i="26"/>
  <c r="T124" i="26"/>
  <c r="S125" i="26"/>
  <c r="T125" i="26"/>
  <c r="S126" i="26"/>
  <c r="T126" i="26"/>
  <c r="S127" i="26"/>
  <c r="T127" i="26"/>
  <c r="S128" i="26"/>
  <c r="T128" i="26"/>
  <c r="S129" i="26"/>
  <c r="T129" i="26"/>
  <c r="S130" i="26"/>
  <c r="T130" i="26"/>
  <c r="S131" i="26"/>
  <c r="T131" i="26"/>
  <c r="S132" i="26"/>
  <c r="T132" i="26"/>
  <c r="S133" i="26"/>
  <c r="T133" i="26"/>
  <c r="S134" i="26"/>
  <c r="T134" i="26"/>
  <c r="S135" i="26"/>
  <c r="T135" i="26"/>
  <c r="S136" i="26"/>
  <c r="T136" i="26"/>
  <c r="S137" i="26"/>
  <c r="T137" i="26"/>
  <c r="S138" i="26"/>
  <c r="T138" i="26"/>
  <c r="S139" i="26"/>
  <c r="T139" i="26"/>
  <c r="S140" i="26"/>
  <c r="T140" i="26"/>
  <c r="S141" i="26"/>
  <c r="T141" i="26"/>
  <c r="S142" i="26"/>
  <c r="T142" i="26"/>
  <c r="S143" i="26"/>
  <c r="T143" i="26"/>
  <c r="S144" i="26"/>
  <c r="T144" i="26"/>
  <c r="S145" i="26"/>
  <c r="T145" i="26"/>
  <c r="S146" i="26"/>
  <c r="T146" i="26"/>
  <c r="S147" i="26"/>
  <c r="T147" i="26"/>
  <c r="S148" i="26"/>
  <c r="T148" i="26"/>
  <c r="S149" i="26"/>
  <c r="T149" i="26"/>
  <c r="S150" i="26"/>
  <c r="T150" i="26"/>
  <c r="S151" i="26"/>
  <c r="T151" i="26"/>
  <c r="S152" i="26"/>
  <c r="T152" i="26"/>
  <c r="S153" i="26"/>
  <c r="T153" i="26"/>
  <c r="S154" i="26"/>
  <c r="T154" i="26"/>
  <c r="S155" i="26"/>
  <c r="T155" i="26"/>
  <c r="S156" i="26"/>
  <c r="T156" i="26"/>
  <c r="S157" i="26"/>
  <c r="T157" i="26"/>
  <c r="S158" i="26"/>
  <c r="T158" i="26"/>
  <c r="S159" i="26"/>
  <c r="T159" i="26"/>
  <c r="S160" i="26"/>
  <c r="T160" i="26"/>
  <c r="T3" i="26"/>
  <c r="S3" i="26"/>
  <c r="N3" i="26"/>
  <c r="H3" i="26"/>
  <c r="M3" i="26"/>
  <c r="G3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R58" i="26"/>
  <c r="R59" i="26"/>
  <c r="R60" i="26"/>
  <c r="R61" i="26"/>
  <c r="R62" i="26"/>
  <c r="R63" i="26"/>
  <c r="R64" i="26"/>
  <c r="R65" i="26"/>
  <c r="R66" i="26"/>
  <c r="R67" i="26"/>
  <c r="R68" i="26"/>
  <c r="R69" i="26"/>
  <c r="R70" i="26"/>
  <c r="R71" i="26"/>
  <c r="R72" i="26"/>
  <c r="R73" i="26"/>
  <c r="R74" i="26"/>
  <c r="R75" i="26"/>
  <c r="R76" i="26"/>
  <c r="R77" i="26"/>
  <c r="R78" i="26"/>
  <c r="R79" i="26"/>
  <c r="R80" i="26"/>
  <c r="R81" i="26"/>
  <c r="R82" i="26"/>
  <c r="R83" i="26"/>
  <c r="R84" i="26"/>
  <c r="R85" i="26"/>
  <c r="R86" i="26"/>
  <c r="R87" i="26"/>
  <c r="R88" i="26"/>
  <c r="R89" i="26"/>
  <c r="R90" i="26"/>
  <c r="R91" i="26"/>
  <c r="R92" i="26"/>
  <c r="R93" i="26"/>
  <c r="R94" i="26"/>
  <c r="R95" i="26"/>
  <c r="R96" i="26"/>
  <c r="R97" i="26"/>
  <c r="R98" i="26"/>
  <c r="R99" i="26"/>
  <c r="R100" i="26"/>
  <c r="R101" i="26"/>
  <c r="R102" i="26"/>
  <c r="R103" i="26"/>
  <c r="R104" i="26"/>
  <c r="R105" i="26"/>
  <c r="R106" i="26"/>
  <c r="R107" i="26"/>
  <c r="R108" i="26"/>
  <c r="R109" i="26"/>
  <c r="R110" i="26"/>
  <c r="R111" i="26"/>
  <c r="R112" i="26"/>
  <c r="R113" i="26"/>
  <c r="R114" i="26"/>
  <c r="R115" i="26"/>
  <c r="R116" i="26"/>
  <c r="R117" i="26"/>
  <c r="R118" i="26"/>
  <c r="R119" i="26"/>
  <c r="R120" i="26"/>
  <c r="R121" i="26"/>
  <c r="R122" i="26"/>
  <c r="R123" i="26"/>
  <c r="R124" i="26"/>
  <c r="R125" i="26"/>
  <c r="R126" i="26"/>
  <c r="R127" i="26"/>
  <c r="R128" i="26"/>
  <c r="R129" i="26"/>
  <c r="R130" i="26"/>
  <c r="R131" i="26"/>
  <c r="R132" i="26"/>
  <c r="R133" i="26"/>
  <c r="R134" i="26"/>
  <c r="R135" i="26"/>
  <c r="R136" i="26"/>
  <c r="R137" i="26"/>
  <c r="R138" i="26"/>
  <c r="R139" i="26"/>
  <c r="R140" i="26"/>
  <c r="R141" i="26"/>
  <c r="R142" i="26"/>
  <c r="R143" i="26"/>
  <c r="R144" i="26"/>
  <c r="R145" i="26"/>
  <c r="R146" i="26"/>
  <c r="R147" i="26"/>
  <c r="R148" i="26"/>
  <c r="R149" i="26"/>
  <c r="R150" i="26"/>
  <c r="R151" i="26"/>
  <c r="R152" i="26"/>
  <c r="R153" i="26"/>
  <c r="R154" i="26"/>
  <c r="R155" i="26"/>
  <c r="R156" i="26"/>
  <c r="R157" i="26"/>
  <c r="R158" i="26"/>
  <c r="R159" i="26"/>
  <c r="R160" i="26"/>
  <c r="R3" i="26"/>
  <c r="L3" i="26"/>
  <c r="F3" i="26"/>
  <c r="Q4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60" i="26"/>
  <c r="Q61" i="26"/>
  <c r="Q62" i="26"/>
  <c r="Q63" i="26"/>
  <c r="Q64" i="26"/>
  <c r="Q65" i="26"/>
  <c r="Q66" i="26"/>
  <c r="Q67" i="26"/>
  <c r="Q68" i="26"/>
  <c r="Q69" i="26"/>
  <c r="Q70" i="26"/>
  <c r="Q71" i="26"/>
  <c r="Q72" i="26"/>
  <c r="Q73" i="26"/>
  <c r="Q74" i="26"/>
  <c r="Q75" i="26"/>
  <c r="Q76" i="26"/>
  <c r="Q77" i="26"/>
  <c r="Q78" i="26"/>
  <c r="Q79" i="26"/>
  <c r="Q80" i="26"/>
  <c r="Q81" i="26"/>
  <c r="Q82" i="26"/>
  <c r="Q83" i="26"/>
  <c r="Q84" i="26"/>
  <c r="Q85" i="26"/>
  <c r="Q86" i="26"/>
  <c r="Q87" i="26"/>
  <c r="Q88" i="26"/>
  <c r="Q89" i="26"/>
  <c r="Q90" i="26"/>
  <c r="Q91" i="26"/>
  <c r="Q92" i="26"/>
  <c r="Q93" i="26"/>
  <c r="Q94" i="26"/>
  <c r="Q95" i="26"/>
  <c r="Q96" i="26"/>
  <c r="Q97" i="26"/>
  <c r="Q98" i="26"/>
  <c r="Q99" i="26"/>
  <c r="Q100" i="26"/>
  <c r="Q101" i="26"/>
  <c r="Q102" i="26"/>
  <c r="Q103" i="26"/>
  <c r="Q104" i="26"/>
  <c r="Q105" i="26"/>
  <c r="Q106" i="26"/>
  <c r="Q107" i="26"/>
  <c r="Q108" i="26"/>
  <c r="Q109" i="26"/>
  <c r="Q110" i="26"/>
  <c r="Q111" i="26"/>
  <c r="Q112" i="26"/>
  <c r="Q113" i="26"/>
  <c r="Q114" i="26"/>
  <c r="Q115" i="26"/>
  <c r="Q116" i="26"/>
  <c r="Q117" i="26"/>
  <c r="Q118" i="26"/>
  <c r="Q119" i="26"/>
  <c r="Q120" i="26"/>
  <c r="Q121" i="26"/>
  <c r="Q122" i="26"/>
  <c r="Q123" i="26"/>
  <c r="Q124" i="26"/>
  <c r="Q125" i="26"/>
  <c r="Q126" i="26"/>
  <c r="Q127" i="26"/>
  <c r="Q128" i="26"/>
  <c r="Q129" i="26"/>
  <c r="Q130" i="26"/>
  <c r="Q131" i="26"/>
  <c r="Q132" i="26"/>
  <c r="Q133" i="26"/>
  <c r="Q134" i="26"/>
  <c r="Q135" i="26"/>
  <c r="Q136" i="26"/>
  <c r="Q137" i="26"/>
  <c r="Q138" i="26"/>
  <c r="Q139" i="26"/>
  <c r="Q140" i="26"/>
  <c r="Q141" i="26"/>
  <c r="Q142" i="26"/>
  <c r="Q143" i="26"/>
  <c r="Q144" i="26"/>
  <c r="Q145" i="26"/>
  <c r="Q146" i="26"/>
  <c r="Q147" i="26"/>
  <c r="Q148" i="26"/>
  <c r="Q149" i="26"/>
  <c r="Q150" i="26"/>
  <c r="Q151" i="26"/>
  <c r="Q152" i="26"/>
  <c r="Q153" i="26"/>
  <c r="Q154" i="26"/>
  <c r="Q155" i="26"/>
  <c r="Q156" i="26"/>
  <c r="Q157" i="26"/>
  <c r="Q158" i="26"/>
  <c r="Q159" i="26"/>
  <c r="Q160" i="26"/>
  <c r="Q3" i="26"/>
  <c r="K3" i="26"/>
  <c r="E3" i="26"/>
  <c r="P4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P60" i="26"/>
  <c r="P61" i="26"/>
  <c r="P62" i="26"/>
  <c r="P63" i="26"/>
  <c r="P64" i="26"/>
  <c r="P65" i="26"/>
  <c r="P66" i="26"/>
  <c r="P67" i="26"/>
  <c r="P68" i="26"/>
  <c r="P69" i="26"/>
  <c r="P70" i="26"/>
  <c r="P71" i="26"/>
  <c r="P72" i="26"/>
  <c r="P73" i="26"/>
  <c r="P74" i="26"/>
  <c r="P75" i="26"/>
  <c r="P76" i="26"/>
  <c r="P77" i="26"/>
  <c r="P78" i="26"/>
  <c r="P79" i="26"/>
  <c r="P80" i="26"/>
  <c r="P81" i="26"/>
  <c r="P82" i="26"/>
  <c r="P83" i="26"/>
  <c r="P84" i="26"/>
  <c r="P85" i="26"/>
  <c r="P86" i="26"/>
  <c r="P87" i="26"/>
  <c r="P88" i="26"/>
  <c r="P89" i="26"/>
  <c r="P90" i="26"/>
  <c r="P91" i="26"/>
  <c r="P92" i="26"/>
  <c r="P93" i="26"/>
  <c r="P94" i="26"/>
  <c r="P95" i="26"/>
  <c r="P96" i="26"/>
  <c r="P97" i="26"/>
  <c r="P98" i="26"/>
  <c r="P99" i="26"/>
  <c r="P100" i="26"/>
  <c r="P101" i="26"/>
  <c r="P102" i="26"/>
  <c r="P103" i="26"/>
  <c r="P104" i="26"/>
  <c r="P105" i="26"/>
  <c r="P106" i="26"/>
  <c r="P107" i="26"/>
  <c r="P108" i="26"/>
  <c r="P109" i="26"/>
  <c r="P110" i="26"/>
  <c r="P111" i="26"/>
  <c r="P112" i="26"/>
  <c r="P113" i="26"/>
  <c r="P114" i="26"/>
  <c r="P115" i="26"/>
  <c r="P116" i="26"/>
  <c r="P117" i="26"/>
  <c r="P118" i="26"/>
  <c r="P119" i="26"/>
  <c r="P120" i="26"/>
  <c r="P121" i="26"/>
  <c r="P122" i="26"/>
  <c r="P123" i="26"/>
  <c r="P124" i="26"/>
  <c r="P125" i="26"/>
  <c r="P126" i="26"/>
  <c r="P127" i="26"/>
  <c r="P128" i="26"/>
  <c r="P129" i="26"/>
  <c r="P130" i="26"/>
  <c r="P131" i="26"/>
  <c r="P132" i="26"/>
  <c r="P133" i="26"/>
  <c r="P134" i="26"/>
  <c r="P135" i="26"/>
  <c r="P136" i="26"/>
  <c r="P137" i="26"/>
  <c r="P138" i="26"/>
  <c r="P139" i="26"/>
  <c r="P140" i="26"/>
  <c r="P141" i="26"/>
  <c r="P142" i="26"/>
  <c r="P143" i="26"/>
  <c r="P144" i="26"/>
  <c r="P145" i="26"/>
  <c r="P146" i="26"/>
  <c r="P147" i="26"/>
  <c r="P148" i="26"/>
  <c r="P149" i="26"/>
  <c r="P150" i="26"/>
  <c r="P151" i="26"/>
  <c r="P152" i="26"/>
  <c r="P153" i="26"/>
  <c r="P154" i="26"/>
  <c r="P155" i="26"/>
  <c r="P156" i="26"/>
  <c r="P157" i="26"/>
  <c r="P158" i="26"/>
  <c r="P159" i="26"/>
  <c r="P160" i="26"/>
  <c r="P3" i="26"/>
  <c r="J3" i="26"/>
  <c r="D3" i="26"/>
  <c r="K4" i="9" l="1"/>
  <c r="K5" i="9"/>
  <c r="K6" i="9"/>
  <c r="K7" i="9"/>
  <c r="K8" i="9"/>
  <c r="K9" i="9"/>
  <c r="L8" i="9" s="1"/>
  <c r="K10" i="9"/>
  <c r="K11" i="9"/>
  <c r="K12" i="9"/>
  <c r="S12" i="9" s="1"/>
  <c r="K13" i="9"/>
  <c r="K14" i="9"/>
  <c r="S14" i="9" s="1"/>
  <c r="K15" i="9"/>
  <c r="S15" i="9" s="1"/>
  <c r="K16" i="9"/>
  <c r="K17" i="9"/>
  <c r="K18" i="9"/>
  <c r="K3" i="9"/>
  <c r="K4" i="8"/>
  <c r="K5" i="8"/>
  <c r="T5" i="8" s="1"/>
  <c r="K6" i="8"/>
  <c r="T6" i="8" s="1"/>
  <c r="K7" i="8"/>
  <c r="T7" i="8" s="1"/>
  <c r="K8" i="8"/>
  <c r="T8" i="8" s="1"/>
  <c r="K9" i="8"/>
  <c r="T9" i="8" s="1"/>
  <c r="K10" i="8"/>
  <c r="T10" i="8" s="1"/>
  <c r="K11" i="8"/>
  <c r="T11" i="8" s="1"/>
  <c r="K12" i="8"/>
  <c r="K13" i="8"/>
  <c r="K14" i="8"/>
  <c r="K15" i="8"/>
  <c r="K16" i="8"/>
  <c r="K17" i="8"/>
  <c r="T17" i="8" s="1"/>
  <c r="K18" i="8"/>
  <c r="T18" i="8" s="1"/>
  <c r="K3" i="8"/>
  <c r="O4" i="9"/>
  <c r="P4" i="9"/>
  <c r="Q4" i="9"/>
  <c r="R4" i="9"/>
  <c r="S4" i="9"/>
  <c r="O5" i="9"/>
  <c r="P5" i="9"/>
  <c r="Q5" i="9"/>
  <c r="R5" i="9"/>
  <c r="S5" i="9"/>
  <c r="O6" i="9"/>
  <c r="P6" i="9"/>
  <c r="Q6" i="9"/>
  <c r="R6" i="9"/>
  <c r="S6" i="9"/>
  <c r="O7" i="9"/>
  <c r="P7" i="9"/>
  <c r="Q7" i="9"/>
  <c r="R7" i="9"/>
  <c r="S7" i="9"/>
  <c r="O8" i="9"/>
  <c r="P8" i="9"/>
  <c r="Q8" i="9"/>
  <c r="R8" i="9"/>
  <c r="S8" i="9"/>
  <c r="O9" i="9"/>
  <c r="P9" i="9"/>
  <c r="Q9" i="9"/>
  <c r="R9" i="9"/>
  <c r="O10" i="9"/>
  <c r="P10" i="9"/>
  <c r="Q10" i="9"/>
  <c r="R10" i="9"/>
  <c r="S10" i="9"/>
  <c r="O11" i="9"/>
  <c r="P11" i="9"/>
  <c r="Q11" i="9"/>
  <c r="R11" i="9"/>
  <c r="S11" i="9"/>
  <c r="O12" i="9"/>
  <c r="P12" i="9"/>
  <c r="Q12" i="9"/>
  <c r="R12" i="9"/>
  <c r="O13" i="9"/>
  <c r="P13" i="9"/>
  <c r="Q13" i="9"/>
  <c r="R13" i="9"/>
  <c r="S13" i="9"/>
  <c r="O14" i="9"/>
  <c r="P14" i="9"/>
  <c r="Q14" i="9"/>
  <c r="R14" i="9"/>
  <c r="O15" i="9"/>
  <c r="P15" i="9"/>
  <c r="Q15" i="9"/>
  <c r="R15" i="9"/>
  <c r="O16" i="9"/>
  <c r="P16" i="9"/>
  <c r="Q16" i="9"/>
  <c r="R16" i="9"/>
  <c r="S16" i="9"/>
  <c r="O17" i="9"/>
  <c r="P17" i="9"/>
  <c r="Q17" i="9"/>
  <c r="R17" i="9"/>
  <c r="S17" i="9"/>
  <c r="O18" i="9"/>
  <c r="P18" i="9"/>
  <c r="Q18" i="9"/>
  <c r="R18" i="9"/>
  <c r="S18" i="9"/>
  <c r="R3" i="9"/>
  <c r="Q3" i="9"/>
  <c r="P3" i="9"/>
  <c r="O3" i="9"/>
  <c r="T4" i="8"/>
  <c r="T12" i="8"/>
  <c r="T13" i="8"/>
  <c r="T14" i="8"/>
  <c r="T15" i="8"/>
  <c r="T16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3" i="8"/>
  <c r="Q4" i="8"/>
  <c r="Q5" i="8"/>
  <c r="Q6" i="8"/>
  <c r="Q10" i="8"/>
  <c r="Q11" i="8"/>
  <c r="Q12" i="8"/>
  <c r="Q13" i="8"/>
  <c r="Q14" i="8"/>
  <c r="Q15" i="8"/>
  <c r="Q16" i="8"/>
  <c r="Q17" i="8"/>
  <c r="Q18" i="8"/>
  <c r="Q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3" i="8"/>
  <c r="L7" i="9"/>
  <c r="O4" i="12"/>
  <c r="P4" i="12"/>
  <c r="Q4" i="12"/>
  <c r="R4" i="12"/>
  <c r="S4" i="12"/>
  <c r="O5" i="12"/>
  <c r="P5" i="12"/>
  <c r="Q5" i="12"/>
  <c r="R5" i="12"/>
  <c r="S5" i="12"/>
  <c r="O6" i="12"/>
  <c r="P6" i="12"/>
  <c r="Q6" i="12"/>
  <c r="R6" i="12"/>
  <c r="S6" i="12"/>
  <c r="O7" i="12"/>
  <c r="P7" i="12"/>
  <c r="Q7" i="12"/>
  <c r="R7" i="12"/>
  <c r="S7" i="12"/>
  <c r="O8" i="12"/>
  <c r="P8" i="12"/>
  <c r="Q8" i="12"/>
  <c r="R8" i="12"/>
  <c r="S8" i="12"/>
  <c r="O9" i="12"/>
  <c r="P9" i="12"/>
  <c r="Q9" i="12"/>
  <c r="R9" i="12"/>
  <c r="S9" i="12"/>
  <c r="O10" i="12"/>
  <c r="P10" i="12"/>
  <c r="Q10" i="12"/>
  <c r="R10" i="12"/>
  <c r="S10" i="12"/>
  <c r="O11" i="12"/>
  <c r="P11" i="12"/>
  <c r="Q11" i="12"/>
  <c r="R11" i="12"/>
  <c r="S11" i="12"/>
  <c r="O12" i="12"/>
  <c r="P12" i="12"/>
  <c r="Q12" i="12"/>
  <c r="R12" i="12"/>
  <c r="S12" i="12"/>
  <c r="O13" i="12"/>
  <c r="P13" i="12"/>
  <c r="Q13" i="12"/>
  <c r="R13" i="12"/>
  <c r="S13" i="12"/>
  <c r="O14" i="12"/>
  <c r="P14" i="12"/>
  <c r="Q14" i="12"/>
  <c r="R14" i="12"/>
  <c r="S14" i="12"/>
  <c r="O15" i="12"/>
  <c r="P15" i="12"/>
  <c r="Q15" i="12"/>
  <c r="R15" i="12"/>
  <c r="S15" i="12"/>
  <c r="O16" i="12"/>
  <c r="P16" i="12"/>
  <c r="Q16" i="12"/>
  <c r="R16" i="12"/>
  <c r="S16" i="12"/>
  <c r="O17" i="12"/>
  <c r="P17" i="12"/>
  <c r="Q17" i="12"/>
  <c r="R17" i="12"/>
  <c r="S17" i="12"/>
  <c r="O18" i="12"/>
  <c r="P18" i="12"/>
  <c r="Q18" i="12"/>
  <c r="R18" i="12"/>
  <c r="S18" i="12"/>
  <c r="O19" i="12"/>
  <c r="P19" i="12"/>
  <c r="Q19" i="12"/>
  <c r="R19" i="12"/>
  <c r="S19" i="12"/>
  <c r="O20" i="12"/>
  <c r="P20" i="12"/>
  <c r="Q20" i="12"/>
  <c r="R20" i="12"/>
  <c r="S20" i="12"/>
  <c r="O21" i="12"/>
  <c r="P21" i="12"/>
  <c r="Q21" i="12"/>
  <c r="R21" i="12"/>
  <c r="S21" i="12"/>
  <c r="O22" i="12"/>
  <c r="P22" i="12"/>
  <c r="Q22" i="12"/>
  <c r="R22" i="12"/>
  <c r="S22" i="12"/>
  <c r="O23" i="12"/>
  <c r="P23" i="12"/>
  <c r="Q23" i="12"/>
  <c r="R23" i="12"/>
  <c r="S23" i="12"/>
  <c r="O24" i="12"/>
  <c r="P24" i="12"/>
  <c r="Q24" i="12"/>
  <c r="R24" i="12"/>
  <c r="S24" i="12"/>
  <c r="O25" i="12"/>
  <c r="P25" i="12"/>
  <c r="Q25" i="12"/>
  <c r="R25" i="12"/>
  <c r="S25" i="12"/>
  <c r="O26" i="12"/>
  <c r="P26" i="12"/>
  <c r="Q26" i="12"/>
  <c r="R26" i="12"/>
  <c r="S26" i="12"/>
  <c r="O27" i="12"/>
  <c r="P27" i="12"/>
  <c r="Q27" i="12"/>
  <c r="R27" i="12"/>
  <c r="S27" i="12"/>
  <c r="O28" i="12"/>
  <c r="P28" i="12"/>
  <c r="Q28" i="12"/>
  <c r="R28" i="12"/>
  <c r="S28" i="12"/>
  <c r="O29" i="12"/>
  <c r="P29" i="12"/>
  <c r="Q29" i="12"/>
  <c r="R29" i="12"/>
  <c r="S29" i="12"/>
  <c r="O30" i="12"/>
  <c r="P30" i="12"/>
  <c r="Q30" i="12"/>
  <c r="R30" i="12"/>
  <c r="S30" i="12"/>
  <c r="O31" i="12"/>
  <c r="P31" i="12"/>
  <c r="Q31" i="12"/>
  <c r="R31" i="12"/>
  <c r="S31" i="12"/>
  <c r="O32" i="12"/>
  <c r="P32" i="12"/>
  <c r="Q32" i="12"/>
  <c r="R32" i="12"/>
  <c r="S32" i="12"/>
  <c r="O33" i="12"/>
  <c r="P33" i="12"/>
  <c r="Q33" i="12"/>
  <c r="R33" i="12"/>
  <c r="S33" i="12"/>
  <c r="O34" i="12"/>
  <c r="P34" i="12"/>
  <c r="Q34" i="12"/>
  <c r="R34" i="12"/>
  <c r="S34" i="12"/>
  <c r="O35" i="12"/>
  <c r="P35" i="12"/>
  <c r="Q35" i="12"/>
  <c r="R35" i="12"/>
  <c r="S35" i="12"/>
  <c r="O36" i="12"/>
  <c r="P36" i="12"/>
  <c r="Q36" i="12"/>
  <c r="R36" i="12"/>
  <c r="S36" i="12"/>
  <c r="O37" i="12"/>
  <c r="P37" i="12"/>
  <c r="Q37" i="12"/>
  <c r="R37" i="12"/>
  <c r="S37" i="12"/>
  <c r="O38" i="12"/>
  <c r="P38" i="12"/>
  <c r="Q38" i="12"/>
  <c r="R38" i="12"/>
  <c r="S38" i="12"/>
  <c r="O39" i="12"/>
  <c r="P39" i="12"/>
  <c r="Q39" i="12"/>
  <c r="R39" i="12"/>
  <c r="S39" i="12"/>
  <c r="O40" i="12"/>
  <c r="P40" i="12"/>
  <c r="Q40" i="12"/>
  <c r="R40" i="12"/>
  <c r="S40" i="12"/>
  <c r="O41" i="12"/>
  <c r="P41" i="12"/>
  <c r="Q41" i="12"/>
  <c r="R41" i="12"/>
  <c r="S41" i="12"/>
  <c r="O42" i="12"/>
  <c r="P42" i="12"/>
  <c r="Q42" i="12"/>
  <c r="R42" i="12"/>
  <c r="S42" i="12"/>
  <c r="O43" i="12"/>
  <c r="P43" i="12"/>
  <c r="Q43" i="12"/>
  <c r="R43" i="12"/>
  <c r="S43" i="12"/>
  <c r="O44" i="12"/>
  <c r="P44" i="12"/>
  <c r="Q44" i="12"/>
  <c r="R44" i="12"/>
  <c r="S44" i="12"/>
  <c r="O45" i="12"/>
  <c r="P45" i="12"/>
  <c r="Q45" i="12"/>
  <c r="R45" i="12"/>
  <c r="S45" i="12"/>
  <c r="O46" i="12"/>
  <c r="P46" i="12"/>
  <c r="Q46" i="12"/>
  <c r="R46" i="12"/>
  <c r="S46" i="12"/>
  <c r="O47" i="12"/>
  <c r="P47" i="12"/>
  <c r="Q47" i="12"/>
  <c r="R47" i="12"/>
  <c r="S47" i="12"/>
  <c r="O48" i="12"/>
  <c r="P48" i="12"/>
  <c r="Q48" i="12"/>
  <c r="R48" i="12"/>
  <c r="S48" i="12"/>
  <c r="O49" i="12"/>
  <c r="P49" i="12"/>
  <c r="Q49" i="12"/>
  <c r="R49" i="12"/>
  <c r="S49" i="12"/>
  <c r="O50" i="12"/>
  <c r="P50" i="12"/>
  <c r="Q50" i="12"/>
  <c r="R50" i="12"/>
  <c r="S50" i="12"/>
  <c r="O51" i="12"/>
  <c r="P51" i="12"/>
  <c r="Q51" i="12"/>
  <c r="R51" i="12"/>
  <c r="S51" i="12"/>
  <c r="O52" i="12"/>
  <c r="P52" i="12"/>
  <c r="Q52" i="12"/>
  <c r="R52" i="12"/>
  <c r="S52" i="12"/>
  <c r="O53" i="12"/>
  <c r="P53" i="12"/>
  <c r="Q53" i="12"/>
  <c r="R53" i="12"/>
  <c r="S53" i="12"/>
  <c r="O54" i="12"/>
  <c r="P54" i="12"/>
  <c r="Q54" i="12"/>
  <c r="R54" i="12"/>
  <c r="S54" i="12"/>
  <c r="O55" i="12"/>
  <c r="P55" i="12"/>
  <c r="Q55" i="12"/>
  <c r="R55" i="12"/>
  <c r="S55" i="12"/>
  <c r="O56" i="12"/>
  <c r="P56" i="12"/>
  <c r="Q56" i="12"/>
  <c r="R56" i="12"/>
  <c r="S56" i="12"/>
  <c r="O57" i="12"/>
  <c r="P57" i="12"/>
  <c r="Q57" i="12"/>
  <c r="R57" i="12"/>
  <c r="S57" i="12"/>
  <c r="O58" i="12"/>
  <c r="P58" i="12"/>
  <c r="Q58" i="12"/>
  <c r="R58" i="12"/>
  <c r="S58" i="12"/>
  <c r="O59" i="12"/>
  <c r="P59" i="12"/>
  <c r="Q59" i="12"/>
  <c r="R59" i="12"/>
  <c r="S59" i="12"/>
  <c r="O60" i="12"/>
  <c r="P60" i="12"/>
  <c r="Q60" i="12"/>
  <c r="R60" i="12"/>
  <c r="S60" i="12"/>
  <c r="O61" i="12"/>
  <c r="P61" i="12"/>
  <c r="Q61" i="12"/>
  <c r="R61" i="12"/>
  <c r="S61" i="12"/>
  <c r="O62" i="12"/>
  <c r="P62" i="12"/>
  <c r="Q62" i="12"/>
  <c r="R62" i="12"/>
  <c r="S62" i="12"/>
  <c r="O63" i="12"/>
  <c r="P63" i="12"/>
  <c r="Q63" i="12"/>
  <c r="R63" i="12"/>
  <c r="S63" i="12"/>
  <c r="O64" i="12"/>
  <c r="P64" i="12"/>
  <c r="Q64" i="12"/>
  <c r="R64" i="12"/>
  <c r="S64" i="12"/>
  <c r="O65" i="12"/>
  <c r="P65" i="12"/>
  <c r="Q65" i="12"/>
  <c r="R65" i="12"/>
  <c r="S65" i="12"/>
  <c r="O66" i="12"/>
  <c r="P66" i="12"/>
  <c r="Q66" i="12"/>
  <c r="R66" i="12"/>
  <c r="S66" i="12"/>
  <c r="O67" i="12"/>
  <c r="P67" i="12"/>
  <c r="Q67" i="12"/>
  <c r="R67" i="12"/>
  <c r="S67" i="12"/>
  <c r="O68" i="12"/>
  <c r="P68" i="12"/>
  <c r="Q68" i="12"/>
  <c r="R68" i="12"/>
  <c r="S68" i="12"/>
  <c r="O69" i="12"/>
  <c r="P69" i="12"/>
  <c r="Q69" i="12"/>
  <c r="R69" i="12"/>
  <c r="S69" i="12"/>
  <c r="O70" i="12"/>
  <c r="P70" i="12"/>
  <c r="Q70" i="12"/>
  <c r="R70" i="12"/>
  <c r="S70" i="12"/>
  <c r="O71" i="12"/>
  <c r="P71" i="12"/>
  <c r="Q71" i="12"/>
  <c r="R71" i="12"/>
  <c r="S71" i="12"/>
  <c r="O72" i="12"/>
  <c r="P72" i="12"/>
  <c r="Q72" i="12"/>
  <c r="R72" i="12"/>
  <c r="S72" i="12"/>
  <c r="O73" i="12"/>
  <c r="P73" i="12"/>
  <c r="Q73" i="12"/>
  <c r="R73" i="12"/>
  <c r="S73" i="12"/>
  <c r="O74" i="12"/>
  <c r="P74" i="12"/>
  <c r="Q74" i="12"/>
  <c r="R74" i="12"/>
  <c r="S74" i="12"/>
  <c r="O75" i="12"/>
  <c r="P75" i="12"/>
  <c r="Q75" i="12"/>
  <c r="R75" i="12"/>
  <c r="S75" i="12"/>
  <c r="O76" i="12"/>
  <c r="P76" i="12"/>
  <c r="Q76" i="12"/>
  <c r="R76" i="12"/>
  <c r="S76" i="12"/>
  <c r="O77" i="12"/>
  <c r="P77" i="12"/>
  <c r="Q77" i="12"/>
  <c r="R77" i="12"/>
  <c r="S77" i="12"/>
  <c r="O78" i="12"/>
  <c r="P78" i="12"/>
  <c r="Q78" i="12"/>
  <c r="R78" i="12"/>
  <c r="S78" i="12"/>
  <c r="O79" i="12"/>
  <c r="P79" i="12"/>
  <c r="Q79" i="12"/>
  <c r="R79" i="12"/>
  <c r="S79" i="12"/>
  <c r="O80" i="12"/>
  <c r="P80" i="12"/>
  <c r="Q80" i="12"/>
  <c r="R80" i="12"/>
  <c r="S80" i="12"/>
  <c r="O81" i="12"/>
  <c r="P81" i="12"/>
  <c r="Q81" i="12"/>
  <c r="R81" i="12"/>
  <c r="S81" i="12"/>
  <c r="O82" i="12"/>
  <c r="P82" i="12"/>
  <c r="Q82" i="12"/>
  <c r="R82" i="12"/>
  <c r="S82" i="12"/>
  <c r="O83" i="12"/>
  <c r="P83" i="12"/>
  <c r="Q83" i="12"/>
  <c r="R83" i="12"/>
  <c r="S83" i="12"/>
  <c r="O84" i="12"/>
  <c r="P84" i="12"/>
  <c r="Q84" i="12"/>
  <c r="R84" i="12"/>
  <c r="S84" i="12"/>
  <c r="O85" i="12"/>
  <c r="P85" i="12"/>
  <c r="Q85" i="12"/>
  <c r="R85" i="12"/>
  <c r="S85" i="12"/>
  <c r="O86" i="12"/>
  <c r="P86" i="12"/>
  <c r="Q86" i="12"/>
  <c r="R86" i="12"/>
  <c r="S86" i="12"/>
  <c r="O87" i="12"/>
  <c r="P87" i="12"/>
  <c r="Q87" i="12"/>
  <c r="R87" i="12"/>
  <c r="S87" i="12"/>
  <c r="O88" i="12"/>
  <c r="P88" i="12"/>
  <c r="Q88" i="12"/>
  <c r="R88" i="12"/>
  <c r="S88" i="12"/>
  <c r="O89" i="12"/>
  <c r="P89" i="12"/>
  <c r="Q89" i="12"/>
  <c r="R89" i="12"/>
  <c r="S89" i="12"/>
  <c r="O90" i="12"/>
  <c r="P90" i="12"/>
  <c r="Q90" i="12"/>
  <c r="R90" i="12"/>
  <c r="S90" i="12"/>
  <c r="O91" i="12"/>
  <c r="P91" i="12"/>
  <c r="Q91" i="12"/>
  <c r="R91" i="12"/>
  <c r="S91" i="12"/>
  <c r="O92" i="12"/>
  <c r="P92" i="12"/>
  <c r="Q92" i="12"/>
  <c r="R92" i="12"/>
  <c r="S92" i="12"/>
  <c r="O93" i="12"/>
  <c r="P93" i="12"/>
  <c r="Q93" i="12"/>
  <c r="R93" i="12"/>
  <c r="S93" i="12"/>
  <c r="O94" i="12"/>
  <c r="P94" i="12"/>
  <c r="Q94" i="12"/>
  <c r="R94" i="12"/>
  <c r="S94" i="12"/>
  <c r="O95" i="12"/>
  <c r="P95" i="12"/>
  <c r="Q95" i="12"/>
  <c r="R95" i="12"/>
  <c r="S95" i="12"/>
  <c r="O96" i="12"/>
  <c r="P96" i="12"/>
  <c r="Q96" i="12"/>
  <c r="R96" i="12"/>
  <c r="S96" i="12"/>
  <c r="O97" i="12"/>
  <c r="P97" i="12"/>
  <c r="Q97" i="12"/>
  <c r="R97" i="12"/>
  <c r="S97" i="12"/>
  <c r="O98" i="12"/>
  <c r="P98" i="12"/>
  <c r="Q98" i="12"/>
  <c r="R98" i="12"/>
  <c r="S98" i="12"/>
  <c r="O99" i="12"/>
  <c r="P99" i="12"/>
  <c r="Q99" i="12"/>
  <c r="R99" i="12"/>
  <c r="S99" i="12"/>
  <c r="O100" i="12"/>
  <c r="P100" i="12"/>
  <c r="Q100" i="12"/>
  <c r="R100" i="12"/>
  <c r="S100" i="12"/>
  <c r="O101" i="12"/>
  <c r="P101" i="12"/>
  <c r="Q101" i="12"/>
  <c r="R101" i="12"/>
  <c r="S101" i="12"/>
  <c r="O102" i="12"/>
  <c r="P102" i="12"/>
  <c r="Q102" i="12"/>
  <c r="R102" i="12"/>
  <c r="S102" i="12"/>
  <c r="O103" i="12"/>
  <c r="P103" i="12"/>
  <c r="Q103" i="12"/>
  <c r="R103" i="12"/>
  <c r="S103" i="12"/>
  <c r="O104" i="12"/>
  <c r="P104" i="12"/>
  <c r="Q104" i="12"/>
  <c r="R104" i="12"/>
  <c r="S104" i="12"/>
  <c r="O105" i="12"/>
  <c r="P105" i="12"/>
  <c r="Q105" i="12"/>
  <c r="R105" i="12"/>
  <c r="S105" i="12"/>
  <c r="O106" i="12"/>
  <c r="P106" i="12"/>
  <c r="Q106" i="12"/>
  <c r="R106" i="12"/>
  <c r="S106" i="12"/>
  <c r="O107" i="12"/>
  <c r="P107" i="12"/>
  <c r="Q107" i="12"/>
  <c r="R107" i="12"/>
  <c r="S107" i="12"/>
  <c r="O108" i="12"/>
  <c r="P108" i="12"/>
  <c r="Q108" i="12"/>
  <c r="R108" i="12"/>
  <c r="S108" i="12"/>
  <c r="O109" i="12"/>
  <c r="P109" i="12"/>
  <c r="Q109" i="12"/>
  <c r="R109" i="12"/>
  <c r="S109" i="12"/>
  <c r="O110" i="12"/>
  <c r="P110" i="12"/>
  <c r="Q110" i="12"/>
  <c r="R110" i="12"/>
  <c r="S110" i="12"/>
  <c r="O111" i="12"/>
  <c r="P111" i="12"/>
  <c r="Q111" i="12"/>
  <c r="R111" i="12"/>
  <c r="S111" i="12"/>
  <c r="O112" i="12"/>
  <c r="P112" i="12"/>
  <c r="Q112" i="12"/>
  <c r="R112" i="12"/>
  <c r="S112" i="12"/>
  <c r="O113" i="12"/>
  <c r="P113" i="12"/>
  <c r="Q113" i="12"/>
  <c r="R113" i="12"/>
  <c r="S113" i="12"/>
  <c r="O114" i="12"/>
  <c r="P114" i="12"/>
  <c r="Q114" i="12"/>
  <c r="R114" i="12"/>
  <c r="S114" i="12"/>
  <c r="O115" i="12"/>
  <c r="P115" i="12"/>
  <c r="Q115" i="12"/>
  <c r="R115" i="12"/>
  <c r="S115" i="12"/>
  <c r="O116" i="12"/>
  <c r="P116" i="12"/>
  <c r="Q116" i="12"/>
  <c r="R116" i="12"/>
  <c r="S116" i="12"/>
  <c r="O117" i="12"/>
  <c r="P117" i="12"/>
  <c r="Q117" i="12"/>
  <c r="R117" i="12"/>
  <c r="S117" i="12"/>
  <c r="O118" i="12"/>
  <c r="P118" i="12"/>
  <c r="Q118" i="12"/>
  <c r="R118" i="12"/>
  <c r="S118" i="12"/>
  <c r="O119" i="12"/>
  <c r="P119" i="12"/>
  <c r="Q119" i="12"/>
  <c r="R119" i="12"/>
  <c r="S119" i="12"/>
  <c r="O120" i="12"/>
  <c r="P120" i="12"/>
  <c r="Q120" i="12"/>
  <c r="R120" i="12"/>
  <c r="S120" i="12"/>
  <c r="O121" i="12"/>
  <c r="P121" i="12"/>
  <c r="Q121" i="12"/>
  <c r="R121" i="12"/>
  <c r="S121" i="12"/>
  <c r="O122" i="12"/>
  <c r="P122" i="12"/>
  <c r="Q122" i="12"/>
  <c r="R122" i="12"/>
  <c r="S122" i="12"/>
  <c r="O123" i="12"/>
  <c r="P123" i="12"/>
  <c r="Q123" i="12"/>
  <c r="R123" i="12"/>
  <c r="S123" i="12"/>
  <c r="O124" i="12"/>
  <c r="P124" i="12"/>
  <c r="Q124" i="12"/>
  <c r="R124" i="12"/>
  <c r="S124" i="12"/>
  <c r="O125" i="12"/>
  <c r="P125" i="12"/>
  <c r="Q125" i="12"/>
  <c r="R125" i="12"/>
  <c r="S125" i="12"/>
  <c r="O126" i="12"/>
  <c r="P126" i="12"/>
  <c r="Q126" i="12"/>
  <c r="R126" i="12"/>
  <c r="S126" i="12"/>
  <c r="O127" i="12"/>
  <c r="P127" i="12"/>
  <c r="Q127" i="12"/>
  <c r="R127" i="12"/>
  <c r="S127" i="12"/>
  <c r="O128" i="12"/>
  <c r="P128" i="12"/>
  <c r="Q128" i="12"/>
  <c r="R128" i="12"/>
  <c r="S128" i="12"/>
  <c r="O129" i="12"/>
  <c r="P129" i="12"/>
  <c r="Q129" i="12"/>
  <c r="R129" i="12"/>
  <c r="S129" i="12"/>
  <c r="O130" i="12"/>
  <c r="P130" i="12"/>
  <c r="Q130" i="12"/>
  <c r="R130" i="12"/>
  <c r="S130" i="12"/>
  <c r="O131" i="12"/>
  <c r="P131" i="12"/>
  <c r="Q131" i="12"/>
  <c r="R131" i="12"/>
  <c r="S131" i="12"/>
  <c r="O132" i="12"/>
  <c r="P132" i="12"/>
  <c r="Q132" i="12"/>
  <c r="R132" i="12"/>
  <c r="S132" i="12"/>
  <c r="O133" i="12"/>
  <c r="P133" i="12"/>
  <c r="Q133" i="12"/>
  <c r="R133" i="12"/>
  <c r="S133" i="12"/>
  <c r="O134" i="12"/>
  <c r="P134" i="12"/>
  <c r="Q134" i="12"/>
  <c r="R134" i="12"/>
  <c r="S134" i="12"/>
  <c r="O135" i="12"/>
  <c r="P135" i="12"/>
  <c r="Q135" i="12"/>
  <c r="R135" i="12"/>
  <c r="S135" i="12"/>
  <c r="O136" i="12"/>
  <c r="P136" i="12"/>
  <c r="Q136" i="12"/>
  <c r="R136" i="12"/>
  <c r="S136" i="12"/>
  <c r="O137" i="12"/>
  <c r="P137" i="12"/>
  <c r="Q137" i="12"/>
  <c r="R137" i="12"/>
  <c r="S137" i="12"/>
  <c r="O138" i="12"/>
  <c r="P138" i="12"/>
  <c r="Q138" i="12"/>
  <c r="R138" i="12"/>
  <c r="S138" i="12"/>
  <c r="O139" i="12"/>
  <c r="P139" i="12"/>
  <c r="Q139" i="12"/>
  <c r="R139" i="12"/>
  <c r="S139" i="12"/>
  <c r="O140" i="12"/>
  <c r="P140" i="12"/>
  <c r="Q140" i="12"/>
  <c r="R140" i="12"/>
  <c r="S140" i="12"/>
  <c r="O141" i="12"/>
  <c r="P141" i="12"/>
  <c r="Q141" i="12"/>
  <c r="R141" i="12"/>
  <c r="S141" i="12"/>
  <c r="O142" i="12"/>
  <c r="P142" i="12"/>
  <c r="Q142" i="12"/>
  <c r="R142" i="12"/>
  <c r="S142" i="12"/>
  <c r="O143" i="12"/>
  <c r="P143" i="12"/>
  <c r="Q143" i="12"/>
  <c r="R143" i="12"/>
  <c r="S143" i="12"/>
  <c r="O144" i="12"/>
  <c r="P144" i="12"/>
  <c r="Q144" i="12"/>
  <c r="R144" i="12"/>
  <c r="S144" i="12"/>
  <c r="O145" i="12"/>
  <c r="P145" i="12"/>
  <c r="Q145" i="12"/>
  <c r="R145" i="12"/>
  <c r="S145" i="12"/>
  <c r="O146" i="12"/>
  <c r="P146" i="12"/>
  <c r="Q146" i="12"/>
  <c r="R146" i="12"/>
  <c r="S146" i="12"/>
  <c r="O147" i="12"/>
  <c r="P147" i="12"/>
  <c r="Q147" i="12"/>
  <c r="R147" i="12"/>
  <c r="S147" i="12"/>
  <c r="O148" i="12"/>
  <c r="P148" i="12"/>
  <c r="Q148" i="12"/>
  <c r="R148" i="12"/>
  <c r="S148" i="12"/>
  <c r="O149" i="12"/>
  <c r="P149" i="12"/>
  <c r="Q149" i="12"/>
  <c r="R149" i="12"/>
  <c r="S149" i="12"/>
  <c r="O150" i="12"/>
  <c r="P150" i="12"/>
  <c r="Q150" i="12"/>
  <c r="R150" i="12"/>
  <c r="S150" i="12"/>
  <c r="O151" i="12"/>
  <c r="P151" i="12"/>
  <c r="Q151" i="12"/>
  <c r="R151" i="12"/>
  <c r="S151" i="12"/>
  <c r="O152" i="12"/>
  <c r="P152" i="12"/>
  <c r="Q152" i="12"/>
  <c r="R152" i="12"/>
  <c r="S152" i="12"/>
  <c r="O153" i="12"/>
  <c r="P153" i="12"/>
  <c r="Q153" i="12"/>
  <c r="R153" i="12"/>
  <c r="S153" i="12"/>
  <c r="O154" i="12"/>
  <c r="P154" i="12"/>
  <c r="Q154" i="12"/>
  <c r="R154" i="12"/>
  <c r="S154" i="12"/>
  <c r="O155" i="12"/>
  <c r="P155" i="12"/>
  <c r="Q155" i="12"/>
  <c r="R155" i="12"/>
  <c r="S155" i="12"/>
  <c r="O156" i="12"/>
  <c r="P156" i="12"/>
  <c r="Q156" i="12"/>
  <c r="R156" i="12"/>
  <c r="S156" i="12"/>
  <c r="O157" i="12"/>
  <c r="P157" i="12"/>
  <c r="Q157" i="12"/>
  <c r="R157" i="12"/>
  <c r="S157" i="12"/>
  <c r="O158" i="12"/>
  <c r="P158" i="12"/>
  <c r="Q158" i="12"/>
  <c r="R158" i="12"/>
  <c r="S158" i="12"/>
  <c r="O159" i="12"/>
  <c r="P159" i="12"/>
  <c r="Q159" i="12"/>
  <c r="R159" i="12"/>
  <c r="S159" i="12"/>
  <c r="O160" i="12"/>
  <c r="P160" i="12"/>
  <c r="Q160" i="12"/>
  <c r="R160" i="12"/>
  <c r="S160" i="12"/>
  <c r="O161" i="12"/>
  <c r="P161" i="12"/>
  <c r="Q161" i="12"/>
  <c r="R161" i="12"/>
  <c r="S161" i="12"/>
  <c r="O162" i="12"/>
  <c r="P162" i="12"/>
  <c r="Q162" i="12"/>
  <c r="R162" i="12"/>
  <c r="S162" i="12"/>
  <c r="O163" i="12"/>
  <c r="P163" i="12"/>
  <c r="Q163" i="12"/>
  <c r="R163" i="12"/>
  <c r="S16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3" i="12"/>
  <c r="S3" i="12"/>
  <c r="C154" i="12"/>
  <c r="D154" i="12"/>
  <c r="E154" i="12"/>
  <c r="F154" i="12"/>
  <c r="G154" i="12"/>
  <c r="H154" i="12"/>
  <c r="I154" i="12"/>
  <c r="J154" i="12"/>
  <c r="C155" i="12"/>
  <c r="D155" i="12"/>
  <c r="E155" i="12"/>
  <c r="F155" i="12"/>
  <c r="G155" i="12"/>
  <c r="H155" i="12"/>
  <c r="I155" i="12"/>
  <c r="J155" i="12"/>
  <c r="C156" i="12"/>
  <c r="D156" i="12"/>
  <c r="E156" i="12"/>
  <c r="F156" i="12"/>
  <c r="G156" i="12"/>
  <c r="H156" i="12"/>
  <c r="I156" i="12"/>
  <c r="J156" i="12"/>
  <c r="C157" i="12"/>
  <c r="D157" i="12"/>
  <c r="E157" i="12"/>
  <c r="F157" i="12"/>
  <c r="G157" i="12"/>
  <c r="H157" i="12"/>
  <c r="I157" i="12"/>
  <c r="J157" i="12"/>
  <c r="C158" i="12"/>
  <c r="D158" i="12"/>
  <c r="E158" i="12"/>
  <c r="F158" i="12"/>
  <c r="G158" i="12"/>
  <c r="H158" i="12"/>
  <c r="I158" i="12"/>
  <c r="J158" i="12"/>
  <c r="C159" i="12"/>
  <c r="D159" i="12"/>
  <c r="E159" i="12"/>
  <c r="F159" i="12"/>
  <c r="G159" i="12"/>
  <c r="H159" i="12"/>
  <c r="I159" i="12"/>
  <c r="J159" i="12"/>
  <c r="C163" i="12"/>
  <c r="D163" i="12"/>
  <c r="E163" i="12"/>
  <c r="F163" i="12"/>
  <c r="G163" i="12"/>
  <c r="H163" i="12"/>
  <c r="I163" i="12"/>
  <c r="J163" i="12"/>
  <c r="H30" i="24"/>
  <c r="H68" i="24"/>
  <c r="H69" i="24"/>
  <c r="H47" i="24"/>
  <c r="H8" i="24"/>
  <c r="H20" i="24"/>
  <c r="H56" i="24"/>
  <c r="H70" i="24"/>
  <c r="H26" i="24"/>
  <c r="H71" i="24"/>
  <c r="H72" i="24"/>
  <c r="H73" i="24"/>
  <c r="H74" i="24"/>
  <c r="H65" i="24"/>
  <c r="H75" i="24"/>
  <c r="H76" i="24"/>
  <c r="H77" i="24"/>
  <c r="H78" i="24"/>
  <c r="H79" i="24"/>
  <c r="H80" i="24"/>
  <c r="H81" i="24"/>
  <c r="H82" i="24"/>
  <c r="H83" i="24"/>
  <c r="H84" i="24"/>
  <c r="H85" i="24"/>
  <c r="H61" i="24"/>
  <c r="H4" i="24"/>
  <c r="H111" i="24"/>
  <c r="H86" i="24"/>
  <c r="H87" i="24"/>
  <c r="H128" i="24"/>
  <c r="H88" i="24"/>
  <c r="H3" i="24"/>
  <c r="H29" i="24"/>
  <c r="H44" i="24"/>
  <c r="H40" i="24"/>
  <c r="H5" i="24"/>
  <c r="H41" i="24"/>
  <c r="H130" i="24"/>
  <c r="H90" i="24"/>
  <c r="H43" i="24"/>
  <c r="H91" i="24"/>
  <c r="H92" i="24"/>
  <c r="H93" i="24"/>
  <c r="H11" i="24"/>
  <c r="H24" i="24"/>
  <c r="H94" i="24"/>
  <c r="H95" i="24"/>
  <c r="H96" i="24"/>
  <c r="H97" i="24"/>
  <c r="H98" i="24"/>
  <c r="H99" i="24"/>
  <c r="H100" i="24"/>
  <c r="H101" i="24"/>
  <c r="H102" i="24"/>
  <c r="H49" i="24"/>
  <c r="H103" i="24"/>
  <c r="H104" i="24"/>
  <c r="H105" i="24"/>
  <c r="H106" i="24"/>
  <c r="H23" i="24"/>
  <c r="H32" i="24"/>
  <c r="H33" i="24"/>
  <c r="H107" i="24"/>
  <c r="H108" i="24"/>
  <c r="H109" i="24"/>
  <c r="H6" i="24"/>
  <c r="H110" i="24"/>
  <c r="H142" i="24"/>
  <c r="H31" i="24"/>
  <c r="H54" i="24"/>
  <c r="H7" i="24"/>
  <c r="H27" i="24"/>
  <c r="H112" i="24"/>
  <c r="H113" i="24"/>
  <c r="H114" i="24"/>
  <c r="H58" i="24"/>
  <c r="H39" i="24"/>
  <c r="H115" i="24"/>
  <c r="H116" i="24"/>
  <c r="H117" i="24"/>
  <c r="H13" i="24"/>
  <c r="H118" i="24"/>
  <c r="H119" i="24"/>
  <c r="H15" i="24"/>
  <c r="H66" i="24"/>
  <c r="H10" i="24"/>
  <c r="H120" i="24"/>
  <c r="H121" i="24"/>
  <c r="H22" i="24"/>
  <c r="H122" i="24"/>
  <c r="H21" i="24"/>
  <c r="H123" i="24"/>
  <c r="H124" i="24"/>
  <c r="H19" i="24"/>
  <c r="H18" i="24"/>
  <c r="H125" i="24"/>
  <c r="H126" i="24"/>
  <c r="H45" i="24"/>
  <c r="H127" i="24"/>
  <c r="H46" i="24"/>
  <c r="H129" i="24"/>
  <c r="H57" i="24"/>
  <c r="H62" i="24"/>
  <c r="H12" i="24"/>
  <c r="H131" i="24"/>
  <c r="H132" i="24"/>
  <c r="H133" i="24"/>
  <c r="H134" i="24"/>
  <c r="H135" i="24"/>
  <c r="H136" i="24"/>
  <c r="H137" i="24"/>
  <c r="H35" i="24"/>
  <c r="H138" i="24"/>
  <c r="H139" i="24"/>
  <c r="H140" i="24"/>
  <c r="H141" i="24"/>
  <c r="H38" i="24"/>
  <c r="H63" i="24"/>
  <c r="H89" i="24"/>
  <c r="H64" i="24"/>
  <c r="H143" i="24"/>
  <c r="H34" i="24"/>
  <c r="H144" i="24"/>
  <c r="H14" i="24"/>
  <c r="H145" i="24"/>
  <c r="H146" i="24"/>
  <c r="H147" i="24"/>
  <c r="H52" i="24"/>
  <c r="H148" i="24"/>
  <c r="H149" i="24"/>
  <c r="H28" i="24"/>
  <c r="H48" i="24"/>
  <c r="H42" i="24"/>
  <c r="H9" i="24"/>
  <c r="H150" i="24"/>
  <c r="H17" i="24"/>
  <c r="H151" i="24"/>
  <c r="H152" i="24"/>
  <c r="H153" i="24"/>
  <c r="H154" i="24"/>
  <c r="H155" i="24"/>
  <c r="H156" i="24"/>
  <c r="H157" i="24"/>
  <c r="H158" i="24"/>
  <c r="H159" i="24"/>
  <c r="H160" i="24"/>
  <c r="H16" i="24"/>
  <c r="H37" i="24"/>
  <c r="H51" i="24"/>
  <c r="H59" i="24"/>
  <c r="H36" i="24"/>
  <c r="H67" i="24"/>
  <c r="H161" i="24"/>
  <c r="H162" i="24"/>
  <c r="H55" i="24"/>
  <c r="H25" i="24"/>
  <c r="H163" i="24"/>
  <c r="H53" i="24"/>
  <c r="H60" i="24"/>
  <c r="F30" i="24"/>
  <c r="F68" i="24"/>
  <c r="F69" i="24"/>
  <c r="F47" i="24"/>
  <c r="F8" i="24"/>
  <c r="F20" i="24"/>
  <c r="F56" i="24"/>
  <c r="F70" i="24"/>
  <c r="F26" i="24"/>
  <c r="F71" i="24"/>
  <c r="F72" i="24"/>
  <c r="F73" i="24"/>
  <c r="F74" i="24"/>
  <c r="F65" i="24"/>
  <c r="F75" i="24"/>
  <c r="F76" i="24"/>
  <c r="F77" i="24"/>
  <c r="F78" i="24"/>
  <c r="F79" i="24"/>
  <c r="F80" i="24"/>
  <c r="F81" i="24"/>
  <c r="F82" i="24"/>
  <c r="F83" i="24"/>
  <c r="F84" i="24"/>
  <c r="F85" i="24"/>
  <c r="F61" i="24"/>
  <c r="F4" i="24"/>
  <c r="F111" i="24"/>
  <c r="F86" i="24"/>
  <c r="F87" i="24"/>
  <c r="F128" i="24"/>
  <c r="F88" i="24"/>
  <c r="F3" i="24"/>
  <c r="F29" i="24"/>
  <c r="F44" i="24"/>
  <c r="F40" i="24"/>
  <c r="F5" i="24"/>
  <c r="F41" i="24"/>
  <c r="F130" i="24"/>
  <c r="F90" i="24"/>
  <c r="F43" i="24"/>
  <c r="F91" i="24"/>
  <c r="F92" i="24"/>
  <c r="F93" i="24"/>
  <c r="F11" i="24"/>
  <c r="F24" i="24"/>
  <c r="F94" i="24"/>
  <c r="F95" i="24"/>
  <c r="F96" i="24"/>
  <c r="F97" i="24"/>
  <c r="F98" i="24"/>
  <c r="F99" i="24"/>
  <c r="F100" i="24"/>
  <c r="F101" i="24"/>
  <c r="F102" i="24"/>
  <c r="F49" i="24"/>
  <c r="F103" i="24"/>
  <c r="F104" i="24"/>
  <c r="F105" i="24"/>
  <c r="F106" i="24"/>
  <c r="F23" i="24"/>
  <c r="F32" i="24"/>
  <c r="F33" i="24"/>
  <c r="F107" i="24"/>
  <c r="F108" i="24"/>
  <c r="F109" i="24"/>
  <c r="F6" i="24"/>
  <c r="F110" i="24"/>
  <c r="F142" i="24"/>
  <c r="F31" i="24"/>
  <c r="F54" i="24"/>
  <c r="F7" i="24"/>
  <c r="F27" i="24"/>
  <c r="F112" i="24"/>
  <c r="F113" i="24"/>
  <c r="F114" i="24"/>
  <c r="F58" i="24"/>
  <c r="F39" i="24"/>
  <c r="F115" i="24"/>
  <c r="F116" i="24"/>
  <c r="F117" i="24"/>
  <c r="F13" i="24"/>
  <c r="F118" i="24"/>
  <c r="F119" i="24"/>
  <c r="F15" i="24"/>
  <c r="F66" i="24"/>
  <c r="F10" i="24"/>
  <c r="F120" i="24"/>
  <c r="F121" i="24"/>
  <c r="F22" i="24"/>
  <c r="F122" i="24"/>
  <c r="F21" i="24"/>
  <c r="F123" i="24"/>
  <c r="F124" i="24"/>
  <c r="F19" i="24"/>
  <c r="F18" i="24"/>
  <c r="F125" i="24"/>
  <c r="F126" i="24"/>
  <c r="F45" i="24"/>
  <c r="F127" i="24"/>
  <c r="F46" i="24"/>
  <c r="F129" i="24"/>
  <c r="F57" i="24"/>
  <c r="F62" i="24"/>
  <c r="F12" i="24"/>
  <c r="F131" i="24"/>
  <c r="F132" i="24"/>
  <c r="F133" i="24"/>
  <c r="F134" i="24"/>
  <c r="F135" i="24"/>
  <c r="F136" i="24"/>
  <c r="F137" i="24"/>
  <c r="F35" i="24"/>
  <c r="F138" i="24"/>
  <c r="F139" i="24"/>
  <c r="F140" i="24"/>
  <c r="F141" i="24"/>
  <c r="F38" i="24"/>
  <c r="F63" i="24"/>
  <c r="F89" i="24"/>
  <c r="F64" i="24"/>
  <c r="F143" i="24"/>
  <c r="F34" i="24"/>
  <c r="F144" i="24"/>
  <c r="F14" i="24"/>
  <c r="F145" i="24"/>
  <c r="F146" i="24"/>
  <c r="F147" i="24"/>
  <c r="F52" i="24"/>
  <c r="F148" i="24"/>
  <c r="F149" i="24"/>
  <c r="F28" i="24"/>
  <c r="F48" i="24"/>
  <c r="F42" i="24"/>
  <c r="F9" i="24"/>
  <c r="F150" i="24"/>
  <c r="F17" i="24"/>
  <c r="F151" i="24"/>
  <c r="F152" i="24"/>
  <c r="F153" i="24"/>
  <c r="F154" i="24"/>
  <c r="F155" i="24"/>
  <c r="F156" i="24"/>
  <c r="F157" i="24"/>
  <c r="F158" i="24"/>
  <c r="F159" i="24"/>
  <c r="F160" i="24"/>
  <c r="F16" i="24"/>
  <c r="F37" i="24"/>
  <c r="F51" i="24"/>
  <c r="F59" i="24"/>
  <c r="F36" i="24"/>
  <c r="F67" i="24"/>
  <c r="F161" i="24"/>
  <c r="F162" i="24"/>
  <c r="F55" i="24"/>
  <c r="F25" i="24"/>
  <c r="F163" i="24"/>
  <c r="F53" i="24"/>
  <c r="F60" i="24"/>
  <c r="H50" i="24"/>
  <c r="F50" i="24"/>
  <c r="D30" i="24"/>
  <c r="D68" i="24"/>
  <c r="D69" i="24"/>
  <c r="D47" i="24"/>
  <c r="D8" i="24"/>
  <c r="D20" i="24"/>
  <c r="D56" i="24"/>
  <c r="D70" i="24"/>
  <c r="D26" i="24"/>
  <c r="D71" i="24"/>
  <c r="D72" i="24"/>
  <c r="D73" i="24"/>
  <c r="D74" i="24"/>
  <c r="D65" i="24"/>
  <c r="D75" i="24"/>
  <c r="D76" i="24"/>
  <c r="D77" i="24"/>
  <c r="D78" i="24"/>
  <c r="D79" i="24"/>
  <c r="D80" i="24"/>
  <c r="D81" i="24"/>
  <c r="D82" i="24"/>
  <c r="D83" i="24"/>
  <c r="D84" i="24"/>
  <c r="D85" i="24"/>
  <c r="D61" i="24"/>
  <c r="D4" i="24"/>
  <c r="D111" i="24"/>
  <c r="D86" i="24"/>
  <c r="D87" i="24"/>
  <c r="D128" i="24"/>
  <c r="D88" i="24"/>
  <c r="D3" i="24"/>
  <c r="D29" i="24"/>
  <c r="D44" i="24"/>
  <c r="D40" i="24"/>
  <c r="D5" i="24"/>
  <c r="D41" i="24"/>
  <c r="D130" i="24"/>
  <c r="D90" i="24"/>
  <c r="D43" i="24"/>
  <c r="D91" i="24"/>
  <c r="D92" i="24"/>
  <c r="D93" i="24"/>
  <c r="D11" i="24"/>
  <c r="D24" i="24"/>
  <c r="D94" i="24"/>
  <c r="D95" i="24"/>
  <c r="D96" i="24"/>
  <c r="D97" i="24"/>
  <c r="D98" i="24"/>
  <c r="D99" i="24"/>
  <c r="D100" i="24"/>
  <c r="D101" i="24"/>
  <c r="D102" i="24"/>
  <c r="D49" i="24"/>
  <c r="D103" i="24"/>
  <c r="D104" i="24"/>
  <c r="D105" i="24"/>
  <c r="D106" i="24"/>
  <c r="D23" i="24"/>
  <c r="D32" i="24"/>
  <c r="D33" i="24"/>
  <c r="D107" i="24"/>
  <c r="D108" i="24"/>
  <c r="D109" i="24"/>
  <c r="D6" i="24"/>
  <c r="D110" i="24"/>
  <c r="D142" i="24"/>
  <c r="D31" i="24"/>
  <c r="D54" i="24"/>
  <c r="D7" i="24"/>
  <c r="D27" i="24"/>
  <c r="D112" i="24"/>
  <c r="D113" i="24"/>
  <c r="D114" i="24"/>
  <c r="D58" i="24"/>
  <c r="D39" i="24"/>
  <c r="D115" i="24"/>
  <c r="D116" i="24"/>
  <c r="D117" i="24"/>
  <c r="D13" i="24"/>
  <c r="D118" i="24"/>
  <c r="D119" i="24"/>
  <c r="D15" i="24"/>
  <c r="D66" i="24"/>
  <c r="D10" i="24"/>
  <c r="D120" i="24"/>
  <c r="D121" i="24"/>
  <c r="D22" i="24"/>
  <c r="D122" i="24"/>
  <c r="D21" i="24"/>
  <c r="D123" i="24"/>
  <c r="D124" i="24"/>
  <c r="D19" i="24"/>
  <c r="D18" i="24"/>
  <c r="D125" i="24"/>
  <c r="D126" i="24"/>
  <c r="D45" i="24"/>
  <c r="D127" i="24"/>
  <c r="D46" i="24"/>
  <c r="D129" i="24"/>
  <c r="D57" i="24"/>
  <c r="D62" i="24"/>
  <c r="D12" i="24"/>
  <c r="D131" i="24"/>
  <c r="D132" i="24"/>
  <c r="D133" i="24"/>
  <c r="D134" i="24"/>
  <c r="D135" i="24"/>
  <c r="D136" i="24"/>
  <c r="D137" i="24"/>
  <c r="D35" i="24"/>
  <c r="D138" i="24"/>
  <c r="D139" i="24"/>
  <c r="D140" i="24"/>
  <c r="D141" i="24"/>
  <c r="D38" i="24"/>
  <c r="D63" i="24"/>
  <c r="D89" i="24"/>
  <c r="D64" i="24"/>
  <c r="D143" i="24"/>
  <c r="D34" i="24"/>
  <c r="D144" i="24"/>
  <c r="D14" i="24"/>
  <c r="D145" i="24"/>
  <c r="D146" i="24"/>
  <c r="D147" i="24"/>
  <c r="D52" i="24"/>
  <c r="D148" i="24"/>
  <c r="D149" i="24"/>
  <c r="D28" i="24"/>
  <c r="D48" i="24"/>
  <c r="D42" i="24"/>
  <c r="D9" i="24"/>
  <c r="D150" i="24"/>
  <c r="D17" i="24"/>
  <c r="D151" i="24"/>
  <c r="D152" i="24"/>
  <c r="D153" i="24"/>
  <c r="D154" i="24"/>
  <c r="D155" i="24"/>
  <c r="D156" i="24"/>
  <c r="D157" i="24"/>
  <c r="D158" i="24"/>
  <c r="D159" i="24"/>
  <c r="D160" i="24"/>
  <c r="D16" i="24"/>
  <c r="D37" i="24"/>
  <c r="D51" i="24"/>
  <c r="D59" i="24"/>
  <c r="D36" i="24"/>
  <c r="D67" i="24"/>
  <c r="D161" i="24"/>
  <c r="D162" i="24"/>
  <c r="D55" i="24"/>
  <c r="D25" i="24"/>
  <c r="D163" i="24"/>
  <c r="D53" i="24"/>
  <c r="D60" i="24"/>
  <c r="D50" i="24"/>
  <c r="AN164" i="23"/>
  <c r="AL164" i="23"/>
  <c r="AM164" i="23" s="1"/>
  <c r="AN163" i="23"/>
  <c r="AL163" i="23"/>
  <c r="AM163" i="23" s="1"/>
  <c r="AN162" i="23"/>
  <c r="AL162" i="23"/>
  <c r="AM162" i="23" s="1"/>
  <c r="AN161" i="23"/>
  <c r="AL161" i="23"/>
  <c r="AM161" i="23" s="1"/>
  <c r="AN160" i="23"/>
  <c r="AM160" i="23"/>
  <c r="AL160" i="23"/>
  <c r="AN159" i="23"/>
  <c r="AM159" i="23"/>
  <c r="AL159" i="23"/>
  <c r="AN158" i="23"/>
  <c r="AM158" i="23"/>
  <c r="AL158" i="23"/>
  <c r="AN157" i="23"/>
  <c r="AM157" i="23"/>
  <c r="AL157" i="23"/>
  <c r="AN156" i="23"/>
  <c r="AM156" i="23"/>
  <c r="AL156" i="23"/>
  <c r="AN155" i="23"/>
  <c r="AM155" i="23"/>
  <c r="AL155" i="23"/>
  <c r="AN154" i="23"/>
  <c r="AM154" i="23"/>
  <c r="AL154" i="23"/>
  <c r="AN153" i="23"/>
  <c r="AM153" i="23"/>
  <c r="AL153" i="23"/>
  <c r="AN152" i="23"/>
  <c r="AM152" i="23"/>
  <c r="AL152" i="23"/>
  <c r="AN151" i="23"/>
  <c r="AM151" i="23"/>
  <c r="AL151" i="23"/>
  <c r="AN150" i="23"/>
  <c r="AM150" i="23"/>
  <c r="AL150" i="23"/>
  <c r="AN149" i="23"/>
  <c r="AM149" i="23"/>
  <c r="AL149" i="23"/>
  <c r="AN148" i="23"/>
  <c r="AM148" i="23"/>
  <c r="AL148" i="23"/>
  <c r="AN147" i="23"/>
  <c r="AM147" i="23"/>
  <c r="AL147" i="23"/>
  <c r="AN146" i="23"/>
  <c r="AM146" i="23"/>
  <c r="AL146" i="23"/>
  <c r="AN145" i="23"/>
  <c r="AM145" i="23"/>
  <c r="AL145" i="23"/>
  <c r="AN144" i="23"/>
  <c r="AM144" i="23"/>
  <c r="AL144" i="23"/>
  <c r="AN143" i="23"/>
  <c r="AM143" i="23"/>
  <c r="AL143" i="23"/>
  <c r="AN142" i="23"/>
  <c r="AM142" i="23"/>
  <c r="AL142" i="23"/>
  <c r="AN141" i="23"/>
  <c r="AM141" i="23"/>
  <c r="AL141" i="23"/>
  <c r="AN140" i="23"/>
  <c r="AM140" i="23"/>
  <c r="AL140" i="23"/>
  <c r="AN139" i="23"/>
  <c r="AM139" i="23"/>
  <c r="AL139" i="23"/>
  <c r="AN138" i="23"/>
  <c r="AM138" i="23"/>
  <c r="AL138" i="23"/>
  <c r="AN137" i="23"/>
  <c r="AM137" i="23"/>
  <c r="AL137" i="23"/>
  <c r="AN136" i="23"/>
  <c r="AM136" i="23"/>
  <c r="AL136" i="23"/>
  <c r="AN135" i="23"/>
  <c r="AM135" i="23"/>
  <c r="AL135" i="23"/>
  <c r="AN134" i="23"/>
  <c r="AM134" i="23"/>
  <c r="AL134" i="23"/>
  <c r="AN133" i="23"/>
  <c r="AM133" i="23"/>
  <c r="AL133" i="23"/>
  <c r="AN132" i="23"/>
  <c r="AM132" i="23"/>
  <c r="AL132" i="23"/>
  <c r="AN131" i="23"/>
  <c r="AM131" i="23"/>
  <c r="AL131" i="23"/>
  <c r="AN130" i="23"/>
  <c r="AM130" i="23"/>
  <c r="AL130" i="23"/>
  <c r="AN129" i="23"/>
  <c r="AM129" i="23"/>
  <c r="AL129" i="23"/>
  <c r="AN128" i="23"/>
  <c r="AM128" i="23"/>
  <c r="AL128" i="23"/>
  <c r="AN127" i="23"/>
  <c r="AM127" i="23"/>
  <c r="AL127" i="23"/>
  <c r="AN125" i="23"/>
  <c r="AM125" i="23"/>
  <c r="AL125" i="23"/>
  <c r="AN124" i="23"/>
  <c r="AM124" i="23"/>
  <c r="AL124" i="23"/>
  <c r="AN123" i="23"/>
  <c r="AM123" i="23"/>
  <c r="AL123" i="23"/>
  <c r="AN122" i="23"/>
  <c r="AM122" i="23"/>
  <c r="AL122" i="23"/>
  <c r="AN121" i="23"/>
  <c r="AM121" i="23"/>
  <c r="AL121" i="23"/>
  <c r="AN120" i="23"/>
  <c r="AM120" i="23"/>
  <c r="AL120" i="23"/>
  <c r="AN119" i="23"/>
  <c r="AM119" i="23"/>
  <c r="AL119" i="23"/>
  <c r="AN118" i="23"/>
  <c r="AM118" i="23"/>
  <c r="AL118" i="23"/>
  <c r="AN117" i="23"/>
  <c r="AM117" i="23"/>
  <c r="AL117" i="23"/>
  <c r="AN116" i="23"/>
  <c r="AM116" i="23"/>
  <c r="AL116" i="23"/>
  <c r="AN115" i="23"/>
  <c r="AM115" i="23"/>
  <c r="AL115" i="23"/>
  <c r="AN114" i="23"/>
  <c r="AM114" i="23"/>
  <c r="AL114" i="23"/>
  <c r="AN113" i="23"/>
  <c r="AM113" i="23"/>
  <c r="AL113" i="23"/>
  <c r="AN111" i="23"/>
  <c r="AM111" i="23"/>
  <c r="AL111" i="23"/>
  <c r="AN110" i="23"/>
  <c r="AM110" i="23"/>
  <c r="AL110" i="23"/>
  <c r="AN109" i="23"/>
  <c r="AM109" i="23"/>
  <c r="AL109" i="23"/>
  <c r="AN108" i="23"/>
  <c r="AM108" i="23"/>
  <c r="AL108" i="23"/>
  <c r="AN107" i="23"/>
  <c r="AM107" i="23"/>
  <c r="AL107" i="23"/>
  <c r="AN104" i="23"/>
  <c r="AM104" i="23"/>
  <c r="AL104" i="23"/>
  <c r="AN103" i="23"/>
  <c r="AM103" i="23"/>
  <c r="AL103" i="23"/>
  <c r="AN102" i="23"/>
  <c r="AM102" i="23"/>
  <c r="AL102" i="23"/>
  <c r="AN101" i="23"/>
  <c r="AM101" i="23"/>
  <c r="AL101" i="23"/>
  <c r="AN100" i="23"/>
  <c r="AM100" i="23"/>
  <c r="AL100" i="23"/>
  <c r="AN99" i="23"/>
  <c r="AM99" i="23"/>
  <c r="AL99" i="23"/>
  <c r="AN98" i="23"/>
  <c r="AM98" i="23"/>
  <c r="AL98" i="23"/>
  <c r="AN97" i="23"/>
  <c r="AM97" i="23"/>
  <c r="AL97" i="23"/>
  <c r="AN96" i="23"/>
  <c r="AM96" i="23"/>
  <c r="AL96" i="23"/>
  <c r="AN95" i="23"/>
  <c r="AM95" i="23"/>
  <c r="AL95" i="23"/>
  <c r="AN94" i="23"/>
  <c r="AM94" i="23"/>
  <c r="AL94" i="23"/>
  <c r="AN93" i="23"/>
  <c r="AM93" i="23"/>
  <c r="AL93" i="23"/>
  <c r="AN92" i="23"/>
  <c r="AM92" i="23"/>
  <c r="AL92" i="23"/>
  <c r="AN91" i="23"/>
  <c r="AM91" i="23"/>
  <c r="AL91" i="23"/>
  <c r="AN90" i="23"/>
  <c r="AM90" i="23"/>
  <c r="AL90" i="23"/>
  <c r="AN89" i="23"/>
  <c r="AM89" i="23"/>
  <c r="AL89" i="23"/>
  <c r="AN88" i="23"/>
  <c r="AM88" i="23"/>
  <c r="AL88" i="23"/>
  <c r="AN87" i="23"/>
  <c r="AM87" i="23"/>
  <c r="AL87" i="23"/>
  <c r="AN86" i="23"/>
  <c r="AM86" i="23"/>
  <c r="AL86" i="23"/>
  <c r="AN85" i="23"/>
  <c r="AM85" i="23"/>
  <c r="AL85" i="23"/>
  <c r="AN84" i="23"/>
  <c r="AM84" i="23"/>
  <c r="AL84" i="23"/>
  <c r="AN83" i="23"/>
  <c r="AM83" i="23"/>
  <c r="AL83" i="23"/>
  <c r="AN82" i="23"/>
  <c r="AM82" i="23"/>
  <c r="AL82" i="23"/>
  <c r="AN81" i="23"/>
  <c r="AM81" i="23"/>
  <c r="AL81" i="23"/>
  <c r="AN80" i="23"/>
  <c r="AM80" i="23"/>
  <c r="AL80" i="23"/>
  <c r="AN79" i="23"/>
  <c r="AM79" i="23"/>
  <c r="AL79" i="23"/>
  <c r="AN78" i="23"/>
  <c r="AM78" i="23"/>
  <c r="AL78" i="23"/>
  <c r="AN77" i="23"/>
  <c r="AM77" i="23"/>
  <c r="AL77" i="23"/>
  <c r="AN76" i="23"/>
  <c r="AM76" i="23"/>
  <c r="AL76" i="23"/>
  <c r="AN75" i="23"/>
  <c r="AM75" i="23"/>
  <c r="AL75" i="23"/>
  <c r="AN74" i="23"/>
  <c r="AM74" i="23"/>
  <c r="AL74" i="23"/>
  <c r="AN73" i="23"/>
  <c r="AM73" i="23"/>
  <c r="AL73" i="23"/>
  <c r="AN71" i="23"/>
  <c r="AM71" i="23"/>
  <c r="AL71" i="23"/>
  <c r="AN70" i="23"/>
  <c r="AM70" i="23"/>
  <c r="AL70" i="23"/>
  <c r="AN69" i="23"/>
  <c r="AM69" i="23"/>
  <c r="AL69" i="23"/>
  <c r="AN68" i="23"/>
  <c r="AM68" i="23"/>
  <c r="AL68" i="23"/>
  <c r="AN67" i="23"/>
  <c r="AM67" i="23"/>
  <c r="AL67" i="23"/>
  <c r="AN66" i="23"/>
  <c r="AM66" i="23"/>
  <c r="AL66" i="23"/>
  <c r="AN65" i="23"/>
  <c r="AM65" i="23"/>
  <c r="AL65" i="23"/>
  <c r="AN64" i="23"/>
  <c r="AM64" i="23"/>
  <c r="AL64" i="23"/>
  <c r="AN62" i="23"/>
  <c r="AM62" i="23"/>
  <c r="AL62" i="23"/>
  <c r="AN61" i="23"/>
  <c r="AM61" i="23"/>
  <c r="AL61" i="23"/>
  <c r="AN60" i="23"/>
  <c r="AM60" i="23"/>
  <c r="AL60" i="23"/>
  <c r="AN59" i="23"/>
  <c r="AM59" i="23"/>
  <c r="AL59" i="23"/>
  <c r="AN58" i="23"/>
  <c r="AM58" i="23"/>
  <c r="AL58" i="23"/>
  <c r="AN57" i="23"/>
  <c r="AM57" i="23"/>
  <c r="AL57" i="23"/>
  <c r="AN56" i="23"/>
  <c r="AM56" i="23"/>
  <c r="AL56" i="23"/>
  <c r="AN55" i="23"/>
  <c r="AM55" i="23"/>
  <c r="AL55" i="23"/>
  <c r="AN54" i="23"/>
  <c r="AM54" i="23"/>
  <c r="AL54" i="23"/>
  <c r="AN53" i="23"/>
  <c r="AM53" i="23"/>
  <c r="AL53" i="23"/>
  <c r="AN52" i="23"/>
  <c r="AM52" i="23"/>
  <c r="AL52" i="23"/>
  <c r="AN51" i="23"/>
  <c r="AM51" i="23"/>
  <c r="AL51" i="23"/>
  <c r="AN50" i="23"/>
  <c r="AM50" i="23"/>
  <c r="AL50" i="23"/>
  <c r="AN49" i="23"/>
  <c r="AM49" i="23"/>
  <c r="AL49" i="23"/>
  <c r="AN48" i="23"/>
  <c r="AM48" i="23"/>
  <c r="AL48" i="23"/>
  <c r="AN47" i="23"/>
  <c r="AM47" i="23"/>
  <c r="AL47" i="23"/>
  <c r="AN46" i="23"/>
  <c r="AM46" i="23"/>
  <c r="AL46" i="23"/>
  <c r="AN45" i="23"/>
  <c r="AM45" i="23"/>
  <c r="AL45" i="23"/>
  <c r="AN44" i="23"/>
  <c r="AM44" i="23"/>
  <c r="AL44" i="23"/>
  <c r="AN43" i="23"/>
  <c r="AM43" i="23"/>
  <c r="AL43" i="23"/>
  <c r="AN42" i="23"/>
  <c r="AM42" i="23"/>
  <c r="AL42" i="23"/>
  <c r="AN41" i="23"/>
  <c r="AM41" i="23"/>
  <c r="AL41" i="23"/>
  <c r="AN40" i="23"/>
  <c r="AM40" i="23"/>
  <c r="AL40" i="23"/>
  <c r="AN39" i="23"/>
  <c r="AM39" i="23"/>
  <c r="AL39" i="23"/>
  <c r="AN38" i="23"/>
  <c r="AM38" i="23"/>
  <c r="AL38" i="23"/>
  <c r="AN37" i="23"/>
  <c r="AM37" i="23"/>
  <c r="AL37" i="23"/>
  <c r="AN36" i="23"/>
  <c r="AM36" i="23"/>
  <c r="AL36" i="23"/>
  <c r="AN35" i="23"/>
  <c r="AM35" i="23"/>
  <c r="AL35" i="23"/>
  <c r="AN34" i="23"/>
  <c r="AM34" i="23"/>
  <c r="AL34" i="23"/>
  <c r="AN33" i="23"/>
  <c r="AM33" i="23"/>
  <c r="AL33" i="23"/>
  <c r="AN32" i="23"/>
  <c r="AM32" i="23"/>
  <c r="AL32" i="23"/>
  <c r="AN31" i="23"/>
  <c r="AM31" i="23"/>
  <c r="AL31" i="23"/>
  <c r="AN30" i="23"/>
  <c r="AM30" i="23"/>
  <c r="AL30" i="23"/>
  <c r="AN29" i="23"/>
  <c r="AM29" i="23"/>
  <c r="AL29" i="23"/>
  <c r="AN28" i="23"/>
  <c r="AM28" i="23"/>
  <c r="AL28" i="23"/>
  <c r="AN27" i="23"/>
  <c r="AM27" i="23"/>
  <c r="AL27" i="23"/>
  <c r="AN26" i="23"/>
  <c r="AM26" i="23"/>
  <c r="AL26" i="23"/>
  <c r="AN25" i="23"/>
  <c r="AM25" i="23"/>
  <c r="AL25" i="23"/>
  <c r="AN24" i="23"/>
  <c r="AM24" i="23"/>
  <c r="AL24" i="23"/>
  <c r="AN23" i="23"/>
  <c r="AM23" i="23"/>
  <c r="AL23" i="23"/>
  <c r="AN22" i="23"/>
  <c r="AM22" i="23"/>
  <c r="AL22" i="23"/>
  <c r="AN21" i="23"/>
  <c r="AM21" i="23"/>
  <c r="AL21" i="23"/>
  <c r="AN20" i="23"/>
  <c r="AM20" i="23"/>
  <c r="AL20" i="23"/>
  <c r="AN19" i="23"/>
  <c r="AM19" i="23"/>
  <c r="AL19" i="23"/>
  <c r="AN18" i="23"/>
  <c r="AM18" i="23"/>
  <c r="AL18" i="23"/>
  <c r="AN17" i="23"/>
  <c r="AM17" i="23"/>
  <c r="AL17" i="23"/>
  <c r="AN16" i="23"/>
  <c r="AM16" i="23"/>
  <c r="AL16" i="23"/>
  <c r="AN15" i="23"/>
  <c r="AM15" i="23"/>
  <c r="AL15" i="23"/>
  <c r="AN14" i="23"/>
  <c r="AM14" i="23"/>
  <c r="AL14" i="23"/>
  <c r="AN13" i="23"/>
  <c r="AM13" i="23"/>
  <c r="AL13" i="23"/>
  <c r="AN12" i="23"/>
  <c r="AM12" i="23"/>
  <c r="AL12" i="23"/>
  <c r="AN11" i="23"/>
  <c r="AM11" i="23"/>
  <c r="AL11" i="23"/>
  <c r="AN10" i="23"/>
  <c r="AM10" i="23"/>
  <c r="AL10" i="23"/>
  <c r="AN9" i="23"/>
  <c r="AM9" i="23"/>
  <c r="AL9" i="23"/>
  <c r="AN8" i="23"/>
  <c r="AM8" i="23"/>
  <c r="AL8" i="23"/>
  <c r="AN7" i="23"/>
  <c r="AM7" i="23"/>
  <c r="AL7" i="23"/>
  <c r="AN6" i="23"/>
  <c r="AM6" i="23"/>
  <c r="AL6" i="23"/>
  <c r="AN5" i="23"/>
  <c r="AM5" i="23"/>
  <c r="AL5" i="23"/>
  <c r="AN4" i="23"/>
  <c r="AM4" i="23"/>
  <c r="AL4" i="23"/>
  <c r="D39" i="16"/>
  <c r="D30" i="16"/>
  <c r="D23" i="16"/>
  <c r="D44" i="16"/>
  <c r="D145" i="16"/>
  <c r="D150" i="16"/>
  <c r="D20" i="16"/>
  <c r="D53" i="16"/>
  <c r="D90" i="16"/>
  <c r="D65" i="16"/>
  <c r="D130" i="16"/>
  <c r="D121" i="16"/>
  <c r="D123" i="16"/>
  <c r="D54" i="16"/>
  <c r="D63" i="16"/>
  <c r="D29" i="16"/>
  <c r="D12" i="16"/>
  <c r="D6" i="16"/>
  <c r="D94" i="16"/>
  <c r="D96" i="16"/>
  <c r="D134" i="16"/>
  <c r="D140" i="16"/>
  <c r="D72" i="16"/>
  <c r="D18" i="16"/>
  <c r="D83" i="16"/>
  <c r="D36" i="16"/>
  <c r="D14" i="16"/>
  <c r="D15" i="16"/>
  <c r="D101" i="16"/>
  <c r="D46" i="16"/>
  <c r="D17" i="16"/>
  <c r="D149" i="16"/>
  <c r="D91" i="16"/>
  <c r="D136" i="16"/>
  <c r="D78" i="16"/>
  <c r="D92" i="16"/>
  <c r="D86" i="16"/>
  <c r="D118" i="16"/>
  <c r="D51" i="16"/>
  <c r="D99" i="16"/>
  <c r="D122" i="16"/>
  <c r="D141" i="16"/>
  <c r="D62" i="16"/>
  <c r="D26" i="16"/>
  <c r="D13" i="16"/>
  <c r="D128" i="16"/>
  <c r="D43" i="16"/>
  <c r="D113" i="16"/>
  <c r="D7" i="16"/>
  <c r="D50" i="16"/>
  <c r="D88" i="16"/>
  <c r="D22" i="16"/>
  <c r="D58" i="16"/>
  <c r="D105" i="16"/>
  <c r="D109" i="16"/>
  <c r="D89" i="16"/>
  <c r="D131" i="16"/>
  <c r="D42" i="16"/>
  <c r="D84" i="16"/>
  <c r="D133" i="16"/>
  <c r="D57" i="16"/>
  <c r="D127" i="16"/>
  <c r="D71" i="16"/>
  <c r="D70" i="16"/>
  <c r="D152" i="16"/>
  <c r="D38" i="16"/>
  <c r="D79" i="16"/>
  <c r="D19" i="16"/>
  <c r="D119" i="16"/>
  <c r="D137" i="16"/>
  <c r="D52" i="16"/>
  <c r="D103" i="16"/>
  <c r="D28" i="16"/>
  <c r="D125" i="16"/>
  <c r="D102" i="16"/>
  <c r="D153" i="16"/>
  <c r="D56" i="16"/>
  <c r="D112" i="16"/>
  <c r="D47" i="16"/>
  <c r="D5" i="16"/>
  <c r="D139" i="16"/>
  <c r="D40" i="16"/>
  <c r="D41" i="16"/>
  <c r="D106" i="16"/>
  <c r="D110" i="16"/>
  <c r="D124" i="16"/>
  <c r="D32" i="16"/>
  <c r="D69" i="16"/>
  <c r="D111" i="16"/>
  <c r="D34" i="16"/>
  <c r="D11" i="16"/>
  <c r="D132" i="16"/>
  <c r="D98" i="16"/>
  <c r="D61" i="16"/>
  <c r="D74" i="16"/>
  <c r="D68" i="16"/>
  <c r="D35" i="16"/>
  <c r="D80" i="16"/>
  <c r="D76" i="16"/>
  <c r="D148" i="16"/>
  <c r="D24" i="16"/>
  <c r="D108" i="16"/>
  <c r="D100" i="16"/>
  <c r="D115" i="16"/>
  <c r="D77" i="16"/>
  <c r="D120" i="16"/>
  <c r="D67" i="16"/>
  <c r="D48" i="16"/>
  <c r="D135" i="16"/>
  <c r="D16" i="16"/>
  <c r="D8" i="16"/>
  <c r="D114" i="16"/>
  <c r="D146" i="16"/>
  <c r="D97" i="16"/>
  <c r="D55" i="16"/>
  <c r="D147" i="16"/>
  <c r="D138" i="16"/>
  <c r="D151" i="16"/>
  <c r="D142" i="16"/>
  <c r="D64" i="16"/>
  <c r="D82" i="16"/>
  <c r="D21" i="16"/>
  <c r="D4" i="16"/>
  <c r="D144" i="16"/>
  <c r="D3" i="16"/>
  <c r="D107" i="16"/>
  <c r="D25" i="16"/>
  <c r="D87" i="16"/>
  <c r="D104" i="16"/>
  <c r="D93" i="16"/>
  <c r="D31" i="16"/>
  <c r="D85" i="16"/>
  <c r="D116" i="16"/>
  <c r="D27" i="16"/>
  <c r="D37" i="16"/>
  <c r="D143" i="16"/>
  <c r="D49" i="16"/>
  <c r="D66" i="16"/>
  <c r="D81" i="16"/>
  <c r="D117" i="16"/>
  <c r="D60" i="16"/>
  <c r="D45" i="16"/>
  <c r="D75" i="16"/>
  <c r="D10" i="16"/>
  <c r="D129" i="16"/>
  <c r="D33" i="16"/>
  <c r="D9" i="16"/>
  <c r="E10" i="16" s="1"/>
  <c r="D126" i="16"/>
  <c r="D59" i="16"/>
  <c r="D73" i="16"/>
  <c r="D95" i="16"/>
  <c r="F39" i="16"/>
  <c r="F30" i="16"/>
  <c r="F23" i="16"/>
  <c r="F44" i="16"/>
  <c r="F145" i="16"/>
  <c r="F150" i="16"/>
  <c r="F20" i="16"/>
  <c r="F53" i="16"/>
  <c r="F90" i="16"/>
  <c r="F65" i="16"/>
  <c r="F130" i="16"/>
  <c r="F121" i="16"/>
  <c r="F123" i="16"/>
  <c r="F54" i="16"/>
  <c r="F63" i="16"/>
  <c r="F29" i="16"/>
  <c r="F12" i="16"/>
  <c r="F6" i="16"/>
  <c r="F94" i="16"/>
  <c r="F96" i="16"/>
  <c r="F134" i="16"/>
  <c r="F140" i="16"/>
  <c r="F72" i="16"/>
  <c r="F18" i="16"/>
  <c r="F83" i="16"/>
  <c r="F36" i="16"/>
  <c r="F14" i="16"/>
  <c r="F15" i="16"/>
  <c r="F101" i="16"/>
  <c r="F46" i="16"/>
  <c r="F17" i="16"/>
  <c r="F149" i="16"/>
  <c r="F91" i="16"/>
  <c r="F136" i="16"/>
  <c r="F78" i="16"/>
  <c r="F92" i="16"/>
  <c r="F86" i="16"/>
  <c r="F118" i="16"/>
  <c r="F51" i="16"/>
  <c r="F99" i="16"/>
  <c r="F122" i="16"/>
  <c r="F141" i="16"/>
  <c r="F62" i="16"/>
  <c r="F26" i="16"/>
  <c r="F13" i="16"/>
  <c r="F128" i="16"/>
  <c r="F43" i="16"/>
  <c r="F113" i="16"/>
  <c r="F7" i="16"/>
  <c r="F50" i="16"/>
  <c r="F88" i="16"/>
  <c r="F22" i="16"/>
  <c r="F58" i="16"/>
  <c r="F105" i="16"/>
  <c r="F109" i="16"/>
  <c r="F89" i="16"/>
  <c r="F131" i="16"/>
  <c r="F42" i="16"/>
  <c r="F84" i="16"/>
  <c r="F133" i="16"/>
  <c r="F57" i="16"/>
  <c r="F127" i="16"/>
  <c r="F71" i="16"/>
  <c r="F70" i="16"/>
  <c r="F152" i="16"/>
  <c r="F38" i="16"/>
  <c r="F79" i="16"/>
  <c r="F19" i="16"/>
  <c r="F119" i="16"/>
  <c r="F137" i="16"/>
  <c r="F52" i="16"/>
  <c r="F103" i="16"/>
  <c r="F28" i="16"/>
  <c r="F125" i="16"/>
  <c r="F102" i="16"/>
  <c r="F153" i="16"/>
  <c r="F56" i="16"/>
  <c r="F112" i="16"/>
  <c r="F47" i="16"/>
  <c r="F5" i="16"/>
  <c r="F139" i="16"/>
  <c r="F40" i="16"/>
  <c r="F41" i="16"/>
  <c r="F106" i="16"/>
  <c r="F110" i="16"/>
  <c r="F124" i="16"/>
  <c r="F32" i="16"/>
  <c r="F69" i="16"/>
  <c r="F111" i="16"/>
  <c r="F34" i="16"/>
  <c r="F11" i="16"/>
  <c r="F132" i="16"/>
  <c r="F98" i="16"/>
  <c r="F61" i="16"/>
  <c r="F74" i="16"/>
  <c r="F68" i="16"/>
  <c r="F35" i="16"/>
  <c r="F80" i="16"/>
  <c r="F76" i="16"/>
  <c r="F148" i="16"/>
  <c r="F24" i="16"/>
  <c r="F108" i="16"/>
  <c r="F100" i="16"/>
  <c r="F115" i="16"/>
  <c r="F77" i="16"/>
  <c r="F120" i="16"/>
  <c r="F67" i="16"/>
  <c r="F48" i="16"/>
  <c r="F135" i="16"/>
  <c r="F16" i="16"/>
  <c r="F8" i="16"/>
  <c r="F114" i="16"/>
  <c r="F146" i="16"/>
  <c r="F97" i="16"/>
  <c r="F55" i="16"/>
  <c r="F147" i="16"/>
  <c r="F138" i="16"/>
  <c r="F151" i="16"/>
  <c r="F142" i="16"/>
  <c r="F64" i="16"/>
  <c r="F82" i="16"/>
  <c r="F21" i="16"/>
  <c r="F4" i="16"/>
  <c r="F144" i="16"/>
  <c r="F3" i="16"/>
  <c r="F107" i="16"/>
  <c r="F25" i="16"/>
  <c r="F87" i="16"/>
  <c r="F104" i="16"/>
  <c r="F93" i="16"/>
  <c r="F31" i="16"/>
  <c r="F85" i="16"/>
  <c r="F116" i="16"/>
  <c r="F27" i="16"/>
  <c r="F37" i="16"/>
  <c r="F143" i="16"/>
  <c r="F49" i="16"/>
  <c r="F66" i="16"/>
  <c r="F81" i="16"/>
  <c r="F117" i="16"/>
  <c r="F60" i="16"/>
  <c r="F45" i="16"/>
  <c r="F75" i="16"/>
  <c r="F10" i="16"/>
  <c r="F129" i="16"/>
  <c r="F33" i="16"/>
  <c r="F9" i="16"/>
  <c r="F126" i="16"/>
  <c r="F59" i="16"/>
  <c r="F73" i="16"/>
  <c r="F95" i="16"/>
  <c r="H39" i="16"/>
  <c r="H30" i="16"/>
  <c r="H23" i="16"/>
  <c r="H44" i="16"/>
  <c r="H145" i="16"/>
  <c r="H150" i="16"/>
  <c r="H20" i="16"/>
  <c r="H53" i="16"/>
  <c r="H90" i="16"/>
  <c r="H65" i="16"/>
  <c r="H130" i="16"/>
  <c r="H121" i="16"/>
  <c r="H123" i="16"/>
  <c r="H54" i="16"/>
  <c r="H63" i="16"/>
  <c r="H29" i="16"/>
  <c r="H12" i="16"/>
  <c r="H6" i="16"/>
  <c r="H94" i="16"/>
  <c r="H96" i="16"/>
  <c r="H134" i="16"/>
  <c r="H140" i="16"/>
  <c r="H72" i="16"/>
  <c r="H18" i="16"/>
  <c r="H83" i="16"/>
  <c r="H36" i="16"/>
  <c r="H14" i="16"/>
  <c r="H15" i="16"/>
  <c r="H101" i="16"/>
  <c r="H46" i="16"/>
  <c r="H17" i="16"/>
  <c r="H149" i="16"/>
  <c r="H91" i="16"/>
  <c r="H136" i="16"/>
  <c r="H78" i="16"/>
  <c r="H92" i="16"/>
  <c r="H86" i="16"/>
  <c r="H118" i="16"/>
  <c r="H51" i="16"/>
  <c r="H99" i="16"/>
  <c r="H122" i="16"/>
  <c r="H141" i="16"/>
  <c r="H62" i="16"/>
  <c r="H26" i="16"/>
  <c r="H13" i="16"/>
  <c r="H128" i="16"/>
  <c r="H43" i="16"/>
  <c r="H113" i="16"/>
  <c r="H7" i="16"/>
  <c r="H50" i="16"/>
  <c r="H88" i="16"/>
  <c r="H22" i="16"/>
  <c r="H58" i="16"/>
  <c r="H105" i="16"/>
  <c r="H109" i="16"/>
  <c r="H89" i="16"/>
  <c r="H131" i="16"/>
  <c r="H42" i="16"/>
  <c r="H84" i="16"/>
  <c r="H133" i="16"/>
  <c r="H57" i="16"/>
  <c r="H127" i="16"/>
  <c r="H71" i="16"/>
  <c r="H70" i="16"/>
  <c r="H152" i="16"/>
  <c r="H38" i="16"/>
  <c r="H79" i="16"/>
  <c r="H19" i="16"/>
  <c r="H119" i="16"/>
  <c r="H137" i="16"/>
  <c r="H52" i="16"/>
  <c r="H103" i="16"/>
  <c r="H28" i="16"/>
  <c r="H125" i="16"/>
  <c r="H102" i="16"/>
  <c r="H153" i="16"/>
  <c r="H56" i="16"/>
  <c r="H112" i="16"/>
  <c r="H47" i="16"/>
  <c r="H5" i="16"/>
  <c r="H139" i="16"/>
  <c r="H40" i="16"/>
  <c r="H41" i="16"/>
  <c r="H106" i="16"/>
  <c r="H110" i="16"/>
  <c r="H124" i="16"/>
  <c r="H32" i="16"/>
  <c r="H69" i="16"/>
  <c r="H111" i="16"/>
  <c r="H34" i="16"/>
  <c r="H11" i="16"/>
  <c r="H132" i="16"/>
  <c r="H98" i="16"/>
  <c r="H61" i="16"/>
  <c r="H74" i="16"/>
  <c r="H68" i="16"/>
  <c r="H35" i="16"/>
  <c r="H80" i="16"/>
  <c r="H76" i="16"/>
  <c r="H148" i="16"/>
  <c r="H24" i="16"/>
  <c r="H108" i="16"/>
  <c r="H100" i="16"/>
  <c r="H115" i="16"/>
  <c r="H77" i="16"/>
  <c r="H120" i="16"/>
  <c r="H67" i="16"/>
  <c r="H48" i="16"/>
  <c r="H135" i="16"/>
  <c r="H16" i="16"/>
  <c r="H8" i="16"/>
  <c r="H114" i="16"/>
  <c r="H146" i="16"/>
  <c r="H97" i="16"/>
  <c r="H55" i="16"/>
  <c r="H147" i="16"/>
  <c r="H138" i="16"/>
  <c r="H151" i="16"/>
  <c r="H142" i="16"/>
  <c r="H64" i="16"/>
  <c r="H82" i="16"/>
  <c r="H21" i="16"/>
  <c r="H4" i="16"/>
  <c r="H144" i="16"/>
  <c r="H3" i="16"/>
  <c r="H107" i="16"/>
  <c r="H25" i="16"/>
  <c r="H87" i="16"/>
  <c r="H104" i="16"/>
  <c r="H93" i="16"/>
  <c r="H31" i="16"/>
  <c r="H85" i="16"/>
  <c r="H116" i="16"/>
  <c r="H27" i="16"/>
  <c r="H37" i="16"/>
  <c r="H143" i="16"/>
  <c r="H49" i="16"/>
  <c r="H66" i="16"/>
  <c r="H81" i="16"/>
  <c r="H117" i="16"/>
  <c r="H60" i="16"/>
  <c r="H45" i="16"/>
  <c r="H75" i="16"/>
  <c r="H10" i="16"/>
  <c r="H129" i="16"/>
  <c r="H33" i="16"/>
  <c r="H9" i="16"/>
  <c r="H126" i="16"/>
  <c r="H59" i="16"/>
  <c r="H73" i="16"/>
  <c r="H95" i="16"/>
  <c r="I4" i="9"/>
  <c r="I5" i="9"/>
  <c r="I6" i="9"/>
  <c r="I7" i="9"/>
  <c r="I8" i="9"/>
  <c r="I9" i="9"/>
  <c r="I10" i="9"/>
  <c r="I11" i="9"/>
  <c r="I12" i="9"/>
  <c r="I13" i="9"/>
  <c r="I14" i="9"/>
  <c r="I15" i="9"/>
  <c r="J15" i="9" s="1"/>
  <c r="I16" i="9"/>
  <c r="I17" i="9"/>
  <c r="I18" i="9"/>
  <c r="I3" i="9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3" i="12"/>
  <c r="J64" i="12"/>
  <c r="J65" i="12"/>
  <c r="J66" i="12"/>
  <c r="J67" i="12"/>
  <c r="J68" i="12"/>
  <c r="J69" i="12"/>
  <c r="J70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6" i="12"/>
  <c r="J107" i="12"/>
  <c r="J108" i="12"/>
  <c r="J109" i="12"/>
  <c r="J110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3" i="12"/>
  <c r="I64" i="12"/>
  <c r="I65" i="12"/>
  <c r="I66" i="12"/>
  <c r="I67" i="12"/>
  <c r="I68" i="12"/>
  <c r="I69" i="12"/>
  <c r="I70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6" i="12"/>
  <c r="I107" i="12"/>
  <c r="I108" i="12"/>
  <c r="I109" i="12"/>
  <c r="I110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3" i="12"/>
  <c r="H64" i="12"/>
  <c r="H65" i="12"/>
  <c r="H66" i="12"/>
  <c r="H67" i="12"/>
  <c r="H68" i="12"/>
  <c r="H69" i="12"/>
  <c r="H70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6" i="12"/>
  <c r="H107" i="12"/>
  <c r="H108" i="12"/>
  <c r="H109" i="12"/>
  <c r="H110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3" i="12"/>
  <c r="G64" i="12"/>
  <c r="G65" i="12"/>
  <c r="G66" i="12"/>
  <c r="G67" i="12"/>
  <c r="G68" i="12"/>
  <c r="G69" i="12"/>
  <c r="G70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6" i="12"/>
  <c r="G107" i="12"/>
  <c r="G108" i="12"/>
  <c r="G109" i="12"/>
  <c r="G110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3" i="12"/>
  <c r="F64" i="12"/>
  <c r="F65" i="12"/>
  <c r="F66" i="12"/>
  <c r="F67" i="12"/>
  <c r="F68" i="12"/>
  <c r="F69" i="12"/>
  <c r="F70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6" i="12"/>
  <c r="F107" i="12"/>
  <c r="F108" i="12"/>
  <c r="F109" i="12"/>
  <c r="F110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3" i="12"/>
  <c r="E64" i="12"/>
  <c r="E65" i="12"/>
  <c r="E66" i="12"/>
  <c r="E67" i="12"/>
  <c r="E68" i="12"/>
  <c r="E69" i="12"/>
  <c r="E70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6" i="12"/>
  <c r="E107" i="12"/>
  <c r="E108" i="12"/>
  <c r="E109" i="12"/>
  <c r="E110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3" i="12"/>
  <c r="D64" i="12"/>
  <c r="D65" i="12"/>
  <c r="D66" i="12"/>
  <c r="D67" i="12"/>
  <c r="D68" i="12"/>
  <c r="D69" i="12"/>
  <c r="D70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6" i="12"/>
  <c r="D107" i="12"/>
  <c r="D108" i="12"/>
  <c r="D109" i="12"/>
  <c r="D110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3" i="12"/>
  <c r="O3" i="12" s="1"/>
  <c r="E3" i="12"/>
  <c r="C124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6" i="12"/>
  <c r="C107" i="12"/>
  <c r="C108" i="12"/>
  <c r="C109" i="12"/>
  <c r="C110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90" i="12"/>
  <c r="C82" i="12"/>
  <c r="C83" i="12"/>
  <c r="C84" i="12"/>
  <c r="C85" i="12"/>
  <c r="C86" i="12"/>
  <c r="C87" i="12"/>
  <c r="C88" i="12"/>
  <c r="C89" i="12"/>
  <c r="C81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3" i="12"/>
  <c r="C64" i="12"/>
  <c r="C65" i="12"/>
  <c r="C66" i="12"/>
  <c r="C67" i="12"/>
  <c r="C68" i="12"/>
  <c r="C69" i="12"/>
  <c r="C70" i="12"/>
  <c r="C72" i="12"/>
  <c r="C73" i="12"/>
  <c r="C74" i="12"/>
  <c r="C75" i="12"/>
  <c r="C76" i="12"/>
  <c r="C77" i="12"/>
  <c r="C78" i="12"/>
  <c r="C79" i="12"/>
  <c r="C80" i="12"/>
  <c r="C35" i="12"/>
  <c r="C27" i="12"/>
  <c r="C28" i="12"/>
  <c r="C29" i="12"/>
  <c r="C30" i="12"/>
  <c r="C31" i="12"/>
  <c r="C32" i="12"/>
  <c r="C33" i="12"/>
  <c r="C34" i="12"/>
  <c r="C26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3" i="12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3" i="9"/>
  <c r="E4" i="9"/>
  <c r="F5" i="9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3" i="9"/>
  <c r="C4" i="9"/>
  <c r="C5" i="9"/>
  <c r="C6" i="9"/>
  <c r="C7" i="9"/>
  <c r="C8" i="9"/>
  <c r="C9" i="9"/>
  <c r="C10" i="9"/>
  <c r="C11" i="9"/>
  <c r="C12" i="9"/>
  <c r="D12" i="9" s="1"/>
  <c r="C13" i="9"/>
  <c r="C14" i="9"/>
  <c r="C15" i="9"/>
  <c r="C16" i="9"/>
  <c r="C17" i="9"/>
  <c r="C18" i="9"/>
  <c r="C3" i="9"/>
  <c r="I42" i="20"/>
  <c r="I130" i="20"/>
  <c r="I131" i="20"/>
  <c r="I132" i="20"/>
  <c r="I10" i="20"/>
  <c r="I34" i="20"/>
  <c r="I133" i="20"/>
  <c r="I134" i="20"/>
  <c r="I24" i="20"/>
  <c r="I135" i="20"/>
  <c r="I136" i="20"/>
  <c r="I137" i="20"/>
  <c r="I74" i="20"/>
  <c r="I96" i="20"/>
  <c r="I97" i="20"/>
  <c r="I115" i="20"/>
  <c r="I138" i="20"/>
  <c r="I145" i="20"/>
  <c r="I98" i="20"/>
  <c r="I116" i="20"/>
  <c r="I139" i="20"/>
  <c r="I63" i="20"/>
  <c r="I140" i="20"/>
  <c r="I148" i="20"/>
  <c r="I149" i="20"/>
  <c r="I87" i="20"/>
  <c r="I6" i="20"/>
  <c r="I14" i="20"/>
  <c r="I83" i="20"/>
  <c r="I117" i="20"/>
  <c r="I7" i="20"/>
  <c r="I150" i="20"/>
  <c r="I9" i="20"/>
  <c r="I45" i="20"/>
  <c r="I44" i="20"/>
  <c r="I59" i="20"/>
  <c r="I5" i="20"/>
  <c r="I64" i="20"/>
  <c r="I25" i="20"/>
  <c r="I143" i="20"/>
  <c r="I43" i="20"/>
  <c r="I151" i="20"/>
  <c r="I8" i="20"/>
  <c r="I47" i="20"/>
  <c r="I19" i="20"/>
  <c r="I144" i="20"/>
  <c r="I108" i="20"/>
  <c r="I109" i="20"/>
  <c r="I152" i="20"/>
  <c r="I110" i="20"/>
  <c r="I61" i="20"/>
  <c r="I77" i="20"/>
  <c r="I78" i="20"/>
  <c r="I46" i="20"/>
  <c r="I105" i="20"/>
  <c r="I107" i="20"/>
  <c r="I39" i="20"/>
  <c r="I53" i="20"/>
  <c r="I73" i="20"/>
  <c r="I118" i="20"/>
  <c r="I106" i="20"/>
  <c r="I111" i="20"/>
  <c r="I18" i="20"/>
  <c r="I89" i="20"/>
  <c r="I26" i="20"/>
  <c r="I90" i="20"/>
  <c r="I3" i="20"/>
  <c r="I37" i="20"/>
  <c r="I72" i="20"/>
  <c r="I11" i="20"/>
  <c r="I56" i="20"/>
  <c r="I141" i="20"/>
  <c r="I51" i="20"/>
  <c r="I33" i="20"/>
  <c r="I29" i="20"/>
  <c r="I79" i="20"/>
  <c r="I69" i="20"/>
  <c r="I153" i="20"/>
  <c r="I35" i="20"/>
  <c r="I119" i="20"/>
  <c r="I65" i="20"/>
  <c r="I27" i="20"/>
  <c r="I95" i="20"/>
  <c r="I36" i="20"/>
  <c r="I120" i="20"/>
  <c r="I57" i="20"/>
  <c r="I16" i="20"/>
  <c r="I75" i="20"/>
  <c r="I21" i="20"/>
  <c r="I99" i="20"/>
  <c r="I121" i="20"/>
  <c r="I30" i="20"/>
  <c r="I15" i="20"/>
  <c r="I100" i="20"/>
  <c r="I28" i="20"/>
  <c r="I31" i="20"/>
  <c r="I122" i="20"/>
  <c r="I146" i="20"/>
  <c r="I17" i="20"/>
  <c r="I23" i="20"/>
  <c r="I49" i="20"/>
  <c r="I70" i="20"/>
  <c r="I68" i="20"/>
  <c r="I84" i="20"/>
  <c r="I123" i="20"/>
  <c r="I80" i="20"/>
  <c r="I124" i="20"/>
  <c r="I112" i="20"/>
  <c r="I125" i="20"/>
  <c r="I88" i="20"/>
  <c r="I142" i="20"/>
  <c r="I38" i="20"/>
  <c r="I66" i="20"/>
  <c r="I147" i="20"/>
  <c r="I81" i="20"/>
  <c r="I54" i="20"/>
  <c r="I55" i="20"/>
  <c r="I52" i="20"/>
  <c r="I71" i="20"/>
  <c r="I101" i="20"/>
  <c r="I113" i="20"/>
  <c r="I82" i="20"/>
  <c r="I126" i="20"/>
  <c r="I129" i="20"/>
  <c r="I41" i="20"/>
  <c r="I85" i="20"/>
  <c r="I114" i="20"/>
  <c r="I76" i="20"/>
  <c r="I12" i="20"/>
  <c r="I40" i="20"/>
  <c r="I13" i="20"/>
  <c r="I60" i="20"/>
  <c r="I62" i="20"/>
  <c r="I91" i="20"/>
  <c r="I102" i="20"/>
  <c r="I92" i="20"/>
  <c r="I127" i="20"/>
  <c r="I22" i="20"/>
  <c r="I93" i="20"/>
  <c r="I58" i="20"/>
  <c r="I94" i="20"/>
  <c r="I50" i="20"/>
  <c r="I103" i="20"/>
  <c r="I20" i="20"/>
  <c r="I86" i="20"/>
  <c r="I32" i="20"/>
  <c r="I104" i="20"/>
  <c r="I48" i="20"/>
  <c r="I128" i="20"/>
  <c r="I4" i="20"/>
  <c r="G42" i="20"/>
  <c r="G130" i="20"/>
  <c r="G131" i="20"/>
  <c r="G132" i="20"/>
  <c r="G10" i="20"/>
  <c r="G34" i="20"/>
  <c r="G133" i="20"/>
  <c r="G134" i="20"/>
  <c r="G24" i="20"/>
  <c r="G135" i="20"/>
  <c r="G136" i="20"/>
  <c r="G137" i="20"/>
  <c r="G74" i="20"/>
  <c r="G96" i="20"/>
  <c r="G97" i="20"/>
  <c r="G115" i="20"/>
  <c r="G138" i="20"/>
  <c r="G145" i="20"/>
  <c r="G98" i="20"/>
  <c r="G116" i="20"/>
  <c r="G139" i="20"/>
  <c r="G63" i="20"/>
  <c r="G140" i="20"/>
  <c r="G148" i="20"/>
  <c r="G149" i="20"/>
  <c r="G87" i="20"/>
  <c r="G6" i="20"/>
  <c r="G14" i="20"/>
  <c r="G83" i="20"/>
  <c r="G117" i="20"/>
  <c r="G7" i="20"/>
  <c r="G150" i="20"/>
  <c r="G9" i="20"/>
  <c r="G45" i="20"/>
  <c r="G44" i="20"/>
  <c r="G59" i="20"/>
  <c r="G5" i="20"/>
  <c r="G64" i="20"/>
  <c r="G25" i="20"/>
  <c r="G143" i="20"/>
  <c r="G43" i="20"/>
  <c r="G151" i="20"/>
  <c r="G8" i="20"/>
  <c r="G47" i="20"/>
  <c r="G19" i="20"/>
  <c r="G144" i="20"/>
  <c r="G108" i="20"/>
  <c r="G109" i="20"/>
  <c r="G152" i="20"/>
  <c r="G110" i="20"/>
  <c r="G61" i="20"/>
  <c r="G77" i="20"/>
  <c r="G78" i="20"/>
  <c r="G46" i="20"/>
  <c r="G105" i="20"/>
  <c r="G107" i="20"/>
  <c r="G39" i="20"/>
  <c r="G53" i="20"/>
  <c r="G73" i="20"/>
  <c r="G118" i="20"/>
  <c r="G106" i="20"/>
  <c r="G111" i="20"/>
  <c r="G18" i="20"/>
  <c r="G89" i="20"/>
  <c r="G26" i="20"/>
  <c r="G90" i="20"/>
  <c r="G3" i="20"/>
  <c r="G37" i="20"/>
  <c r="G72" i="20"/>
  <c r="G11" i="20"/>
  <c r="G56" i="20"/>
  <c r="G141" i="20"/>
  <c r="G51" i="20"/>
  <c r="G33" i="20"/>
  <c r="G29" i="20"/>
  <c r="G79" i="20"/>
  <c r="G69" i="20"/>
  <c r="G153" i="20"/>
  <c r="G35" i="20"/>
  <c r="G119" i="20"/>
  <c r="G65" i="20"/>
  <c r="G27" i="20"/>
  <c r="G95" i="20"/>
  <c r="G36" i="20"/>
  <c r="G120" i="20"/>
  <c r="G57" i="20"/>
  <c r="G16" i="20"/>
  <c r="G75" i="20"/>
  <c r="G21" i="20"/>
  <c r="G99" i="20"/>
  <c r="G121" i="20"/>
  <c r="G30" i="20"/>
  <c r="G15" i="20"/>
  <c r="G100" i="20"/>
  <c r="G28" i="20"/>
  <c r="G31" i="20"/>
  <c r="G122" i="20"/>
  <c r="G146" i="20"/>
  <c r="G17" i="20"/>
  <c r="G23" i="20"/>
  <c r="G49" i="20"/>
  <c r="G70" i="20"/>
  <c r="G68" i="20"/>
  <c r="G84" i="20"/>
  <c r="G123" i="20"/>
  <c r="G80" i="20"/>
  <c r="G124" i="20"/>
  <c r="G112" i="20"/>
  <c r="G125" i="20"/>
  <c r="G88" i="20"/>
  <c r="G142" i="20"/>
  <c r="G38" i="20"/>
  <c r="G66" i="20"/>
  <c r="G147" i="20"/>
  <c r="G81" i="20"/>
  <c r="G54" i="20"/>
  <c r="G55" i="20"/>
  <c r="G52" i="20"/>
  <c r="G71" i="20"/>
  <c r="G101" i="20"/>
  <c r="G113" i="20"/>
  <c r="G82" i="20"/>
  <c r="G126" i="20"/>
  <c r="G129" i="20"/>
  <c r="G41" i="20"/>
  <c r="G85" i="20"/>
  <c r="G114" i="20"/>
  <c r="G76" i="20"/>
  <c r="G12" i="20"/>
  <c r="G40" i="20"/>
  <c r="G13" i="20"/>
  <c r="G60" i="20"/>
  <c r="G62" i="20"/>
  <c r="G91" i="20"/>
  <c r="G102" i="20"/>
  <c r="G92" i="20"/>
  <c r="G127" i="20"/>
  <c r="G22" i="20"/>
  <c r="G93" i="20"/>
  <c r="G58" i="20"/>
  <c r="G94" i="20"/>
  <c r="G50" i="20"/>
  <c r="G103" i="20"/>
  <c r="G20" i="20"/>
  <c r="G86" i="20"/>
  <c r="G32" i="20"/>
  <c r="G104" i="20"/>
  <c r="G48" i="20"/>
  <c r="G128" i="20"/>
  <c r="G4" i="20"/>
  <c r="E42" i="20"/>
  <c r="E130" i="20"/>
  <c r="E131" i="20"/>
  <c r="E132" i="20"/>
  <c r="E10" i="20"/>
  <c r="E34" i="20"/>
  <c r="E133" i="20"/>
  <c r="E134" i="20"/>
  <c r="E24" i="20"/>
  <c r="E135" i="20"/>
  <c r="E136" i="20"/>
  <c r="E137" i="20"/>
  <c r="E74" i="20"/>
  <c r="E96" i="20"/>
  <c r="E97" i="20"/>
  <c r="E115" i="20"/>
  <c r="E138" i="20"/>
  <c r="E145" i="20"/>
  <c r="E98" i="20"/>
  <c r="E116" i="20"/>
  <c r="E139" i="20"/>
  <c r="E63" i="20"/>
  <c r="E140" i="20"/>
  <c r="E148" i="20"/>
  <c r="E149" i="20"/>
  <c r="E87" i="20"/>
  <c r="E6" i="20"/>
  <c r="E14" i="20"/>
  <c r="E83" i="20"/>
  <c r="E117" i="20"/>
  <c r="E7" i="20"/>
  <c r="E150" i="20"/>
  <c r="E9" i="20"/>
  <c r="E45" i="20"/>
  <c r="E44" i="20"/>
  <c r="E59" i="20"/>
  <c r="E5" i="20"/>
  <c r="E64" i="20"/>
  <c r="E25" i="20"/>
  <c r="E143" i="20"/>
  <c r="E43" i="20"/>
  <c r="E151" i="20"/>
  <c r="E8" i="20"/>
  <c r="E47" i="20"/>
  <c r="E19" i="20"/>
  <c r="E144" i="20"/>
  <c r="E108" i="20"/>
  <c r="E109" i="20"/>
  <c r="E152" i="20"/>
  <c r="E110" i="20"/>
  <c r="E61" i="20"/>
  <c r="E77" i="20"/>
  <c r="E78" i="20"/>
  <c r="E46" i="20"/>
  <c r="E105" i="20"/>
  <c r="E107" i="20"/>
  <c r="E39" i="20"/>
  <c r="E53" i="20"/>
  <c r="E73" i="20"/>
  <c r="E118" i="20"/>
  <c r="E106" i="20"/>
  <c r="E111" i="20"/>
  <c r="E18" i="20"/>
  <c r="E89" i="20"/>
  <c r="E26" i="20"/>
  <c r="E90" i="20"/>
  <c r="E3" i="20"/>
  <c r="E37" i="20"/>
  <c r="E72" i="20"/>
  <c r="E11" i="20"/>
  <c r="E56" i="20"/>
  <c r="E141" i="20"/>
  <c r="E51" i="20"/>
  <c r="E33" i="20"/>
  <c r="E29" i="20"/>
  <c r="E79" i="20"/>
  <c r="E69" i="20"/>
  <c r="E153" i="20"/>
  <c r="E35" i="20"/>
  <c r="E119" i="20"/>
  <c r="E65" i="20"/>
  <c r="E27" i="20"/>
  <c r="E95" i="20"/>
  <c r="E36" i="20"/>
  <c r="E120" i="20"/>
  <c r="E57" i="20"/>
  <c r="E16" i="20"/>
  <c r="E75" i="20"/>
  <c r="E21" i="20"/>
  <c r="E99" i="20"/>
  <c r="E121" i="20"/>
  <c r="E30" i="20"/>
  <c r="E15" i="20"/>
  <c r="E100" i="20"/>
  <c r="E28" i="20"/>
  <c r="E31" i="20"/>
  <c r="E122" i="20"/>
  <c r="E146" i="20"/>
  <c r="E17" i="20"/>
  <c r="E23" i="20"/>
  <c r="E49" i="20"/>
  <c r="E70" i="20"/>
  <c r="E68" i="20"/>
  <c r="E84" i="20"/>
  <c r="E123" i="20"/>
  <c r="E80" i="20"/>
  <c r="E124" i="20"/>
  <c r="E112" i="20"/>
  <c r="E125" i="20"/>
  <c r="E88" i="20"/>
  <c r="E142" i="20"/>
  <c r="E38" i="20"/>
  <c r="E66" i="20"/>
  <c r="E147" i="20"/>
  <c r="E81" i="20"/>
  <c r="E54" i="20"/>
  <c r="E55" i="20"/>
  <c r="E52" i="20"/>
  <c r="E71" i="20"/>
  <c r="E101" i="20"/>
  <c r="E113" i="20"/>
  <c r="E82" i="20"/>
  <c r="E126" i="20"/>
  <c r="E129" i="20"/>
  <c r="E41" i="20"/>
  <c r="E85" i="20"/>
  <c r="E114" i="20"/>
  <c r="E76" i="20"/>
  <c r="E12" i="20"/>
  <c r="E40" i="20"/>
  <c r="E13" i="20"/>
  <c r="E60" i="20"/>
  <c r="E62" i="20"/>
  <c r="E91" i="20"/>
  <c r="E102" i="20"/>
  <c r="E92" i="20"/>
  <c r="E127" i="20"/>
  <c r="E22" i="20"/>
  <c r="E93" i="20"/>
  <c r="E58" i="20"/>
  <c r="E94" i="20"/>
  <c r="E50" i="20"/>
  <c r="E103" i="20"/>
  <c r="E20" i="20"/>
  <c r="E86" i="20"/>
  <c r="E32" i="20"/>
  <c r="E104" i="20"/>
  <c r="E48" i="20"/>
  <c r="E128" i="20"/>
  <c r="E4" i="20"/>
  <c r="I67" i="20"/>
  <c r="G67" i="20"/>
  <c r="E67" i="20"/>
  <c r="I85" i="18"/>
  <c r="I55" i="18"/>
  <c r="I86" i="18"/>
  <c r="I40" i="18"/>
  <c r="I18" i="18"/>
  <c r="I23" i="18"/>
  <c r="I62" i="18"/>
  <c r="I87" i="18"/>
  <c r="I31" i="18"/>
  <c r="I63" i="18"/>
  <c r="I72" i="18"/>
  <c r="I88" i="18"/>
  <c r="I46" i="18"/>
  <c r="I89" i="18"/>
  <c r="I90" i="18"/>
  <c r="I91" i="18"/>
  <c r="I92" i="18"/>
  <c r="I93" i="18"/>
  <c r="I73" i="18"/>
  <c r="I94" i="18"/>
  <c r="I95" i="18"/>
  <c r="I74" i="18"/>
  <c r="I151" i="18"/>
  <c r="I96" i="18"/>
  <c r="I75" i="18"/>
  <c r="I64" i="18"/>
  <c r="I27" i="18"/>
  <c r="I3" i="18"/>
  <c r="I97" i="18"/>
  <c r="I98" i="18"/>
  <c r="I19" i="18"/>
  <c r="I99" i="18"/>
  <c r="I4" i="18"/>
  <c r="I15" i="18"/>
  <c r="I28" i="18"/>
  <c r="I47" i="18"/>
  <c r="I8" i="18"/>
  <c r="I56" i="18"/>
  <c r="I65" i="18"/>
  <c r="I100" i="18"/>
  <c r="I66" i="18"/>
  <c r="I32" i="18"/>
  <c r="I29" i="18"/>
  <c r="I41" i="18"/>
  <c r="I101" i="18"/>
  <c r="I24" i="18"/>
  <c r="I102" i="18"/>
  <c r="I103" i="18"/>
  <c r="I76" i="18"/>
  <c r="I104" i="18"/>
  <c r="I77" i="18"/>
  <c r="I105" i="18"/>
  <c r="I106" i="18"/>
  <c r="I48" i="18"/>
  <c r="I107" i="18"/>
  <c r="I108" i="18"/>
  <c r="I33" i="18"/>
  <c r="I109" i="18"/>
  <c r="I16" i="18"/>
  <c r="I110" i="18"/>
  <c r="I49" i="18"/>
  <c r="I111" i="18"/>
  <c r="I6" i="18"/>
  <c r="I112" i="18"/>
  <c r="I10" i="18"/>
  <c r="I113" i="18"/>
  <c r="I5" i="18"/>
  <c r="I67" i="18"/>
  <c r="I114" i="18"/>
  <c r="I7" i="18"/>
  <c r="I42" i="18"/>
  <c r="I115" i="18"/>
  <c r="I68" i="18"/>
  <c r="I43" i="18"/>
  <c r="I34" i="18"/>
  <c r="I116" i="18"/>
  <c r="I117" i="18"/>
  <c r="I118" i="18"/>
  <c r="I44" i="18"/>
  <c r="I119" i="18"/>
  <c r="I120" i="18"/>
  <c r="I57" i="18"/>
  <c r="I121" i="18"/>
  <c r="I50" i="18"/>
  <c r="I122" i="18"/>
  <c r="I51" i="18"/>
  <c r="I152" i="18"/>
  <c r="I123" i="18"/>
  <c r="I11" i="18"/>
  <c r="I124" i="18"/>
  <c r="I69" i="18"/>
  <c r="I9" i="18"/>
  <c r="I17" i="18"/>
  <c r="I125" i="18"/>
  <c r="I35" i="18"/>
  <c r="I78" i="18"/>
  <c r="I126" i="18"/>
  <c r="I127" i="18"/>
  <c r="I12" i="18"/>
  <c r="I13" i="18"/>
  <c r="I58" i="18"/>
  <c r="I128" i="18"/>
  <c r="I52" i="18"/>
  <c r="I129" i="18"/>
  <c r="I130" i="18"/>
  <c r="I36" i="18"/>
  <c r="I59" i="18"/>
  <c r="I79" i="18"/>
  <c r="I131" i="18"/>
  <c r="I132" i="18"/>
  <c r="I133" i="18"/>
  <c r="I37" i="18"/>
  <c r="I45" i="18"/>
  <c r="I134" i="18"/>
  <c r="I80" i="18"/>
  <c r="I20" i="18"/>
  <c r="I53" i="18"/>
  <c r="I54" i="18"/>
  <c r="I70" i="18"/>
  <c r="I135" i="18"/>
  <c r="I153" i="18"/>
  <c r="I81" i="18"/>
  <c r="I136" i="18"/>
  <c r="I137" i="18"/>
  <c r="I38" i="18"/>
  <c r="I82" i="18"/>
  <c r="I138" i="18"/>
  <c r="I83" i="18"/>
  <c r="I21" i="18"/>
  <c r="I14" i="18"/>
  <c r="I60" i="18"/>
  <c r="I139" i="18"/>
  <c r="I140" i="18"/>
  <c r="I141" i="18"/>
  <c r="I142" i="18"/>
  <c r="I143" i="18"/>
  <c r="I144" i="18"/>
  <c r="I25" i="18"/>
  <c r="I145" i="18"/>
  <c r="I30" i="18"/>
  <c r="I146" i="18"/>
  <c r="I22" i="18"/>
  <c r="I147" i="18"/>
  <c r="I39" i="18"/>
  <c r="I84" i="18"/>
  <c r="I61" i="18"/>
  <c r="I148" i="18"/>
  <c r="I149" i="18"/>
  <c r="I150" i="18"/>
  <c r="I26" i="18"/>
  <c r="G85" i="18"/>
  <c r="G55" i="18"/>
  <c r="G86" i="18"/>
  <c r="G40" i="18"/>
  <c r="G18" i="18"/>
  <c r="G23" i="18"/>
  <c r="G62" i="18"/>
  <c r="G87" i="18"/>
  <c r="G31" i="18"/>
  <c r="G63" i="18"/>
  <c r="G72" i="18"/>
  <c r="G88" i="18"/>
  <c r="G46" i="18"/>
  <c r="G89" i="18"/>
  <c r="G90" i="18"/>
  <c r="G91" i="18"/>
  <c r="G92" i="18"/>
  <c r="G93" i="18"/>
  <c r="G73" i="18"/>
  <c r="G94" i="18"/>
  <c r="G95" i="18"/>
  <c r="G74" i="18"/>
  <c r="G151" i="18"/>
  <c r="G96" i="18"/>
  <c r="G75" i="18"/>
  <c r="G64" i="18"/>
  <c r="G27" i="18"/>
  <c r="G3" i="18"/>
  <c r="G97" i="18"/>
  <c r="G98" i="18"/>
  <c r="G19" i="18"/>
  <c r="G99" i="18"/>
  <c r="G4" i="18"/>
  <c r="G15" i="18"/>
  <c r="G28" i="18"/>
  <c r="G47" i="18"/>
  <c r="G8" i="18"/>
  <c r="G56" i="18"/>
  <c r="G65" i="18"/>
  <c r="G100" i="18"/>
  <c r="G66" i="18"/>
  <c r="G32" i="18"/>
  <c r="G29" i="18"/>
  <c r="G41" i="18"/>
  <c r="G101" i="18"/>
  <c r="G24" i="18"/>
  <c r="G102" i="18"/>
  <c r="G103" i="18"/>
  <c r="G76" i="18"/>
  <c r="G104" i="18"/>
  <c r="G77" i="18"/>
  <c r="G105" i="18"/>
  <c r="G106" i="18"/>
  <c r="G48" i="18"/>
  <c r="G107" i="18"/>
  <c r="G108" i="18"/>
  <c r="G33" i="18"/>
  <c r="G109" i="18"/>
  <c r="G16" i="18"/>
  <c r="G110" i="18"/>
  <c r="G49" i="18"/>
  <c r="G111" i="18"/>
  <c r="G6" i="18"/>
  <c r="G112" i="18"/>
  <c r="G10" i="18"/>
  <c r="G113" i="18"/>
  <c r="G5" i="18"/>
  <c r="G67" i="18"/>
  <c r="G114" i="18"/>
  <c r="G7" i="18"/>
  <c r="G42" i="18"/>
  <c r="G115" i="18"/>
  <c r="G68" i="18"/>
  <c r="G43" i="18"/>
  <c r="G34" i="18"/>
  <c r="G116" i="18"/>
  <c r="G117" i="18"/>
  <c r="G118" i="18"/>
  <c r="G44" i="18"/>
  <c r="G119" i="18"/>
  <c r="G120" i="18"/>
  <c r="G57" i="18"/>
  <c r="G121" i="18"/>
  <c r="G50" i="18"/>
  <c r="G122" i="18"/>
  <c r="G51" i="18"/>
  <c r="G152" i="18"/>
  <c r="G123" i="18"/>
  <c r="G11" i="18"/>
  <c r="G124" i="18"/>
  <c r="G69" i="18"/>
  <c r="G9" i="18"/>
  <c r="G17" i="18"/>
  <c r="G125" i="18"/>
  <c r="G35" i="18"/>
  <c r="G78" i="18"/>
  <c r="G126" i="18"/>
  <c r="G127" i="18"/>
  <c r="G12" i="18"/>
  <c r="G13" i="18"/>
  <c r="G58" i="18"/>
  <c r="G128" i="18"/>
  <c r="G52" i="18"/>
  <c r="G129" i="18"/>
  <c r="G130" i="18"/>
  <c r="G36" i="18"/>
  <c r="G59" i="18"/>
  <c r="G79" i="18"/>
  <c r="G131" i="18"/>
  <c r="G132" i="18"/>
  <c r="G133" i="18"/>
  <c r="G37" i="18"/>
  <c r="G45" i="18"/>
  <c r="G134" i="18"/>
  <c r="G80" i="18"/>
  <c r="G20" i="18"/>
  <c r="G53" i="18"/>
  <c r="G54" i="18"/>
  <c r="G70" i="18"/>
  <c r="G135" i="18"/>
  <c r="G153" i="18"/>
  <c r="G81" i="18"/>
  <c r="G136" i="18"/>
  <c r="G137" i="18"/>
  <c r="G38" i="18"/>
  <c r="G82" i="18"/>
  <c r="G138" i="18"/>
  <c r="G83" i="18"/>
  <c r="G21" i="18"/>
  <c r="G14" i="18"/>
  <c r="G60" i="18"/>
  <c r="G139" i="18"/>
  <c r="G140" i="18"/>
  <c r="G141" i="18"/>
  <c r="G142" i="18"/>
  <c r="G143" i="18"/>
  <c r="G144" i="18"/>
  <c r="G25" i="18"/>
  <c r="G145" i="18"/>
  <c r="G30" i="18"/>
  <c r="G146" i="18"/>
  <c r="G22" i="18"/>
  <c r="G147" i="18"/>
  <c r="G39" i="18"/>
  <c r="G84" i="18"/>
  <c r="G61" i="18"/>
  <c r="G148" i="18"/>
  <c r="G149" i="18"/>
  <c r="G150" i="18"/>
  <c r="G26" i="18"/>
  <c r="E85" i="18"/>
  <c r="E55" i="18"/>
  <c r="E86" i="18"/>
  <c r="E40" i="18"/>
  <c r="E18" i="18"/>
  <c r="E23" i="18"/>
  <c r="E62" i="18"/>
  <c r="E87" i="18"/>
  <c r="E31" i="18"/>
  <c r="E63" i="18"/>
  <c r="E72" i="18"/>
  <c r="E88" i="18"/>
  <c r="E46" i="18"/>
  <c r="E89" i="18"/>
  <c r="E90" i="18"/>
  <c r="E91" i="18"/>
  <c r="E92" i="18"/>
  <c r="E93" i="18"/>
  <c r="E73" i="18"/>
  <c r="E94" i="18"/>
  <c r="E95" i="18"/>
  <c r="E74" i="18"/>
  <c r="E151" i="18"/>
  <c r="E96" i="18"/>
  <c r="E75" i="18"/>
  <c r="E64" i="18"/>
  <c r="E27" i="18"/>
  <c r="E3" i="18"/>
  <c r="E97" i="18"/>
  <c r="E98" i="18"/>
  <c r="E19" i="18"/>
  <c r="E99" i="18"/>
  <c r="E4" i="18"/>
  <c r="E15" i="18"/>
  <c r="E28" i="18"/>
  <c r="E47" i="18"/>
  <c r="E8" i="18"/>
  <c r="E56" i="18"/>
  <c r="E65" i="18"/>
  <c r="E100" i="18"/>
  <c r="E66" i="18"/>
  <c r="E32" i="18"/>
  <c r="E29" i="18"/>
  <c r="E41" i="18"/>
  <c r="E101" i="18"/>
  <c r="E24" i="18"/>
  <c r="E102" i="18"/>
  <c r="E103" i="18"/>
  <c r="E76" i="18"/>
  <c r="E104" i="18"/>
  <c r="E77" i="18"/>
  <c r="E105" i="18"/>
  <c r="E106" i="18"/>
  <c r="E48" i="18"/>
  <c r="E107" i="18"/>
  <c r="E108" i="18"/>
  <c r="E33" i="18"/>
  <c r="E109" i="18"/>
  <c r="E16" i="18"/>
  <c r="E110" i="18"/>
  <c r="E49" i="18"/>
  <c r="E111" i="18"/>
  <c r="E6" i="18"/>
  <c r="E112" i="18"/>
  <c r="E10" i="18"/>
  <c r="E113" i="18"/>
  <c r="E5" i="18"/>
  <c r="E67" i="18"/>
  <c r="E114" i="18"/>
  <c r="E7" i="18"/>
  <c r="E42" i="18"/>
  <c r="E115" i="18"/>
  <c r="E68" i="18"/>
  <c r="E43" i="18"/>
  <c r="E34" i="18"/>
  <c r="E116" i="18"/>
  <c r="E117" i="18"/>
  <c r="E118" i="18"/>
  <c r="E44" i="18"/>
  <c r="E119" i="18"/>
  <c r="E120" i="18"/>
  <c r="E57" i="18"/>
  <c r="E121" i="18"/>
  <c r="E50" i="18"/>
  <c r="E122" i="18"/>
  <c r="E51" i="18"/>
  <c r="E152" i="18"/>
  <c r="E123" i="18"/>
  <c r="E11" i="18"/>
  <c r="E124" i="18"/>
  <c r="E69" i="18"/>
  <c r="E9" i="18"/>
  <c r="E17" i="18"/>
  <c r="E125" i="18"/>
  <c r="E35" i="18"/>
  <c r="E78" i="18"/>
  <c r="E126" i="18"/>
  <c r="E127" i="18"/>
  <c r="E12" i="18"/>
  <c r="E13" i="18"/>
  <c r="E58" i="18"/>
  <c r="E128" i="18"/>
  <c r="E52" i="18"/>
  <c r="E129" i="18"/>
  <c r="E130" i="18"/>
  <c r="E36" i="18"/>
  <c r="E59" i="18"/>
  <c r="E79" i="18"/>
  <c r="E131" i="18"/>
  <c r="E132" i="18"/>
  <c r="E133" i="18"/>
  <c r="E37" i="18"/>
  <c r="E45" i="18"/>
  <c r="E134" i="18"/>
  <c r="E80" i="18"/>
  <c r="E20" i="18"/>
  <c r="E53" i="18"/>
  <c r="E54" i="18"/>
  <c r="E70" i="18"/>
  <c r="E135" i="18"/>
  <c r="E153" i="18"/>
  <c r="E81" i="18"/>
  <c r="E136" i="18"/>
  <c r="E137" i="18"/>
  <c r="E38" i="18"/>
  <c r="E82" i="18"/>
  <c r="E138" i="18"/>
  <c r="E83" i="18"/>
  <c r="E21" i="18"/>
  <c r="E14" i="18"/>
  <c r="E60" i="18"/>
  <c r="E139" i="18"/>
  <c r="E140" i="18"/>
  <c r="E141" i="18"/>
  <c r="E142" i="18"/>
  <c r="E143" i="18"/>
  <c r="E144" i="18"/>
  <c r="E25" i="18"/>
  <c r="E145" i="18"/>
  <c r="E30" i="18"/>
  <c r="E146" i="18"/>
  <c r="E22" i="18"/>
  <c r="E147" i="18"/>
  <c r="E39" i="18"/>
  <c r="E84" i="18"/>
  <c r="E61" i="18"/>
  <c r="E148" i="18"/>
  <c r="E149" i="18"/>
  <c r="E150" i="18"/>
  <c r="E26" i="18"/>
  <c r="I71" i="18"/>
  <c r="G71" i="18"/>
  <c r="E71" i="1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3" i="8"/>
  <c r="I22" i="14"/>
  <c r="I6" i="14"/>
  <c r="I52" i="14"/>
  <c r="I42" i="14"/>
  <c r="I53" i="14"/>
  <c r="I61" i="14"/>
  <c r="I85" i="14"/>
  <c r="I86" i="14"/>
  <c r="I87" i="14"/>
  <c r="I88" i="14"/>
  <c r="I89" i="14"/>
  <c r="I18" i="14"/>
  <c r="I54" i="14"/>
  <c r="I90" i="14"/>
  <c r="I23" i="14"/>
  <c r="I16" i="14"/>
  <c r="I62" i="14"/>
  <c r="I91" i="14"/>
  <c r="I24" i="14"/>
  <c r="I33" i="14"/>
  <c r="I55" i="14"/>
  <c r="I43" i="14"/>
  <c r="I63" i="14"/>
  <c r="I64" i="14"/>
  <c r="I65" i="14"/>
  <c r="I92" i="14"/>
  <c r="I93" i="14"/>
  <c r="I94" i="14"/>
  <c r="I95" i="14"/>
  <c r="I96" i="14"/>
  <c r="I97" i="14"/>
  <c r="I98" i="14"/>
  <c r="I66" i="14"/>
  <c r="I34" i="14"/>
  <c r="I99" i="14"/>
  <c r="I13" i="14"/>
  <c r="I25" i="14"/>
  <c r="I44" i="14"/>
  <c r="I45" i="14"/>
  <c r="I67" i="14"/>
  <c r="I100" i="14"/>
  <c r="I101" i="14"/>
  <c r="I102" i="14"/>
  <c r="I46" i="14"/>
  <c r="I68" i="14"/>
  <c r="I8" i="14"/>
  <c r="I21" i="14"/>
  <c r="I35" i="14"/>
  <c r="I47" i="14"/>
  <c r="I69" i="14"/>
  <c r="I48" i="14"/>
  <c r="I56" i="14"/>
  <c r="I70" i="14"/>
  <c r="I71" i="14"/>
  <c r="I72" i="14"/>
  <c r="I103" i="14"/>
  <c r="I104" i="14"/>
  <c r="I105" i="14"/>
  <c r="I106" i="14"/>
  <c r="I107" i="14"/>
  <c r="I108" i="14"/>
  <c r="I109" i="14"/>
  <c r="I110" i="14"/>
  <c r="I111" i="14"/>
  <c r="I112" i="14"/>
  <c r="I26" i="14"/>
  <c r="I27" i="14"/>
  <c r="I36" i="14"/>
  <c r="I49" i="14"/>
  <c r="I73" i="14"/>
  <c r="I57" i="14"/>
  <c r="I74" i="14"/>
  <c r="I75" i="14"/>
  <c r="I76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77" i="14"/>
  <c r="I78" i="14"/>
  <c r="I128" i="14"/>
  <c r="I9" i="14"/>
  <c r="I7" i="14"/>
  <c r="I37" i="14"/>
  <c r="I79" i="14"/>
  <c r="I80" i="14"/>
  <c r="I38" i="14"/>
  <c r="I81" i="14"/>
  <c r="I129" i="14"/>
  <c r="I130" i="14"/>
  <c r="I131" i="14"/>
  <c r="I132" i="14"/>
  <c r="I133" i="14"/>
  <c r="I134" i="14"/>
  <c r="I14" i="14"/>
  <c r="I19" i="14"/>
  <c r="I82" i="14"/>
  <c r="I50" i="14"/>
  <c r="I58" i="14"/>
  <c r="I83" i="14"/>
  <c r="I84" i="14"/>
  <c r="I3" i="14"/>
  <c r="I4" i="14"/>
  <c r="I5" i="14"/>
  <c r="I59" i="14"/>
  <c r="I39" i="14"/>
  <c r="I135" i="14"/>
  <c r="I136" i="14"/>
  <c r="I137" i="14"/>
  <c r="I10" i="14"/>
  <c r="I11" i="14"/>
  <c r="I17" i="14"/>
  <c r="I12" i="14"/>
  <c r="I28" i="14"/>
  <c r="I51" i="14"/>
  <c r="I20" i="14"/>
  <c r="I40" i="14"/>
  <c r="I29" i="14"/>
  <c r="I138" i="14"/>
  <c r="I15" i="14"/>
  <c r="I139" i="14"/>
  <c r="I140" i="14"/>
  <c r="I30" i="14"/>
  <c r="I31" i="14"/>
  <c r="I32" i="14"/>
  <c r="I41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60" i="14"/>
  <c r="G22" i="14"/>
  <c r="G6" i="14"/>
  <c r="G52" i="14"/>
  <c r="G42" i="14"/>
  <c r="G53" i="14"/>
  <c r="G61" i="14"/>
  <c r="G85" i="14"/>
  <c r="G86" i="14"/>
  <c r="G87" i="14"/>
  <c r="G88" i="14"/>
  <c r="G89" i="14"/>
  <c r="G18" i="14"/>
  <c r="G54" i="14"/>
  <c r="G90" i="14"/>
  <c r="G23" i="14"/>
  <c r="G16" i="14"/>
  <c r="G62" i="14"/>
  <c r="G91" i="14"/>
  <c r="G24" i="14"/>
  <c r="G33" i="14"/>
  <c r="G55" i="14"/>
  <c r="G43" i="14"/>
  <c r="G63" i="14"/>
  <c r="G64" i="14"/>
  <c r="G65" i="14"/>
  <c r="G92" i="14"/>
  <c r="G93" i="14"/>
  <c r="G94" i="14"/>
  <c r="G95" i="14"/>
  <c r="G96" i="14"/>
  <c r="G97" i="14"/>
  <c r="G98" i="14"/>
  <c r="G66" i="14"/>
  <c r="G34" i="14"/>
  <c r="G99" i="14"/>
  <c r="G13" i="14"/>
  <c r="G25" i="14"/>
  <c r="G44" i="14"/>
  <c r="G45" i="14"/>
  <c r="G67" i="14"/>
  <c r="G100" i="14"/>
  <c r="G101" i="14"/>
  <c r="G102" i="14"/>
  <c r="G46" i="14"/>
  <c r="G68" i="14"/>
  <c r="G8" i="14"/>
  <c r="G21" i="14"/>
  <c r="G35" i="14"/>
  <c r="G47" i="14"/>
  <c r="G69" i="14"/>
  <c r="G48" i="14"/>
  <c r="G56" i="14"/>
  <c r="G70" i="14"/>
  <c r="G71" i="14"/>
  <c r="G72" i="14"/>
  <c r="G103" i="14"/>
  <c r="G104" i="14"/>
  <c r="G105" i="14"/>
  <c r="G106" i="14"/>
  <c r="G107" i="14"/>
  <c r="G108" i="14"/>
  <c r="G109" i="14"/>
  <c r="G110" i="14"/>
  <c r="G111" i="14"/>
  <c r="G112" i="14"/>
  <c r="G26" i="14"/>
  <c r="G27" i="14"/>
  <c r="G36" i="14"/>
  <c r="G49" i="14"/>
  <c r="G73" i="14"/>
  <c r="G57" i="14"/>
  <c r="G74" i="14"/>
  <c r="G75" i="14"/>
  <c r="G76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77" i="14"/>
  <c r="G78" i="14"/>
  <c r="G128" i="14"/>
  <c r="G9" i="14"/>
  <c r="G7" i="14"/>
  <c r="G37" i="14"/>
  <c r="G79" i="14"/>
  <c r="G80" i="14"/>
  <c r="G38" i="14"/>
  <c r="G81" i="14"/>
  <c r="G129" i="14"/>
  <c r="G130" i="14"/>
  <c r="G131" i="14"/>
  <c r="G132" i="14"/>
  <c r="G133" i="14"/>
  <c r="G134" i="14"/>
  <c r="G14" i="14"/>
  <c r="G19" i="14"/>
  <c r="G82" i="14"/>
  <c r="G50" i="14"/>
  <c r="G58" i="14"/>
  <c r="G83" i="14"/>
  <c r="G84" i="14"/>
  <c r="G3" i="14"/>
  <c r="G4" i="14"/>
  <c r="G5" i="14"/>
  <c r="G59" i="14"/>
  <c r="G39" i="14"/>
  <c r="G135" i="14"/>
  <c r="G136" i="14"/>
  <c r="G137" i="14"/>
  <c r="G10" i="14"/>
  <c r="G11" i="14"/>
  <c r="G17" i="14"/>
  <c r="G12" i="14"/>
  <c r="G28" i="14"/>
  <c r="G51" i="14"/>
  <c r="G20" i="14"/>
  <c r="G40" i="14"/>
  <c r="G29" i="14"/>
  <c r="G138" i="14"/>
  <c r="G15" i="14"/>
  <c r="G139" i="14"/>
  <c r="G140" i="14"/>
  <c r="G30" i="14"/>
  <c r="G31" i="14"/>
  <c r="G32" i="14"/>
  <c r="G41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60" i="14"/>
  <c r="E22" i="14"/>
  <c r="E6" i="14"/>
  <c r="E52" i="14"/>
  <c r="E42" i="14"/>
  <c r="E53" i="14"/>
  <c r="E61" i="14"/>
  <c r="E85" i="14"/>
  <c r="E86" i="14"/>
  <c r="E87" i="14"/>
  <c r="E88" i="14"/>
  <c r="E89" i="14"/>
  <c r="E18" i="14"/>
  <c r="E54" i="14"/>
  <c r="E90" i="14"/>
  <c r="E23" i="14"/>
  <c r="E16" i="14"/>
  <c r="E62" i="14"/>
  <c r="E91" i="14"/>
  <c r="E24" i="14"/>
  <c r="E33" i="14"/>
  <c r="E55" i="14"/>
  <c r="E43" i="14"/>
  <c r="E63" i="14"/>
  <c r="E64" i="14"/>
  <c r="E65" i="14"/>
  <c r="E92" i="14"/>
  <c r="E93" i="14"/>
  <c r="E94" i="14"/>
  <c r="E95" i="14"/>
  <c r="E96" i="14"/>
  <c r="E97" i="14"/>
  <c r="E98" i="14"/>
  <c r="E66" i="14"/>
  <c r="E34" i="14"/>
  <c r="E99" i="14"/>
  <c r="E13" i="14"/>
  <c r="E25" i="14"/>
  <c r="E44" i="14"/>
  <c r="E45" i="14"/>
  <c r="E67" i="14"/>
  <c r="E100" i="14"/>
  <c r="E101" i="14"/>
  <c r="E102" i="14"/>
  <c r="E46" i="14"/>
  <c r="E68" i="14"/>
  <c r="E8" i="14"/>
  <c r="E21" i="14"/>
  <c r="E35" i="14"/>
  <c r="E47" i="14"/>
  <c r="E69" i="14"/>
  <c r="E48" i="14"/>
  <c r="E56" i="14"/>
  <c r="E70" i="14"/>
  <c r="E71" i="14"/>
  <c r="E72" i="14"/>
  <c r="E103" i="14"/>
  <c r="E104" i="14"/>
  <c r="E105" i="14"/>
  <c r="E106" i="14"/>
  <c r="E107" i="14"/>
  <c r="E108" i="14"/>
  <c r="E109" i="14"/>
  <c r="E110" i="14"/>
  <c r="E111" i="14"/>
  <c r="E112" i="14"/>
  <c r="E26" i="14"/>
  <c r="E27" i="14"/>
  <c r="E36" i="14"/>
  <c r="E49" i="14"/>
  <c r="E73" i="14"/>
  <c r="E57" i="14"/>
  <c r="E74" i="14"/>
  <c r="E75" i="14"/>
  <c r="E76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77" i="14"/>
  <c r="E78" i="14"/>
  <c r="E128" i="14"/>
  <c r="E9" i="14"/>
  <c r="E7" i="14"/>
  <c r="E37" i="14"/>
  <c r="E79" i="14"/>
  <c r="E80" i="14"/>
  <c r="E38" i="14"/>
  <c r="E81" i="14"/>
  <c r="E129" i="14"/>
  <c r="E130" i="14"/>
  <c r="E131" i="14"/>
  <c r="E132" i="14"/>
  <c r="E133" i="14"/>
  <c r="E134" i="14"/>
  <c r="E14" i="14"/>
  <c r="E19" i="14"/>
  <c r="E82" i="14"/>
  <c r="E50" i="14"/>
  <c r="E58" i="14"/>
  <c r="E83" i="14"/>
  <c r="E84" i="14"/>
  <c r="E3" i="14"/>
  <c r="E4" i="14"/>
  <c r="E5" i="14"/>
  <c r="E59" i="14"/>
  <c r="E39" i="14"/>
  <c r="E135" i="14"/>
  <c r="E136" i="14"/>
  <c r="E137" i="14"/>
  <c r="E10" i="14"/>
  <c r="E11" i="14"/>
  <c r="E17" i="14"/>
  <c r="E12" i="14"/>
  <c r="E28" i="14"/>
  <c r="E51" i="14"/>
  <c r="E20" i="14"/>
  <c r="E40" i="14"/>
  <c r="E29" i="14"/>
  <c r="E138" i="14"/>
  <c r="E15" i="14"/>
  <c r="E139" i="14"/>
  <c r="E140" i="14"/>
  <c r="E30" i="14"/>
  <c r="E31" i="14"/>
  <c r="E32" i="14"/>
  <c r="E41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60" i="14"/>
  <c r="J3" i="12"/>
  <c r="R3" i="12" s="1"/>
  <c r="I3" i="12"/>
  <c r="AN154" i="13"/>
  <c r="AL154" i="13"/>
  <c r="AM154" i="13" s="1"/>
  <c r="AN153" i="13"/>
  <c r="AL153" i="13"/>
  <c r="AM153" i="13" s="1"/>
  <c r="AN152" i="13"/>
  <c r="AL152" i="13"/>
  <c r="AM152" i="13" s="1"/>
  <c r="AN151" i="13"/>
  <c r="AL151" i="13"/>
  <c r="AM151" i="13" s="1"/>
  <c r="AN150" i="13"/>
  <c r="AL150" i="13"/>
  <c r="AM150" i="13" s="1"/>
  <c r="AN149" i="13"/>
  <c r="AL149" i="13"/>
  <c r="AM149" i="13" s="1"/>
  <c r="AN148" i="13"/>
  <c r="AL148" i="13"/>
  <c r="AM148" i="13" s="1"/>
  <c r="AN147" i="13"/>
  <c r="AL147" i="13"/>
  <c r="AM147" i="13" s="1"/>
  <c r="AN146" i="13"/>
  <c r="AL146" i="13"/>
  <c r="AM146" i="13" s="1"/>
  <c r="AN145" i="13"/>
  <c r="AL145" i="13"/>
  <c r="AM145" i="13" s="1"/>
  <c r="AN144" i="13"/>
  <c r="AL144" i="13"/>
  <c r="AM144" i="13" s="1"/>
  <c r="AN143" i="13"/>
  <c r="AL143" i="13"/>
  <c r="AM143" i="13" s="1"/>
  <c r="AN142" i="13"/>
  <c r="AL142" i="13"/>
  <c r="AM142" i="13" s="1"/>
  <c r="AN141" i="13"/>
  <c r="AL141" i="13"/>
  <c r="AM141" i="13" s="1"/>
  <c r="AN140" i="13"/>
  <c r="AL140" i="13"/>
  <c r="AM140" i="13" s="1"/>
  <c r="AN139" i="13"/>
  <c r="AL139" i="13"/>
  <c r="AM139" i="13" s="1"/>
  <c r="AN138" i="13"/>
  <c r="AL138" i="13"/>
  <c r="AM138" i="13" s="1"/>
  <c r="AN137" i="13"/>
  <c r="AL137" i="13"/>
  <c r="AM137" i="13" s="1"/>
  <c r="AN136" i="13"/>
  <c r="AL136" i="13"/>
  <c r="AM136" i="13" s="1"/>
  <c r="AN135" i="13"/>
  <c r="AL135" i="13"/>
  <c r="AM135" i="13" s="1"/>
  <c r="AN134" i="13"/>
  <c r="AL134" i="13"/>
  <c r="AM134" i="13" s="1"/>
  <c r="AN133" i="13"/>
  <c r="AL133" i="13"/>
  <c r="AM133" i="13" s="1"/>
  <c r="AN132" i="13"/>
  <c r="AL132" i="13"/>
  <c r="AM132" i="13" s="1"/>
  <c r="AN131" i="13"/>
  <c r="AL131" i="13"/>
  <c r="AM131" i="13" s="1"/>
  <c r="AN130" i="13"/>
  <c r="AL130" i="13"/>
  <c r="AM130" i="13" s="1"/>
  <c r="AN129" i="13"/>
  <c r="AL129" i="13"/>
  <c r="AM129" i="13" s="1"/>
  <c r="AN128" i="13"/>
  <c r="AL128" i="13"/>
  <c r="AM128" i="13" s="1"/>
  <c r="AN127" i="13"/>
  <c r="AL127" i="13"/>
  <c r="AM127" i="13" s="1"/>
  <c r="AN126" i="13"/>
  <c r="AL126" i="13"/>
  <c r="AM126" i="13" s="1"/>
  <c r="AN125" i="13"/>
  <c r="AL125" i="13"/>
  <c r="AM125" i="13" s="1"/>
  <c r="AN124" i="13"/>
  <c r="AL124" i="13"/>
  <c r="AM124" i="13" s="1"/>
  <c r="AN123" i="13"/>
  <c r="AL123" i="13"/>
  <c r="AM123" i="13" s="1"/>
  <c r="AN122" i="13"/>
  <c r="AL122" i="13"/>
  <c r="AM122" i="13" s="1"/>
  <c r="AN121" i="13"/>
  <c r="AL121" i="13"/>
  <c r="AM121" i="13" s="1"/>
  <c r="AN120" i="13"/>
  <c r="AL120" i="13"/>
  <c r="AM120" i="13" s="1"/>
  <c r="AN119" i="13"/>
  <c r="AL119" i="13"/>
  <c r="AM119" i="13" s="1"/>
  <c r="AN118" i="13"/>
  <c r="AL118" i="13"/>
  <c r="AM118" i="13" s="1"/>
  <c r="AN117" i="13"/>
  <c r="AL117" i="13"/>
  <c r="AM117" i="13" s="1"/>
  <c r="AN116" i="13"/>
  <c r="AL116" i="13"/>
  <c r="AM116" i="13" s="1"/>
  <c r="AN115" i="13"/>
  <c r="AL115" i="13"/>
  <c r="AM115" i="13" s="1"/>
  <c r="AN114" i="13"/>
  <c r="AL114" i="13"/>
  <c r="AM114" i="13" s="1"/>
  <c r="AN113" i="13"/>
  <c r="AL113" i="13"/>
  <c r="AM113" i="13" s="1"/>
  <c r="AN112" i="13"/>
  <c r="AL112" i="13"/>
  <c r="AM112" i="13" s="1"/>
  <c r="AN111" i="13"/>
  <c r="AL111" i="13"/>
  <c r="AM111" i="13" s="1"/>
  <c r="AN110" i="13"/>
  <c r="AL110" i="13"/>
  <c r="AM110" i="13" s="1"/>
  <c r="AN109" i="13"/>
  <c r="AL109" i="13"/>
  <c r="AM109" i="13" s="1"/>
  <c r="AN108" i="13"/>
  <c r="AL108" i="13"/>
  <c r="AM108" i="13" s="1"/>
  <c r="AN107" i="13"/>
  <c r="AL107" i="13"/>
  <c r="AM107" i="13" s="1"/>
  <c r="AN106" i="13"/>
  <c r="AL106" i="13"/>
  <c r="AM106" i="13" s="1"/>
  <c r="AN105" i="13"/>
  <c r="AL105" i="13"/>
  <c r="AM105" i="13" s="1"/>
  <c r="AN104" i="13"/>
  <c r="AL104" i="13"/>
  <c r="AM104" i="13" s="1"/>
  <c r="AN103" i="13"/>
  <c r="AL103" i="13"/>
  <c r="AM103" i="13" s="1"/>
  <c r="AN102" i="13"/>
  <c r="AL102" i="13"/>
  <c r="AM102" i="13" s="1"/>
  <c r="AN101" i="13"/>
  <c r="AL101" i="13"/>
  <c r="AM101" i="13" s="1"/>
  <c r="AN100" i="13"/>
  <c r="AL100" i="13"/>
  <c r="AM100" i="13" s="1"/>
  <c r="AN99" i="13"/>
  <c r="AL99" i="13"/>
  <c r="AM99" i="13" s="1"/>
  <c r="AN98" i="13"/>
  <c r="AL98" i="13"/>
  <c r="AM98" i="13" s="1"/>
  <c r="AN97" i="13"/>
  <c r="AL97" i="13"/>
  <c r="AM97" i="13" s="1"/>
  <c r="AN96" i="13"/>
  <c r="AL96" i="13"/>
  <c r="AM96" i="13" s="1"/>
  <c r="AN95" i="13"/>
  <c r="AL95" i="13"/>
  <c r="AM95" i="13" s="1"/>
  <c r="AN94" i="13"/>
  <c r="AL94" i="13"/>
  <c r="AM94" i="13" s="1"/>
  <c r="AN93" i="13"/>
  <c r="AL93" i="13"/>
  <c r="AM93" i="13" s="1"/>
  <c r="AN92" i="13"/>
  <c r="AL92" i="13"/>
  <c r="AM92" i="13" s="1"/>
  <c r="AN91" i="13"/>
  <c r="AL91" i="13"/>
  <c r="AM91" i="13" s="1"/>
  <c r="AN90" i="13"/>
  <c r="AL90" i="13"/>
  <c r="AM90" i="13" s="1"/>
  <c r="AN89" i="13"/>
  <c r="AL89" i="13"/>
  <c r="AM89" i="13" s="1"/>
  <c r="AN88" i="13"/>
  <c r="AL88" i="13"/>
  <c r="AM88" i="13" s="1"/>
  <c r="AN87" i="13"/>
  <c r="AL87" i="13"/>
  <c r="AM87" i="13" s="1"/>
  <c r="AN86" i="13"/>
  <c r="AL86" i="13"/>
  <c r="AM86" i="13" s="1"/>
  <c r="AN85" i="13"/>
  <c r="AL85" i="13"/>
  <c r="AM85" i="13" s="1"/>
  <c r="AN84" i="13"/>
  <c r="AL84" i="13"/>
  <c r="AM84" i="13" s="1"/>
  <c r="AN83" i="13"/>
  <c r="AL83" i="13"/>
  <c r="AM83" i="13" s="1"/>
  <c r="AN82" i="13"/>
  <c r="AL82" i="13"/>
  <c r="AM82" i="13" s="1"/>
  <c r="AN81" i="13"/>
  <c r="AL81" i="13"/>
  <c r="AM81" i="13" s="1"/>
  <c r="AN80" i="13"/>
  <c r="AL80" i="13"/>
  <c r="AM80" i="13" s="1"/>
  <c r="AN79" i="13"/>
  <c r="AL79" i="13"/>
  <c r="AM79" i="13" s="1"/>
  <c r="AN78" i="13"/>
  <c r="AL78" i="13"/>
  <c r="AM78" i="13" s="1"/>
  <c r="AN77" i="13"/>
  <c r="AL77" i="13"/>
  <c r="AM77" i="13" s="1"/>
  <c r="AN76" i="13"/>
  <c r="AL76" i="13"/>
  <c r="AM76" i="13" s="1"/>
  <c r="AN75" i="13"/>
  <c r="AL75" i="13"/>
  <c r="AM75" i="13" s="1"/>
  <c r="AN74" i="13"/>
  <c r="AL74" i="13"/>
  <c r="AM74" i="13" s="1"/>
  <c r="AN73" i="13"/>
  <c r="AL73" i="13"/>
  <c r="AM73" i="13" s="1"/>
  <c r="AN72" i="13"/>
  <c r="AL72" i="13"/>
  <c r="AM72" i="13" s="1"/>
  <c r="AN71" i="13"/>
  <c r="AL71" i="13"/>
  <c r="AM71" i="13" s="1"/>
  <c r="AN70" i="13"/>
  <c r="AL70" i="13"/>
  <c r="AM70" i="13" s="1"/>
  <c r="AN69" i="13"/>
  <c r="AL69" i="13"/>
  <c r="AM69" i="13" s="1"/>
  <c r="AN68" i="13"/>
  <c r="AL68" i="13"/>
  <c r="AM68" i="13" s="1"/>
  <c r="AN67" i="13"/>
  <c r="AL67" i="13"/>
  <c r="AM67" i="13" s="1"/>
  <c r="AN66" i="13"/>
  <c r="AL66" i="13"/>
  <c r="AM66" i="13" s="1"/>
  <c r="AN65" i="13"/>
  <c r="AL65" i="13"/>
  <c r="AM65" i="13" s="1"/>
  <c r="AN64" i="13"/>
  <c r="AL64" i="13"/>
  <c r="AM64" i="13" s="1"/>
  <c r="AN63" i="13"/>
  <c r="AL63" i="13"/>
  <c r="AM63" i="13" s="1"/>
  <c r="AN62" i="13"/>
  <c r="AL62" i="13"/>
  <c r="AM62" i="13" s="1"/>
  <c r="AN61" i="13"/>
  <c r="AL61" i="13"/>
  <c r="AM61" i="13" s="1"/>
  <c r="AN60" i="13"/>
  <c r="AL60" i="13"/>
  <c r="AM60" i="13" s="1"/>
  <c r="AN59" i="13"/>
  <c r="AL59" i="13"/>
  <c r="AM59" i="13" s="1"/>
  <c r="AN58" i="13"/>
  <c r="AL58" i="13"/>
  <c r="AM58" i="13" s="1"/>
  <c r="AN57" i="13"/>
  <c r="AL57" i="13"/>
  <c r="AM57" i="13" s="1"/>
  <c r="AN56" i="13"/>
  <c r="AL56" i="13"/>
  <c r="AM56" i="13" s="1"/>
  <c r="AN55" i="13"/>
  <c r="AL55" i="13"/>
  <c r="AM55" i="13" s="1"/>
  <c r="AN54" i="13"/>
  <c r="AL54" i="13"/>
  <c r="AM54" i="13" s="1"/>
  <c r="AN53" i="13"/>
  <c r="AL53" i="13"/>
  <c r="AM53" i="13" s="1"/>
  <c r="AN52" i="13"/>
  <c r="AL52" i="13"/>
  <c r="AM52" i="13" s="1"/>
  <c r="AN51" i="13"/>
  <c r="AL51" i="13"/>
  <c r="AM51" i="13" s="1"/>
  <c r="AN50" i="13"/>
  <c r="AL50" i="13"/>
  <c r="AM50" i="13" s="1"/>
  <c r="AN49" i="13"/>
  <c r="AL49" i="13"/>
  <c r="AM49" i="13" s="1"/>
  <c r="AN48" i="13"/>
  <c r="AL48" i="13"/>
  <c r="AM48" i="13" s="1"/>
  <c r="AN47" i="13"/>
  <c r="AL47" i="13"/>
  <c r="AM47" i="13" s="1"/>
  <c r="AN46" i="13"/>
  <c r="AL46" i="13"/>
  <c r="AM46" i="13" s="1"/>
  <c r="AN45" i="13"/>
  <c r="AL45" i="13"/>
  <c r="AM45" i="13" s="1"/>
  <c r="AN44" i="13"/>
  <c r="AL44" i="13"/>
  <c r="AM44" i="13" s="1"/>
  <c r="AN43" i="13"/>
  <c r="AL43" i="13"/>
  <c r="AM43" i="13" s="1"/>
  <c r="AN42" i="13"/>
  <c r="AL42" i="13"/>
  <c r="AM42" i="13" s="1"/>
  <c r="AN41" i="13"/>
  <c r="AL41" i="13"/>
  <c r="AM41" i="13" s="1"/>
  <c r="AN40" i="13"/>
  <c r="AL40" i="13"/>
  <c r="AM40" i="13" s="1"/>
  <c r="AN39" i="13"/>
  <c r="AL39" i="13"/>
  <c r="AM39" i="13" s="1"/>
  <c r="AN38" i="13"/>
  <c r="AL38" i="13"/>
  <c r="AM38" i="13" s="1"/>
  <c r="AN37" i="13"/>
  <c r="AL37" i="13"/>
  <c r="AM37" i="13" s="1"/>
  <c r="AN36" i="13"/>
  <c r="AL36" i="13"/>
  <c r="AM36" i="13" s="1"/>
  <c r="AN35" i="13"/>
  <c r="AL35" i="13"/>
  <c r="AM35" i="13" s="1"/>
  <c r="AN34" i="13"/>
  <c r="AL34" i="13"/>
  <c r="AM34" i="13" s="1"/>
  <c r="AN33" i="13"/>
  <c r="AL33" i="13"/>
  <c r="AM33" i="13" s="1"/>
  <c r="AN32" i="13"/>
  <c r="AL32" i="13"/>
  <c r="AM32" i="13" s="1"/>
  <c r="AN31" i="13"/>
  <c r="AL31" i="13"/>
  <c r="AM31" i="13" s="1"/>
  <c r="AN30" i="13"/>
  <c r="AL30" i="13"/>
  <c r="AM30" i="13" s="1"/>
  <c r="AN29" i="13"/>
  <c r="AL29" i="13"/>
  <c r="AM29" i="13" s="1"/>
  <c r="AN28" i="13"/>
  <c r="AL28" i="13"/>
  <c r="AM28" i="13" s="1"/>
  <c r="AN27" i="13"/>
  <c r="AL27" i="13"/>
  <c r="AM27" i="13" s="1"/>
  <c r="AN26" i="13"/>
  <c r="AL26" i="13"/>
  <c r="AM26" i="13" s="1"/>
  <c r="AN25" i="13"/>
  <c r="AL25" i="13"/>
  <c r="AM25" i="13" s="1"/>
  <c r="AN24" i="13"/>
  <c r="AL24" i="13"/>
  <c r="AM24" i="13" s="1"/>
  <c r="AN23" i="13"/>
  <c r="AL23" i="13"/>
  <c r="AM23" i="13" s="1"/>
  <c r="AN22" i="13"/>
  <c r="AL22" i="13"/>
  <c r="AM22" i="13" s="1"/>
  <c r="AN21" i="13"/>
  <c r="AL21" i="13"/>
  <c r="AM21" i="13" s="1"/>
  <c r="AN20" i="13"/>
  <c r="AL20" i="13"/>
  <c r="AM20" i="13" s="1"/>
  <c r="AN19" i="13"/>
  <c r="AL19" i="13"/>
  <c r="AM19" i="13" s="1"/>
  <c r="AN18" i="13"/>
  <c r="AL18" i="13"/>
  <c r="AM18" i="13" s="1"/>
  <c r="AN17" i="13"/>
  <c r="AL17" i="13"/>
  <c r="AM17" i="13" s="1"/>
  <c r="AN16" i="13"/>
  <c r="AL16" i="13"/>
  <c r="AM16" i="13" s="1"/>
  <c r="AN15" i="13"/>
  <c r="AL15" i="13"/>
  <c r="AM15" i="13" s="1"/>
  <c r="AN14" i="13"/>
  <c r="AL14" i="13"/>
  <c r="AM14" i="13" s="1"/>
  <c r="AN13" i="13"/>
  <c r="AL13" i="13"/>
  <c r="AM13" i="13" s="1"/>
  <c r="AN12" i="13"/>
  <c r="AL12" i="13"/>
  <c r="AM12" i="13" s="1"/>
  <c r="AN11" i="13"/>
  <c r="AL11" i="13"/>
  <c r="AM11" i="13" s="1"/>
  <c r="AN10" i="13"/>
  <c r="AL10" i="13"/>
  <c r="AM10" i="13" s="1"/>
  <c r="AN9" i="13"/>
  <c r="AL9" i="13"/>
  <c r="AM9" i="13" s="1"/>
  <c r="AN8" i="13"/>
  <c r="AL8" i="13"/>
  <c r="AM8" i="13" s="1"/>
  <c r="AN7" i="13"/>
  <c r="AL7" i="13"/>
  <c r="AM7" i="13" s="1"/>
  <c r="AN6" i="13"/>
  <c r="AL6" i="13"/>
  <c r="AM6" i="13" s="1"/>
  <c r="AN5" i="13"/>
  <c r="AL5" i="13"/>
  <c r="AM5" i="13" s="1"/>
  <c r="AN4" i="13"/>
  <c r="AL4" i="13"/>
  <c r="AM4" i="13" s="1"/>
  <c r="AL93" i="5"/>
  <c r="AN154" i="5"/>
  <c r="AL154" i="5"/>
  <c r="AM154" i="5" s="1"/>
  <c r="AN153" i="5"/>
  <c r="AL153" i="5"/>
  <c r="AM153" i="5" s="1"/>
  <c r="AN152" i="5"/>
  <c r="AL152" i="5"/>
  <c r="AM152" i="5" s="1"/>
  <c r="AN151" i="5"/>
  <c r="AL151" i="5"/>
  <c r="AM151" i="5" s="1"/>
  <c r="AN150" i="5"/>
  <c r="AL150" i="5"/>
  <c r="AM150" i="5" s="1"/>
  <c r="AN149" i="5"/>
  <c r="AL149" i="5"/>
  <c r="AM149" i="5" s="1"/>
  <c r="AN148" i="5"/>
  <c r="AL148" i="5"/>
  <c r="AM148" i="5" s="1"/>
  <c r="AN147" i="5"/>
  <c r="AL147" i="5"/>
  <c r="AM147" i="5" s="1"/>
  <c r="AN146" i="5"/>
  <c r="AL146" i="5"/>
  <c r="AM146" i="5" s="1"/>
  <c r="AN145" i="5"/>
  <c r="AL145" i="5"/>
  <c r="AM145" i="5" s="1"/>
  <c r="AN144" i="5"/>
  <c r="AL144" i="5"/>
  <c r="AM144" i="5" s="1"/>
  <c r="AN143" i="5"/>
  <c r="AL143" i="5"/>
  <c r="AM143" i="5" s="1"/>
  <c r="AN142" i="5"/>
  <c r="AL142" i="5"/>
  <c r="AM142" i="5" s="1"/>
  <c r="AN141" i="5"/>
  <c r="AL141" i="5"/>
  <c r="AM141" i="5" s="1"/>
  <c r="AN140" i="5"/>
  <c r="AL140" i="5"/>
  <c r="AM140" i="5" s="1"/>
  <c r="AN139" i="5"/>
  <c r="AL139" i="5"/>
  <c r="AM139" i="5" s="1"/>
  <c r="AN138" i="5"/>
  <c r="AL138" i="5"/>
  <c r="AM138" i="5" s="1"/>
  <c r="AN137" i="5"/>
  <c r="AL137" i="5"/>
  <c r="AM137" i="5" s="1"/>
  <c r="AN136" i="5"/>
  <c r="AL136" i="5"/>
  <c r="AM136" i="5" s="1"/>
  <c r="AN135" i="5"/>
  <c r="AL135" i="5"/>
  <c r="AM135" i="5" s="1"/>
  <c r="AN134" i="5"/>
  <c r="AL134" i="5"/>
  <c r="AM134" i="5" s="1"/>
  <c r="AN133" i="5"/>
  <c r="AL133" i="5"/>
  <c r="AM133" i="5" s="1"/>
  <c r="AN132" i="5"/>
  <c r="AL132" i="5"/>
  <c r="AM132" i="5" s="1"/>
  <c r="AN131" i="5"/>
  <c r="AL131" i="5"/>
  <c r="AM131" i="5" s="1"/>
  <c r="AN130" i="5"/>
  <c r="AL130" i="5"/>
  <c r="AM130" i="5" s="1"/>
  <c r="AN129" i="5"/>
  <c r="AL129" i="5"/>
  <c r="AM129" i="5" s="1"/>
  <c r="AN128" i="5"/>
  <c r="AL128" i="5"/>
  <c r="AM128" i="5" s="1"/>
  <c r="AN127" i="5"/>
  <c r="AL127" i="5"/>
  <c r="AM127" i="5" s="1"/>
  <c r="AN126" i="5"/>
  <c r="AL126" i="5"/>
  <c r="AM126" i="5" s="1"/>
  <c r="AN125" i="5"/>
  <c r="AL125" i="5"/>
  <c r="AM125" i="5" s="1"/>
  <c r="AN124" i="5"/>
  <c r="AL124" i="5"/>
  <c r="AM124" i="5" s="1"/>
  <c r="AN123" i="5"/>
  <c r="AL123" i="5"/>
  <c r="AM123" i="5" s="1"/>
  <c r="AN122" i="5"/>
  <c r="AL122" i="5"/>
  <c r="AM122" i="5" s="1"/>
  <c r="AN121" i="5"/>
  <c r="AL121" i="5"/>
  <c r="AM121" i="5" s="1"/>
  <c r="AN120" i="5"/>
  <c r="AL120" i="5"/>
  <c r="AM120" i="5" s="1"/>
  <c r="AN119" i="5"/>
  <c r="AL119" i="5"/>
  <c r="AM119" i="5" s="1"/>
  <c r="AN118" i="5"/>
  <c r="AL118" i="5"/>
  <c r="AM118" i="5" s="1"/>
  <c r="AN117" i="5"/>
  <c r="AL117" i="5"/>
  <c r="AM117" i="5" s="1"/>
  <c r="AN116" i="5"/>
  <c r="AL116" i="5"/>
  <c r="AM116" i="5" s="1"/>
  <c r="AN115" i="5"/>
  <c r="AL115" i="5"/>
  <c r="AM115" i="5" s="1"/>
  <c r="AN114" i="5"/>
  <c r="AL114" i="5"/>
  <c r="AM114" i="5" s="1"/>
  <c r="AN113" i="5"/>
  <c r="AL113" i="5"/>
  <c r="AM113" i="5" s="1"/>
  <c r="AN112" i="5"/>
  <c r="AL112" i="5"/>
  <c r="AM112" i="5" s="1"/>
  <c r="AN111" i="5"/>
  <c r="AL111" i="5"/>
  <c r="AM111" i="5" s="1"/>
  <c r="AN110" i="5"/>
  <c r="AL110" i="5"/>
  <c r="AM110" i="5" s="1"/>
  <c r="AN109" i="5"/>
  <c r="AL109" i="5"/>
  <c r="AM109" i="5" s="1"/>
  <c r="AN108" i="5"/>
  <c r="AL108" i="5"/>
  <c r="AM108" i="5" s="1"/>
  <c r="AN107" i="5"/>
  <c r="AL107" i="5"/>
  <c r="AM107" i="5" s="1"/>
  <c r="AN106" i="5"/>
  <c r="AL106" i="5"/>
  <c r="AM106" i="5" s="1"/>
  <c r="AN105" i="5"/>
  <c r="AL105" i="5"/>
  <c r="AM105" i="5" s="1"/>
  <c r="AN104" i="5"/>
  <c r="AL104" i="5"/>
  <c r="AM104" i="5" s="1"/>
  <c r="AN103" i="5"/>
  <c r="AL103" i="5"/>
  <c r="AM103" i="5" s="1"/>
  <c r="AN102" i="5"/>
  <c r="AL102" i="5"/>
  <c r="AM102" i="5" s="1"/>
  <c r="AN101" i="5"/>
  <c r="AL101" i="5"/>
  <c r="AM101" i="5" s="1"/>
  <c r="AN100" i="5"/>
  <c r="AL100" i="5"/>
  <c r="AM100" i="5" s="1"/>
  <c r="AN99" i="5"/>
  <c r="AL99" i="5"/>
  <c r="AM99" i="5" s="1"/>
  <c r="AN98" i="5"/>
  <c r="AL98" i="5"/>
  <c r="AM98" i="5" s="1"/>
  <c r="AN97" i="5"/>
  <c r="AL97" i="5"/>
  <c r="AM97" i="5" s="1"/>
  <c r="AN96" i="5"/>
  <c r="AL96" i="5"/>
  <c r="AM96" i="5" s="1"/>
  <c r="AN95" i="5"/>
  <c r="AL95" i="5"/>
  <c r="AM95" i="5" s="1"/>
  <c r="AN94" i="5"/>
  <c r="AL94" i="5"/>
  <c r="AM94" i="5" s="1"/>
  <c r="AN93" i="5"/>
  <c r="AM93" i="5"/>
  <c r="AN92" i="5"/>
  <c r="AL92" i="5"/>
  <c r="AM92" i="5" s="1"/>
  <c r="AN91" i="5"/>
  <c r="AL91" i="5"/>
  <c r="AM91" i="5" s="1"/>
  <c r="AN90" i="5"/>
  <c r="AL90" i="5"/>
  <c r="AM90" i="5" s="1"/>
  <c r="AN89" i="5"/>
  <c r="AL89" i="5"/>
  <c r="AM89" i="5" s="1"/>
  <c r="AN88" i="5"/>
  <c r="AL88" i="5"/>
  <c r="AM88" i="5" s="1"/>
  <c r="AN87" i="5"/>
  <c r="AL87" i="5"/>
  <c r="AM87" i="5" s="1"/>
  <c r="AN86" i="5"/>
  <c r="AL86" i="5"/>
  <c r="AM86" i="5" s="1"/>
  <c r="AN85" i="5"/>
  <c r="AL85" i="5"/>
  <c r="AM85" i="5" s="1"/>
  <c r="AN84" i="5"/>
  <c r="AL84" i="5"/>
  <c r="AM84" i="5" s="1"/>
  <c r="AN83" i="5"/>
  <c r="AL83" i="5"/>
  <c r="AM83" i="5" s="1"/>
  <c r="AN82" i="5"/>
  <c r="AL82" i="5"/>
  <c r="AM82" i="5" s="1"/>
  <c r="AN81" i="5"/>
  <c r="AL81" i="5"/>
  <c r="AM81" i="5" s="1"/>
  <c r="AN80" i="5"/>
  <c r="AL80" i="5"/>
  <c r="AM80" i="5" s="1"/>
  <c r="AN79" i="5"/>
  <c r="AL79" i="5"/>
  <c r="AM79" i="5" s="1"/>
  <c r="AN78" i="5"/>
  <c r="AL78" i="5"/>
  <c r="AM78" i="5" s="1"/>
  <c r="AN77" i="5"/>
  <c r="AL77" i="5"/>
  <c r="AM77" i="5" s="1"/>
  <c r="AN76" i="5"/>
  <c r="AL76" i="5"/>
  <c r="AM76" i="5" s="1"/>
  <c r="AN75" i="5"/>
  <c r="AL75" i="5"/>
  <c r="AM75" i="5" s="1"/>
  <c r="AN74" i="5"/>
  <c r="AL74" i="5"/>
  <c r="AM74" i="5" s="1"/>
  <c r="AN73" i="5"/>
  <c r="AM73" i="5"/>
  <c r="AL73" i="5"/>
  <c r="AN72" i="5"/>
  <c r="AL72" i="5"/>
  <c r="AM72" i="5" s="1"/>
  <c r="AN71" i="5"/>
  <c r="AL71" i="5"/>
  <c r="AM71" i="5" s="1"/>
  <c r="AN70" i="5"/>
  <c r="AL70" i="5"/>
  <c r="AM70" i="5" s="1"/>
  <c r="AN69" i="5"/>
  <c r="AL69" i="5"/>
  <c r="AM69" i="5" s="1"/>
  <c r="AN68" i="5"/>
  <c r="AL68" i="5"/>
  <c r="AM68" i="5" s="1"/>
  <c r="AN67" i="5"/>
  <c r="AL67" i="5"/>
  <c r="AM67" i="5" s="1"/>
  <c r="AN66" i="5"/>
  <c r="AL66" i="5"/>
  <c r="AM66" i="5" s="1"/>
  <c r="AN65" i="5"/>
  <c r="AL65" i="5"/>
  <c r="AM65" i="5" s="1"/>
  <c r="AN64" i="5"/>
  <c r="AL64" i="5"/>
  <c r="AM64" i="5" s="1"/>
  <c r="AN63" i="5"/>
  <c r="AL63" i="5"/>
  <c r="AM63" i="5" s="1"/>
  <c r="AN62" i="5"/>
  <c r="AL62" i="5"/>
  <c r="AM62" i="5" s="1"/>
  <c r="AN61" i="5"/>
  <c r="AL61" i="5"/>
  <c r="AM61" i="5" s="1"/>
  <c r="AN60" i="5"/>
  <c r="AL60" i="5"/>
  <c r="AM60" i="5" s="1"/>
  <c r="AN59" i="5"/>
  <c r="AL59" i="5"/>
  <c r="AM59" i="5" s="1"/>
  <c r="AN58" i="5"/>
  <c r="AL58" i="5"/>
  <c r="AM58" i="5" s="1"/>
  <c r="AN57" i="5"/>
  <c r="AL57" i="5"/>
  <c r="AM57" i="5" s="1"/>
  <c r="AN56" i="5"/>
  <c r="AL56" i="5"/>
  <c r="AM56" i="5" s="1"/>
  <c r="AN55" i="5"/>
  <c r="AL55" i="5"/>
  <c r="AM55" i="5" s="1"/>
  <c r="AN54" i="5"/>
  <c r="AL54" i="5"/>
  <c r="AM54" i="5" s="1"/>
  <c r="AN53" i="5"/>
  <c r="AL53" i="5"/>
  <c r="AM53" i="5" s="1"/>
  <c r="AN52" i="5"/>
  <c r="AL52" i="5"/>
  <c r="AM52" i="5" s="1"/>
  <c r="AN51" i="5"/>
  <c r="AL51" i="5"/>
  <c r="AM51" i="5" s="1"/>
  <c r="AN50" i="5"/>
  <c r="AL50" i="5"/>
  <c r="AM50" i="5" s="1"/>
  <c r="AN49" i="5"/>
  <c r="AL49" i="5"/>
  <c r="AM49" i="5" s="1"/>
  <c r="AN48" i="5"/>
  <c r="AL48" i="5"/>
  <c r="AM48" i="5" s="1"/>
  <c r="AN47" i="5"/>
  <c r="AL47" i="5"/>
  <c r="AM47" i="5" s="1"/>
  <c r="AN46" i="5"/>
  <c r="AL46" i="5"/>
  <c r="AM46" i="5" s="1"/>
  <c r="AN45" i="5"/>
  <c r="AL45" i="5"/>
  <c r="AM45" i="5" s="1"/>
  <c r="AN44" i="5"/>
  <c r="AL44" i="5"/>
  <c r="AM44" i="5" s="1"/>
  <c r="AN43" i="5"/>
  <c r="AL43" i="5"/>
  <c r="AM43" i="5" s="1"/>
  <c r="AN42" i="5"/>
  <c r="AL42" i="5"/>
  <c r="AM42" i="5" s="1"/>
  <c r="AN41" i="5"/>
  <c r="AL41" i="5"/>
  <c r="AM41" i="5" s="1"/>
  <c r="AN40" i="5"/>
  <c r="AL40" i="5"/>
  <c r="AM40" i="5" s="1"/>
  <c r="AN39" i="5"/>
  <c r="AL39" i="5"/>
  <c r="AM39" i="5" s="1"/>
  <c r="AN38" i="5"/>
  <c r="AL38" i="5"/>
  <c r="AM38" i="5" s="1"/>
  <c r="AN37" i="5"/>
  <c r="AL37" i="5"/>
  <c r="AM37" i="5" s="1"/>
  <c r="AN36" i="5"/>
  <c r="AL36" i="5"/>
  <c r="AM36" i="5" s="1"/>
  <c r="AN35" i="5"/>
  <c r="AL35" i="5"/>
  <c r="AM35" i="5" s="1"/>
  <c r="AN34" i="5"/>
  <c r="AL34" i="5"/>
  <c r="AM34" i="5" s="1"/>
  <c r="AN33" i="5"/>
  <c r="AL33" i="5"/>
  <c r="AM33" i="5" s="1"/>
  <c r="AN32" i="5"/>
  <c r="AL32" i="5"/>
  <c r="AM32" i="5" s="1"/>
  <c r="AN31" i="5"/>
  <c r="AL31" i="5"/>
  <c r="AM31" i="5" s="1"/>
  <c r="AN30" i="5"/>
  <c r="AL30" i="5"/>
  <c r="AM30" i="5" s="1"/>
  <c r="AN29" i="5"/>
  <c r="AL29" i="5"/>
  <c r="AM29" i="5" s="1"/>
  <c r="AN28" i="5"/>
  <c r="AL28" i="5"/>
  <c r="AM28" i="5" s="1"/>
  <c r="AN27" i="5"/>
  <c r="AL27" i="5"/>
  <c r="AM27" i="5" s="1"/>
  <c r="AN26" i="5"/>
  <c r="AL26" i="5"/>
  <c r="AM26" i="5" s="1"/>
  <c r="AN25" i="5"/>
  <c r="AL25" i="5"/>
  <c r="AM25" i="5" s="1"/>
  <c r="AN24" i="5"/>
  <c r="AL24" i="5"/>
  <c r="AM24" i="5" s="1"/>
  <c r="AN23" i="5"/>
  <c r="AL23" i="5"/>
  <c r="AM23" i="5" s="1"/>
  <c r="AN22" i="5"/>
  <c r="AL22" i="5"/>
  <c r="AM22" i="5" s="1"/>
  <c r="AN21" i="5"/>
  <c r="AL21" i="5"/>
  <c r="AM21" i="5" s="1"/>
  <c r="AN20" i="5"/>
  <c r="AL20" i="5"/>
  <c r="AM20" i="5" s="1"/>
  <c r="AN19" i="5"/>
  <c r="AL19" i="5"/>
  <c r="AM19" i="5" s="1"/>
  <c r="AN18" i="5"/>
  <c r="AL18" i="5"/>
  <c r="AM18" i="5" s="1"/>
  <c r="AN17" i="5"/>
  <c r="AL17" i="5"/>
  <c r="AM17" i="5" s="1"/>
  <c r="AN16" i="5"/>
  <c r="AL16" i="5"/>
  <c r="AM16" i="5" s="1"/>
  <c r="AN15" i="5"/>
  <c r="AL15" i="5"/>
  <c r="AM15" i="5" s="1"/>
  <c r="AN14" i="5"/>
  <c r="AL14" i="5"/>
  <c r="AM14" i="5" s="1"/>
  <c r="AN13" i="5"/>
  <c r="AL13" i="5"/>
  <c r="AM13" i="5" s="1"/>
  <c r="AN12" i="5"/>
  <c r="AL12" i="5"/>
  <c r="AM12" i="5" s="1"/>
  <c r="AN11" i="5"/>
  <c r="AL11" i="5"/>
  <c r="AM11" i="5" s="1"/>
  <c r="AN10" i="5"/>
  <c r="AL10" i="5"/>
  <c r="AM10" i="5" s="1"/>
  <c r="AN9" i="5"/>
  <c r="AL9" i="5"/>
  <c r="AM9" i="5" s="1"/>
  <c r="AN8" i="5"/>
  <c r="AL8" i="5"/>
  <c r="AM8" i="5" s="1"/>
  <c r="AN7" i="5"/>
  <c r="AL7" i="5"/>
  <c r="AM7" i="5" s="1"/>
  <c r="AN6" i="5"/>
  <c r="AL6" i="5"/>
  <c r="AM6" i="5" s="1"/>
  <c r="AN5" i="5"/>
  <c r="AL5" i="5"/>
  <c r="AM5" i="5" s="1"/>
  <c r="AN4" i="5"/>
  <c r="H3" i="12" s="1"/>
  <c r="Q3" i="12" s="1"/>
  <c r="AL4" i="5"/>
  <c r="AM4" i="5" s="1"/>
  <c r="G3" i="12" s="1"/>
  <c r="AL125" i="4"/>
  <c r="AM125" i="4" s="1"/>
  <c r="AN125" i="4"/>
  <c r="AL27" i="4"/>
  <c r="AM27" i="4" s="1"/>
  <c r="AN27" i="4"/>
  <c r="AL91" i="4"/>
  <c r="AM91" i="4" s="1"/>
  <c r="AN91" i="4"/>
  <c r="AN154" i="4"/>
  <c r="AL154" i="4"/>
  <c r="AM154" i="4" s="1"/>
  <c r="AN153" i="4"/>
  <c r="AL153" i="4"/>
  <c r="AM153" i="4" s="1"/>
  <c r="AN152" i="4"/>
  <c r="AL152" i="4"/>
  <c r="AM152" i="4" s="1"/>
  <c r="AN151" i="4"/>
  <c r="AL151" i="4"/>
  <c r="AM151" i="4" s="1"/>
  <c r="AN150" i="4"/>
  <c r="AL150" i="4"/>
  <c r="AM150" i="4" s="1"/>
  <c r="AN149" i="4"/>
  <c r="AL149" i="4"/>
  <c r="AM149" i="4" s="1"/>
  <c r="AN148" i="4"/>
  <c r="AL148" i="4"/>
  <c r="AM148" i="4" s="1"/>
  <c r="AN147" i="4"/>
  <c r="AL147" i="4"/>
  <c r="AM147" i="4" s="1"/>
  <c r="AN146" i="4"/>
  <c r="AL146" i="4"/>
  <c r="AM146" i="4" s="1"/>
  <c r="AN145" i="4"/>
  <c r="AL145" i="4"/>
  <c r="AM145" i="4" s="1"/>
  <c r="AN144" i="4"/>
  <c r="AL144" i="4"/>
  <c r="AM144" i="4" s="1"/>
  <c r="AN143" i="4"/>
  <c r="AL143" i="4"/>
  <c r="AM143" i="4" s="1"/>
  <c r="AN142" i="4"/>
  <c r="AL142" i="4"/>
  <c r="AM142" i="4" s="1"/>
  <c r="AN141" i="4"/>
  <c r="AL141" i="4"/>
  <c r="AM141" i="4" s="1"/>
  <c r="AN140" i="4"/>
  <c r="AL140" i="4"/>
  <c r="AM140" i="4" s="1"/>
  <c r="AN139" i="4"/>
  <c r="AL139" i="4"/>
  <c r="AM139" i="4" s="1"/>
  <c r="AN138" i="4"/>
  <c r="AL138" i="4"/>
  <c r="AM138" i="4" s="1"/>
  <c r="AN137" i="4"/>
  <c r="AL137" i="4"/>
  <c r="AM137" i="4" s="1"/>
  <c r="AN136" i="4"/>
  <c r="AL136" i="4"/>
  <c r="AM136" i="4" s="1"/>
  <c r="AN135" i="4"/>
  <c r="AL135" i="4"/>
  <c r="AM135" i="4" s="1"/>
  <c r="AN134" i="4"/>
  <c r="AL134" i="4"/>
  <c r="AM134" i="4" s="1"/>
  <c r="AN133" i="4"/>
  <c r="AL133" i="4"/>
  <c r="AM133" i="4" s="1"/>
  <c r="AN132" i="4"/>
  <c r="AL132" i="4"/>
  <c r="AM132" i="4" s="1"/>
  <c r="AN131" i="4"/>
  <c r="AL131" i="4"/>
  <c r="AM131" i="4" s="1"/>
  <c r="AN130" i="4"/>
  <c r="AL130" i="4"/>
  <c r="AM130" i="4" s="1"/>
  <c r="AN129" i="4"/>
  <c r="AL129" i="4"/>
  <c r="AM129" i="4" s="1"/>
  <c r="AN128" i="4"/>
  <c r="AL128" i="4"/>
  <c r="AM128" i="4" s="1"/>
  <c r="AN127" i="4"/>
  <c r="AL127" i="4"/>
  <c r="AM127" i="4" s="1"/>
  <c r="AN126" i="4"/>
  <c r="AL126" i="4"/>
  <c r="AM126" i="4" s="1"/>
  <c r="AN124" i="4"/>
  <c r="AL124" i="4"/>
  <c r="AM124" i="4" s="1"/>
  <c r="AN123" i="4"/>
  <c r="AL123" i="4"/>
  <c r="AM123" i="4" s="1"/>
  <c r="AN122" i="4"/>
  <c r="AL122" i="4"/>
  <c r="AM122" i="4" s="1"/>
  <c r="AN121" i="4"/>
  <c r="AL121" i="4"/>
  <c r="AM121" i="4" s="1"/>
  <c r="AN120" i="4"/>
  <c r="AL120" i="4"/>
  <c r="AM120" i="4" s="1"/>
  <c r="AN119" i="4"/>
  <c r="AL119" i="4"/>
  <c r="AM119" i="4" s="1"/>
  <c r="AN118" i="4"/>
  <c r="AL118" i="4"/>
  <c r="AM118" i="4" s="1"/>
  <c r="AN117" i="4"/>
  <c r="AL117" i="4"/>
  <c r="AM117" i="4" s="1"/>
  <c r="AN116" i="4"/>
  <c r="AL116" i="4"/>
  <c r="AM116" i="4" s="1"/>
  <c r="AN115" i="4"/>
  <c r="AL115" i="4"/>
  <c r="AM115" i="4" s="1"/>
  <c r="AN114" i="4"/>
  <c r="AL114" i="4"/>
  <c r="AM114" i="4" s="1"/>
  <c r="AN113" i="4"/>
  <c r="AL113" i="4"/>
  <c r="AM113" i="4" s="1"/>
  <c r="AN112" i="4"/>
  <c r="AL112" i="4"/>
  <c r="AM112" i="4" s="1"/>
  <c r="AN111" i="4"/>
  <c r="AL111" i="4"/>
  <c r="AM111" i="4" s="1"/>
  <c r="AN110" i="4"/>
  <c r="AL110" i="4"/>
  <c r="AM110" i="4" s="1"/>
  <c r="AN109" i="4"/>
  <c r="AL109" i="4"/>
  <c r="AM109" i="4" s="1"/>
  <c r="AN108" i="4"/>
  <c r="AL108" i="4"/>
  <c r="AM108" i="4" s="1"/>
  <c r="AN107" i="4"/>
  <c r="AL107" i="4"/>
  <c r="AM107" i="4" s="1"/>
  <c r="AN106" i="4"/>
  <c r="AL106" i="4"/>
  <c r="AM106" i="4" s="1"/>
  <c r="AN105" i="4"/>
  <c r="AL105" i="4"/>
  <c r="AM105" i="4" s="1"/>
  <c r="AN104" i="4"/>
  <c r="AL104" i="4"/>
  <c r="AM104" i="4" s="1"/>
  <c r="AN103" i="4"/>
  <c r="AL103" i="4"/>
  <c r="AM103" i="4" s="1"/>
  <c r="AN102" i="4"/>
  <c r="AL102" i="4"/>
  <c r="AM102" i="4" s="1"/>
  <c r="AN101" i="4"/>
  <c r="AL101" i="4"/>
  <c r="AM101" i="4" s="1"/>
  <c r="AN100" i="4"/>
  <c r="AL100" i="4"/>
  <c r="AM100" i="4" s="1"/>
  <c r="AN99" i="4"/>
  <c r="AL99" i="4"/>
  <c r="AM99" i="4" s="1"/>
  <c r="AN98" i="4"/>
  <c r="AL98" i="4"/>
  <c r="AM98" i="4" s="1"/>
  <c r="AN97" i="4"/>
  <c r="AL97" i="4"/>
  <c r="AM97" i="4" s="1"/>
  <c r="AN96" i="4"/>
  <c r="AL96" i="4"/>
  <c r="AM96" i="4" s="1"/>
  <c r="AN95" i="4"/>
  <c r="AL95" i="4"/>
  <c r="AM95" i="4" s="1"/>
  <c r="AN94" i="4"/>
  <c r="AL94" i="4"/>
  <c r="AM94" i="4" s="1"/>
  <c r="AN93" i="4"/>
  <c r="AL93" i="4"/>
  <c r="AM93" i="4" s="1"/>
  <c r="AN92" i="4"/>
  <c r="AL92" i="4"/>
  <c r="AM92" i="4" s="1"/>
  <c r="AN90" i="4"/>
  <c r="AL90" i="4"/>
  <c r="AM90" i="4" s="1"/>
  <c r="AN89" i="4"/>
  <c r="AL89" i="4"/>
  <c r="AM89" i="4" s="1"/>
  <c r="AN88" i="4"/>
  <c r="AL88" i="4"/>
  <c r="AM88" i="4" s="1"/>
  <c r="AN87" i="4"/>
  <c r="AL87" i="4"/>
  <c r="AM87" i="4" s="1"/>
  <c r="AN86" i="4"/>
  <c r="AL86" i="4"/>
  <c r="AM86" i="4" s="1"/>
  <c r="AN85" i="4"/>
  <c r="AL85" i="4"/>
  <c r="AM85" i="4" s="1"/>
  <c r="AN84" i="4"/>
  <c r="AL84" i="4"/>
  <c r="AM84" i="4" s="1"/>
  <c r="AN83" i="4"/>
  <c r="AL83" i="4"/>
  <c r="AM83" i="4" s="1"/>
  <c r="AN82" i="4"/>
  <c r="AL82" i="4"/>
  <c r="AM82" i="4" s="1"/>
  <c r="AN81" i="4"/>
  <c r="AL81" i="4"/>
  <c r="AM81" i="4" s="1"/>
  <c r="AN80" i="4"/>
  <c r="AL80" i="4"/>
  <c r="AM80" i="4" s="1"/>
  <c r="AN79" i="4"/>
  <c r="AL79" i="4"/>
  <c r="AM79" i="4" s="1"/>
  <c r="AN78" i="4"/>
  <c r="AL78" i="4"/>
  <c r="AM78" i="4" s="1"/>
  <c r="AN77" i="4"/>
  <c r="AL77" i="4"/>
  <c r="AM77" i="4" s="1"/>
  <c r="AN76" i="4"/>
  <c r="AL76" i="4"/>
  <c r="AM76" i="4" s="1"/>
  <c r="AN75" i="4"/>
  <c r="AL75" i="4"/>
  <c r="AM75" i="4" s="1"/>
  <c r="AN74" i="4"/>
  <c r="AL74" i="4"/>
  <c r="AM74" i="4" s="1"/>
  <c r="AN73" i="4"/>
  <c r="AL73" i="4"/>
  <c r="AM73" i="4" s="1"/>
  <c r="AN72" i="4"/>
  <c r="AL72" i="4"/>
  <c r="AM72" i="4" s="1"/>
  <c r="AN71" i="4"/>
  <c r="AL71" i="4"/>
  <c r="AM71" i="4" s="1"/>
  <c r="AN70" i="4"/>
  <c r="AL70" i="4"/>
  <c r="AM70" i="4" s="1"/>
  <c r="AN69" i="4"/>
  <c r="AL69" i="4"/>
  <c r="AM69" i="4" s="1"/>
  <c r="AN68" i="4"/>
  <c r="AL68" i="4"/>
  <c r="AM68" i="4" s="1"/>
  <c r="AN67" i="4"/>
  <c r="AL67" i="4"/>
  <c r="AM67" i="4" s="1"/>
  <c r="AN66" i="4"/>
  <c r="AL66" i="4"/>
  <c r="AM66" i="4" s="1"/>
  <c r="AN65" i="4"/>
  <c r="AL65" i="4"/>
  <c r="AM65" i="4" s="1"/>
  <c r="AN64" i="4"/>
  <c r="AL64" i="4"/>
  <c r="AM64" i="4" s="1"/>
  <c r="AN63" i="4"/>
  <c r="AL63" i="4"/>
  <c r="AM63" i="4" s="1"/>
  <c r="AN62" i="4"/>
  <c r="AL62" i="4"/>
  <c r="AM62" i="4" s="1"/>
  <c r="AN61" i="4"/>
  <c r="AL61" i="4"/>
  <c r="AM61" i="4" s="1"/>
  <c r="AN60" i="4"/>
  <c r="AL60" i="4"/>
  <c r="AM60" i="4" s="1"/>
  <c r="AN59" i="4"/>
  <c r="AL59" i="4"/>
  <c r="AM59" i="4" s="1"/>
  <c r="AN58" i="4"/>
  <c r="AL58" i="4"/>
  <c r="AM58" i="4" s="1"/>
  <c r="AN57" i="4"/>
  <c r="AL57" i="4"/>
  <c r="AM57" i="4" s="1"/>
  <c r="AN56" i="4"/>
  <c r="AL56" i="4"/>
  <c r="AM56" i="4" s="1"/>
  <c r="AN55" i="4"/>
  <c r="AL55" i="4"/>
  <c r="AM55" i="4" s="1"/>
  <c r="AN54" i="4"/>
  <c r="AL54" i="4"/>
  <c r="AM54" i="4" s="1"/>
  <c r="AN53" i="4"/>
  <c r="AL53" i="4"/>
  <c r="AM53" i="4" s="1"/>
  <c r="AN52" i="4"/>
  <c r="AL52" i="4"/>
  <c r="AM52" i="4" s="1"/>
  <c r="AN51" i="4"/>
  <c r="AL51" i="4"/>
  <c r="AM51" i="4" s="1"/>
  <c r="AN50" i="4"/>
  <c r="AL50" i="4"/>
  <c r="AM50" i="4" s="1"/>
  <c r="AN49" i="4"/>
  <c r="AL49" i="4"/>
  <c r="AM49" i="4" s="1"/>
  <c r="AN48" i="4"/>
  <c r="AL48" i="4"/>
  <c r="AM48" i="4" s="1"/>
  <c r="AN47" i="4"/>
  <c r="AL47" i="4"/>
  <c r="AM47" i="4" s="1"/>
  <c r="AN46" i="4"/>
  <c r="AL46" i="4"/>
  <c r="AM46" i="4" s="1"/>
  <c r="AN45" i="4"/>
  <c r="AL45" i="4"/>
  <c r="AM45" i="4" s="1"/>
  <c r="AN44" i="4"/>
  <c r="AL44" i="4"/>
  <c r="AM44" i="4" s="1"/>
  <c r="AN43" i="4"/>
  <c r="AL43" i="4"/>
  <c r="AM43" i="4" s="1"/>
  <c r="AN42" i="4"/>
  <c r="AL42" i="4"/>
  <c r="AM42" i="4" s="1"/>
  <c r="AN41" i="4"/>
  <c r="AL41" i="4"/>
  <c r="AM41" i="4" s="1"/>
  <c r="AN40" i="4"/>
  <c r="AL40" i="4"/>
  <c r="AM40" i="4" s="1"/>
  <c r="AN39" i="4"/>
  <c r="AL39" i="4"/>
  <c r="AM39" i="4" s="1"/>
  <c r="AN38" i="4"/>
  <c r="AL38" i="4"/>
  <c r="AM38" i="4" s="1"/>
  <c r="AN37" i="4"/>
  <c r="AL37" i="4"/>
  <c r="AM37" i="4" s="1"/>
  <c r="AN36" i="4"/>
  <c r="AL36" i="4"/>
  <c r="AM36" i="4" s="1"/>
  <c r="AN35" i="4"/>
  <c r="AL35" i="4"/>
  <c r="AM35" i="4" s="1"/>
  <c r="AN34" i="4"/>
  <c r="AL34" i="4"/>
  <c r="AM34" i="4" s="1"/>
  <c r="AN33" i="4"/>
  <c r="AL33" i="4"/>
  <c r="AM33" i="4" s="1"/>
  <c r="AN32" i="4"/>
  <c r="AL32" i="4"/>
  <c r="AM32" i="4" s="1"/>
  <c r="AN31" i="4"/>
  <c r="AL31" i="4"/>
  <c r="AM31" i="4" s="1"/>
  <c r="AN30" i="4"/>
  <c r="AL30" i="4"/>
  <c r="AM30" i="4" s="1"/>
  <c r="AN29" i="4"/>
  <c r="AL29" i="4"/>
  <c r="AM29" i="4" s="1"/>
  <c r="AN28" i="4"/>
  <c r="AL28" i="4"/>
  <c r="AM28" i="4" s="1"/>
  <c r="AN26" i="4"/>
  <c r="AL26" i="4"/>
  <c r="AM26" i="4" s="1"/>
  <c r="AN25" i="4"/>
  <c r="AL25" i="4"/>
  <c r="AM25" i="4" s="1"/>
  <c r="AN24" i="4"/>
  <c r="AL24" i="4"/>
  <c r="AM24" i="4" s="1"/>
  <c r="AN23" i="4"/>
  <c r="AL23" i="4"/>
  <c r="AM23" i="4" s="1"/>
  <c r="AN22" i="4"/>
  <c r="AL22" i="4"/>
  <c r="AM22" i="4" s="1"/>
  <c r="AN21" i="4"/>
  <c r="AL21" i="4"/>
  <c r="AM21" i="4" s="1"/>
  <c r="AN20" i="4"/>
  <c r="AL20" i="4"/>
  <c r="AM20" i="4" s="1"/>
  <c r="AN19" i="4"/>
  <c r="AL19" i="4"/>
  <c r="AM19" i="4" s="1"/>
  <c r="AN18" i="4"/>
  <c r="AL18" i="4"/>
  <c r="AM18" i="4" s="1"/>
  <c r="AN17" i="4"/>
  <c r="AL17" i="4"/>
  <c r="AM17" i="4" s="1"/>
  <c r="AN16" i="4"/>
  <c r="AL16" i="4"/>
  <c r="AM16" i="4" s="1"/>
  <c r="AN15" i="4"/>
  <c r="AL15" i="4"/>
  <c r="AM15" i="4" s="1"/>
  <c r="AN14" i="4"/>
  <c r="AL14" i="4"/>
  <c r="AM14" i="4" s="1"/>
  <c r="AN13" i="4"/>
  <c r="AL13" i="4"/>
  <c r="AM13" i="4" s="1"/>
  <c r="AN12" i="4"/>
  <c r="AL12" i="4"/>
  <c r="AM12" i="4" s="1"/>
  <c r="AN11" i="4"/>
  <c r="AL11" i="4"/>
  <c r="AM11" i="4" s="1"/>
  <c r="AN10" i="4"/>
  <c r="AL10" i="4"/>
  <c r="AM10" i="4" s="1"/>
  <c r="AN9" i="4"/>
  <c r="AL9" i="4"/>
  <c r="AM9" i="4" s="1"/>
  <c r="AN8" i="4"/>
  <c r="AL8" i="4"/>
  <c r="AM8" i="4" s="1"/>
  <c r="AN7" i="4"/>
  <c r="AL7" i="4"/>
  <c r="AM7" i="4" s="1"/>
  <c r="AN6" i="4"/>
  <c r="AL6" i="4"/>
  <c r="AM6" i="4" s="1"/>
  <c r="AN5" i="4"/>
  <c r="AL5" i="4"/>
  <c r="AM5" i="4" s="1"/>
  <c r="AN4" i="4"/>
  <c r="F3" i="12" s="1"/>
  <c r="P3" i="12" s="1"/>
  <c r="AL4" i="4"/>
  <c r="AM4" i="4" s="1"/>
  <c r="L6" i="9" l="1"/>
  <c r="L9" i="9"/>
  <c r="L18" i="9"/>
  <c r="L17" i="9"/>
  <c r="S9" i="9"/>
  <c r="L3" i="9"/>
  <c r="L5" i="9"/>
  <c r="L16" i="9"/>
  <c r="L4" i="9"/>
  <c r="S3" i="9"/>
  <c r="L15" i="9"/>
  <c r="L14" i="9"/>
  <c r="L13" i="9"/>
  <c r="L12" i="9"/>
  <c r="L11" i="9"/>
  <c r="L10" i="9"/>
  <c r="L8" i="8"/>
  <c r="L18" i="8"/>
  <c r="L6" i="8"/>
  <c r="L3" i="8"/>
  <c r="L7" i="8"/>
  <c r="L17" i="8"/>
  <c r="L5" i="8"/>
  <c r="L16" i="8"/>
  <c r="L4" i="8"/>
  <c r="L15" i="8"/>
  <c r="L14" i="8"/>
  <c r="L13" i="8"/>
  <c r="L12" i="8"/>
  <c r="L11" i="8"/>
  <c r="L10" i="8"/>
  <c r="L9" i="8"/>
  <c r="T3" i="8"/>
  <c r="E16" i="24"/>
  <c r="G131" i="24"/>
  <c r="I163" i="24"/>
  <c r="G3" i="24"/>
  <c r="E76" i="24"/>
  <c r="E156" i="24"/>
  <c r="E19" i="24"/>
  <c r="E118" i="24"/>
  <c r="E54" i="24"/>
  <c r="E105" i="24"/>
  <c r="E94" i="24"/>
  <c r="E44" i="24"/>
  <c r="E83" i="24"/>
  <c r="E72" i="24"/>
  <c r="I50" i="24"/>
  <c r="G37" i="24"/>
  <c r="G17" i="24"/>
  <c r="G14" i="24"/>
  <c r="G35" i="24"/>
  <c r="G46" i="24"/>
  <c r="G121" i="24"/>
  <c r="G58" i="24"/>
  <c r="G108" i="24"/>
  <c r="G100" i="24"/>
  <c r="G43" i="24"/>
  <c r="G86" i="24"/>
  <c r="G77" i="24"/>
  <c r="G8" i="24"/>
  <c r="I67" i="24"/>
  <c r="I154" i="24"/>
  <c r="I52" i="24"/>
  <c r="I141" i="24"/>
  <c r="I12" i="24"/>
  <c r="I123" i="24"/>
  <c r="I117" i="24"/>
  <c r="I142" i="24"/>
  <c r="I103" i="24"/>
  <c r="I84" i="24"/>
  <c r="I3" i="24"/>
  <c r="I81" i="24"/>
  <c r="I26" i="24"/>
  <c r="E60" i="24"/>
  <c r="E47" i="24"/>
  <c r="E63" i="24"/>
  <c r="E161" i="24"/>
  <c r="E155" i="24"/>
  <c r="E148" i="24"/>
  <c r="E74" i="24"/>
  <c r="E131" i="24"/>
  <c r="E124" i="24"/>
  <c r="E13" i="24"/>
  <c r="E31" i="24"/>
  <c r="E104" i="24"/>
  <c r="E24" i="24"/>
  <c r="E29" i="24"/>
  <c r="E82" i="24"/>
  <c r="E71" i="24"/>
  <c r="G60" i="24"/>
  <c r="G16" i="24"/>
  <c r="G150" i="24"/>
  <c r="G144" i="24"/>
  <c r="G137" i="24"/>
  <c r="G127" i="24"/>
  <c r="G120" i="24"/>
  <c r="G114" i="24"/>
  <c r="G107" i="24"/>
  <c r="G99" i="24"/>
  <c r="G90" i="24"/>
  <c r="G111" i="24"/>
  <c r="G76" i="24"/>
  <c r="G47" i="24"/>
  <c r="I36" i="24"/>
  <c r="I153" i="24"/>
  <c r="I147" i="24"/>
  <c r="I140" i="24"/>
  <c r="I62" i="24"/>
  <c r="I94" i="24"/>
  <c r="I116" i="24"/>
  <c r="I110" i="24"/>
  <c r="I49" i="24"/>
  <c r="I93" i="24"/>
  <c r="I88" i="24"/>
  <c r="I80" i="24"/>
  <c r="I70" i="24"/>
  <c r="E114" i="24"/>
  <c r="E149" i="24"/>
  <c r="E67" i="24"/>
  <c r="E154" i="24"/>
  <c r="E52" i="24"/>
  <c r="E141" i="24"/>
  <c r="E12" i="24"/>
  <c r="E123" i="24"/>
  <c r="E117" i="24"/>
  <c r="E142" i="24"/>
  <c r="E103" i="24"/>
  <c r="E11" i="24"/>
  <c r="E81" i="24"/>
  <c r="E26" i="24"/>
  <c r="G53" i="24"/>
  <c r="G160" i="24"/>
  <c r="G9" i="24"/>
  <c r="G34" i="24"/>
  <c r="G136" i="24"/>
  <c r="G45" i="24"/>
  <c r="G10" i="24"/>
  <c r="G113" i="24"/>
  <c r="G33" i="24"/>
  <c r="G98" i="24"/>
  <c r="G130" i="24"/>
  <c r="G4" i="24"/>
  <c r="G75" i="24"/>
  <c r="G69" i="24"/>
  <c r="I59" i="24"/>
  <c r="I152" i="24"/>
  <c r="I146" i="24"/>
  <c r="I139" i="24"/>
  <c r="I57" i="24"/>
  <c r="I122" i="24"/>
  <c r="I115" i="24"/>
  <c r="I6" i="24"/>
  <c r="I102" i="24"/>
  <c r="I92" i="24"/>
  <c r="I128" i="24"/>
  <c r="I79" i="24"/>
  <c r="I56" i="24"/>
  <c r="E111" i="24"/>
  <c r="E162" i="24"/>
  <c r="E36" i="24"/>
  <c r="E153" i="24"/>
  <c r="E147" i="24"/>
  <c r="E140" i="24"/>
  <c r="E62" i="24"/>
  <c r="E21" i="24"/>
  <c r="E116" i="24"/>
  <c r="E110" i="24"/>
  <c r="E49" i="24"/>
  <c r="E93" i="24"/>
  <c r="E88" i="24"/>
  <c r="E80" i="24"/>
  <c r="E70" i="24"/>
  <c r="G163" i="24"/>
  <c r="G159" i="24"/>
  <c r="G42" i="24"/>
  <c r="G143" i="24"/>
  <c r="G135" i="24"/>
  <c r="G126" i="24"/>
  <c r="G66" i="24"/>
  <c r="G112" i="24"/>
  <c r="G32" i="24"/>
  <c r="G97" i="24"/>
  <c r="G41" i="24"/>
  <c r="G61" i="24"/>
  <c r="G65" i="24"/>
  <c r="G68" i="24"/>
  <c r="I51" i="24"/>
  <c r="I151" i="24"/>
  <c r="I145" i="24"/>
  <c r="I138" i="24"/>
  <c r="I129" i="24"/>
  <c r="I22" i="24"/>
  <c r="I39" i="24"/>
  <c r="I109" i="24"/>
  <c r="I101" i="24"/>
  <c r="I91" i="24"/>
  <c r="I87" i="24"/>
  <c r="I78" i="24"/>
  <c r="I20" i="24"/>
  <c r="E99" i="24"/>
  <c r="E132" i="24"/>
  <c r="E59" i="24"/>
  <c r="E152" i="24"/>
  <c r="E146" i="24"/>
  <c r="E139" i="24"/>
  <c r="E57" i="24"/>
  <c r="E122" i="24"/>
  <c r="E115" i="24"/>
  <c r="E6" i="24"/>
  <c r="E102" i="24"/>
  <c r="E92" i="24"/>
  <c r="E128" i="24"/>
  <c r="E79" i="24"/>
  <c r="E56" i="24"/>
  <c r="G25" i="24"/>
  <c r="G158" i="24"/>
  <c r="G48" i="24"/>
  <c r="G64" i="24"/>
  <c r="G134" i="24"/>
  <c r="G125" i="24"/>
  <c r="G15" i="24"/>
  <c r="G27" i="24"/>
  <c r="G23" i="24"/>
  <c r="G96" i="24"/>
  <c r="G5" i="24"/>
  <c r="G85" i="24"/>
  <c r="G74" i="24"/>
  <c r="G30" i="24"/>
  <c r="I37" i="24"/>
  <c r="I17" i="24"/>
  <c r="I14" i="24"/>
  <c r="I35" i="24"/>
  <c r="I46" i="24"/>
  <c r="I121" i="24"/>
  <c r="I58" i="24"/>
  <c r="I108" i="24"/>
  <c r="I100" i="24"/>
  <c r="I43" i="24"/>
  <c r="I86" i="24"/>
  <c r="I77" i="24"/>
  <c r="I8" i="24"/>
  <c r="E51" i="24"/>
  <c r="E151" i="24"/>
  <c r="E145" i="24"/>
  <c r="E138" i="24"/>
  <c r="E129" i="24"/>
  <c r="E22" i="24"/>
  <c r="E39" i="24"/>
  <c r="E109" i="24"/>
  <c r="E101" i="24"/>
  <c r="E91" i="24"/>
  <c r="E87" i="24"/>
  <c r="E78" i="24"/>
  <c r="E20" i="24"/>
  <c r="G55" i="24"/>
  <c r="G157" i="24"/>
  <c r="G28" i="24"/>
  <c r="G89" i="24"/>
  <c r="G133" i="24"/>
  <c r="G18" i="24"/>
  <c r="G119" i="24"/>
  <c r="G7" i="24"/>
  <c r="G106" i="24"/>
  <c r="G95" i="24"/>
  <c r="G40" i="24"/>
  <c r="G84" i="24"/>
  <c r="G73" i="24"/>
  <c r="I60" i="24"/>
  <c r="I16" i="24"/>
  <c r="I150" i="24"/>
  <c r="I144" i="24"/>
  <c r="I137" i="24"/>
  <c r="I127" i="24"/>
  <c r="I120" i="24"/>
  <c r="I114" i="24"/>
  <c r="I107" i="24"/>
  <c r="I99" i="24"/>
  <c r="I90" i="24"/>
  <c r="I111" i="24"/>
  <c r="I76" i="24"/>
  <c r="I47" i="24"/>
  <c r="E50" i="24"/>
  <c r="E37" i="24"/>
  <c r="E17" i="24"/>
  <c r="E14" i="24"/>
  <c r="E35" i="24"/>
  <c r="E46" i="24"/>
  <c r="E121" i="24"/>
  <c r="E58" i="24"/>
  <c r="E108" i="24"/>
  <c r="E100" i="24"/>
  <c r="E43" i="24"/>
  <c r="E86" i="24"/>
  <c r="E77" i="24"/>
  <c r="E8" i="24"/>
  <c r="G162" i="24"/>
  <c r="G156" i="24"/>
  <c r="G149" i="24"/>
  <c r="G63" i="24"/>
  <c r="G132" i="24"/>
  <c r="G19" i="24"/>
  <c r="G118" i="24"/>
  <c r="G54" i="24"/>
  <c r="G105" i="24"/>
  <c r="G94" i="24"/>
  <c r="G44" i="24"/>
  <c r="G83" i="24"/>
  <c r="G72" i="24"/>
  <c r="I53" i="24"/>
  <c r="I160" i="24"/>
  <c r="I9" i="24"/>
  <c r="I34" i="24"/>
  <c r="I136" i="24"/>
  <c r="I45" i="24"/>
  <c r="I10" i="24"/>
  <c r="I113" i="24"/>
  <c r="I33" i="24"/>
  <c r="I98" i="24"/>
  <c r="I130" i="24"/>
  <c r="I4" i="24"/>
  <c r="I75" i="24"/>
  <c r="I69" i="24"/>
  <c r="E137" i="24"/>
  <c r="E107" i="24"/>
  <c r="G161" i="24"/>
  <c r="G148" i="24"/>
  <c r="G124" i="24"/>
  <c r="G13" i="24"/>
  <c r="G31" i="24"/>
  <c r="G24" i="24"/>
  <c r="G29" i="24"/>
  <c r="G82" i="24"/>
  <c r="G71" i="24"/>
  <c r="I159" i="24"/>
  <c r="I42" i="24"/>
  <c r="I143" i="24"/>
  <c r="I135" i="24"/>
  <c r="I126" i="24"/>
  <c r="I66" i="24"/>
  <c r="I112" i="24"/>
  <c r="I32" i="24"/>
  <c r="I97" i="24"/>
  <c r="I41" i="24"/>
  <c r="I61" i="24"/>
  <c r="I65" i="24"/>
  <c r="I68" i="24"/>
  <c r="G26" i="24"/>
  <c r="I30" i="24"/>
  <c r="I73" i="24"/>
  <c r="E144" i="24"/>
  <c r="E120" i="24"/>
  <c r="E90" i="24"/>
  <c r="G155" i="24"/>
  <c r="G38" i="24"/>
  <c r="G104" i="24"/>
  <c r="G67" i="24"/>
  <c r="G154" i="24"/>
  <c r="G52" i="24"/>
  <c r="G141" i="24"/>
  <c r="G12" i="24"/>
  <c r="G123" i="24"/>
  <c r="G117" i="24"/>
  <c r="G142" i="24"/>
  <c r="G103" i="24"/>
  <c r="G11" i="24"/>
  <c r="G81" i="24"/>
  <c r="E150" i="24"/>
  <c r="E127" i="24"/>
  <c r="E55" i="24"/>
  <c r="E157" i="24"/>
  <c r="E28" i="24"/>
  <c r="E89" i="24"/>
  <c r="E133" i="24"/>
  <c r="E18" i="24"/>
  <c r="E119" i="24"/>
  <c r="E61" i="24"/>
  <c r="E106" i="24"/>
  <c r="E95" i="24"/>
  <c r="E40" i="24"/>
  <c r="E84" i="24"/>
  <c r="E73" i="24"/>
  <c r="G50" i="24"/>
  <c r="G51" i="24"/>
  <c r="G151" i="24"/>
  <c r="G145" i="24"/>
  <c r="G138" i="24"/>
  <c r="G129" i="24"/>
  <c r="G22" i="24"/>
  <c r="G39" i="24"/>
  <c r="G109" i="24"/>
  <c r="G101" i="24"/>
  <c r="G91" i="24"/>
  <c r="G87" i="24"/>
  <c r="G78" i="24"/>
  <c r="G92" i="24"/>
  <c r="I161" i="24"/>
  <c r="I155" i="24"/>
  <c r="I148" i="24"/>
  <c r="I5" i="24"/>
  <c r="I131" i="24"/>
  <c r="I124" i="24"/>
  <c r="I13" i="24"/>
  <c r="I31" i="24"/>
  <c r="I104" i="24"/>
  <c r="I24" i="24"/>
  <c r="I29" i="24"/>
  <c r="I82" i="24"/>
  <c r="I71" i="24"/>
  <c r="E32" i="16"/>
  <c r="I47" i="16"/>
  <c r="G44" i="16"/>
  <c r="G118" i="16"/>
  <c r="E38" i="16"/>
  <c r="E139" i="16"/>
  <c r="I143" i="16"/>
  <c r="I85" i="16"/>
  <c r="E77" i="16"/>
  <c r="I131" i="16"/>
  <c r="E50" i="16"/>
  <c r="E152" i="16"/>
  <c r="E119" i="16"/>
  <c r="G117" i="16"/>
  <c r="G132" i="16"/>
  <c r="I31" i="16"/>
  <c r="I45" i="16"/>
  <c r="I10" i="16"/>
  <c r="I48" i="16"/>
  <c r="I68" i="16"/>
  <c r="I106" i="16"/>
  <c r="I103" i="16"/>
  <c r="I133" i="16"/>
  <c r="I113" i="16"/>
  <c r="I92" i="16"/>
  <c r="I18" i="16"/>
  <c r="I140" i="16"/>
  <c r="I114" i="16"/>
  <c r="I75" i="16"/>
  <c r="I142" i="16"/>
  <c r="I74" i="16"/>
  <c r="I41" i="16"/>
  <c r="I52" i="16"/>
  <c r="I84" i="16"/>
  <c r="I43" i="16"/>
  <c r="I78" i="16"/>
  <c r="I72" i="16"/>
  <c r="I125" i="16"/>
  <c r="I70" i="16"/>
  <c r="E60" i="16"/>
  <c r="E131" i="16"/>
  <c r="I107" i="16"/>
  <c r="I3" i="16"/>
  <c r="E30" i="16"/>
  <c r="I64" i="16"/>
  <c r="I93" i="16"/>
  <c r="I61" i="16"/>
  <c r="I40" i="16"/>
  <c r="I137" i="16"/>
  <c r="I42" i="16"/>
  <c r="I128" i="16"/>
  <c r="I94" i="16"/>
  <c r="G12" i="16"/>
  <c r="G80" i="16"/>
  <c r="E85" i="16"/>
  <c r="E64" i="16"/>
  <c r="E48" i="16"/>
  <c r="E68" i="16"/>
  <c r="E106" i="16"/>
  <c r="E103" i="16"/>
  <c r="E133" i="16"/>
  <c r="E113" i="16"/>
  <c r="E18" i="16"/>
  <c r="E31" i="16"/>
  <c r="E15" i="16"/>
  <c r="E138" i="16"/>
  <c r="E101" i="16"/>
  <c r="I104" i="16"/>
  <c r="I138" i="16"/>
  <c r="I139" i="16"/>
  <c r="I119" i="16"/>
  <c r="I91" i="16"/>
  <c r="I63" i="16"/>
  <c r="G70" i="16"/>
  <c r="G33" i="16"/>
  <c r="E142" i="16"/>
  <c r="E67" i="16"/>
  <c r="E74" i="16"/>
  <c r="E41" i="16"/>
  <c r="E52" i="16"/>
  <c r="E84" i="16"/>
  <c r="E43" i="16"/>
  <c r="E78" i="16"/>
  <c r="E72" i="16"/>
  <c r="E92" i="16"/>
  <c r="I87" i="16"/>
  <c r="I147" i="16"/>
  <c r="I115" i="16"/>
  <c r="I5" i="16"/>
  <c r="I19" i="16"/>
  <c r="I8" i="16"/>
  <c r="E45" i="16"/>
  <c r="E93" i="16"/>
  <c r="E151" i="16"/>
  <c r="E120" i="16"/>
  <c r="E61" i="16"/>
  <c r="E40" i="16"/>
  <c r="E137" i="16"/>
  <c r="E42" i="16"/>
  <c r="E128" i="16"/>
  <c r="E136" i="16"/>
  <c r="E140" i="16"/>
  <c r="E65" i="16"/>
  <c r="E14" i="16"/>
  <c r="E37" i="16"/>
  <c r="E9" i="16"/>
  <c r="E91" i="16"/>
  <c r="I73" i="16"/>
  <c r="I34" i="16"/>
  <c r="E25" i="16"/>
  <c r="G113" i="16"/>
  <c r="G150" i="16"/>
  <c r="E81" i="16"/>
  <c r="E55" i="16"/>
  <c r="E100" i="16"/>
  <c r="E47" i="16"/>
  <c r="E79" i="16"/>
  <c r="E109" i="16"/>
  <c r="E94" i="16"/>
  <c r="E83" i="16"/>
  <c r="I126" i="16"/>
  <c r="I144" i="16"/>
  <c r="I153" i="16"/>
  <c r="I146" i="16"/>
  <c r="G142" i="16"/>
  <c r="G74" i="16"/>
  <c r="G43" i="16"/>
  <c r="G145" i="16"/>
  <c r="E73" i="16"/>
  <c r="E66" i="16"/>
  <c r="E97" i="16"/>
  <c r="E34" i="16"/>
  <c r="E112" i="16"/>
  <c r="E46" i="16"/>
  <c r="E58" i="16"/>
  <c r="E51" i="16"/>
  <c r="I25" i="16"/>
  <c r="E104" i="16"/>
  <c r="E134" i="16"/>
  <c r="E117" i="16"/>
  <c r="E132" i="16"/>
  <c r="E19" i="16"/>
  <c r="E89" i="16"/>
  <c r="E108" i="16"/>
  <c r="I90" i="16"/>
  <c r="G93" i="16"/>
  <c r="G42" i="16"/>
  <c r="G49" i="16"/>
  <c r="E59" i="16"/>
  <c r="E49" i="16"/>
  <c r="E3" i="16"/>
  <c r="E146" i="16"/>
  <c r="E24" i="16"/>
  <c r="E122" i="16"/>
  <c r="G60" i="16"/>
  <c r="G54" i="16"/>
  <c r="E114" i="16"/>
  <c r="E148" i="16"/>
  <c r="E70" i="16"/>
  <c r="E28" i="16"/>
  <c r="I72" i="24"/>
  <c r="I11" i="24"/>
  <c r="E38" i="24"/>
  <c r="I21" i="24"/>
  <c r="E53" i="24"/>
  <c r="E45" i="24"/>
  <c r="E4" i="24"/>
  <c r="G153" i="24"/>
  <c r="G21" i="24"/>
  <c r="G93" i="24"/>
  <c r="I25" i="24"/>
  <c r="I134" i="24"/>
  <c r="I96" i="24"/>
  <c r="E135" i="24"/>
  <c r="E32" i="24"/>
  <c r="E65" i="24"/>
  <c r="G146" i="24"/>
  <c r="G115" i="24"/>
  <c r="G56" i="24"/>
  <c r="I133" i="24"/>
  <c r="I40" i="24"/>
  <c r="E158" i="24"/>
  <c r="E15" i="24"/>
  <c r="E85" i="24"/>
  <c r="I162" i="24"/>
  <c r="I118" i="24"/>
  <c r="I105" i="24"/>
  <c r="E9" i="24"/>
  <c r="E113" i="24"/>
  <c r="E75" i="24"/>
  <c r="G62" i="24"/>
  <c r="G49" i="24"/>
  <c r="G70" i="24"/>
  <c r="I64" i="24"/>
  <c r="I15" i="24"/>
  <c r="I74" i="24"/>
  <c r="E143" i="24"/>
  <c r="E112" i="24"/>
  <c r="E68" i="24"/>
  <c r="G57" i="24"/>
  <c r="G102" i="24"/>
  <c r="G128" i="24"/>
  <c r="I28" i="24"/>
  <c r="I18" i="24"/>
  <c r="I106" i="24"/>
  <c r="E25" i="24"/>
  <c r="E134" i="24"/>
  <c r="E96" i="24"/>
  <c r="I63" i="24"/>
  <c r="I44" i="24"/>
  <c r="E34" i="24"/>
  <c r="E33" i="24"/>
  <c r="E69" i="24"/>
  <c r="G140" i="24"/>
  <c r="G110" i="24"/>
  <c r="G80" i="24"/>
  <c r="I48" i="24"/>
  <c r="I27" i="24"/>
  <c r="I85" i="24"/>
  <c r="E163" i="24"/>
  <c r="E126" i="24"/>
  <c r="E97" i="24"/>
  <c r="G59" i="24"/>
  <c r="G139" i="24"/>
  <c r="G6" i="24"/>
  <c r="G79" i="24"/>
  <c r="I157" i="24"/>
  <c r="I119" i="24"/>
  <c r="I95" i="24"/>
  <c r="E48" i="24"/>
  <c r="E23" i="24"/>
  <c r="E30" i="24"/>
  <c r="I149" i="24"/>
  <c r="I83" i="24"/>
  <c r="E7" i="24"/>
  <c r="I38" i="24"/>
  <c r="E136" i="24"/>
  <c r="E98" i="24"/>
  <c r="G36" i="24"/>
  <c r="I23" i="24"/>
  <c r="E42" i="24"/>
  <c r="E41" i="24"/>
  <c r="I7" i="24"/>
  <c r="E125" i="24"/>
  <c r="E5" i="24"/>
  <c r="G20" i="24"/>
  <c r="I132" i="24"/>
  <c r="I54" i="24"/>
  <c r="E160" i="24"/>
  <c r="E10" i="24"/>
  <c r="E130" i="24"/>
  <c r="G147" i="24"/>
  <c r="G116" i="24"/>
  <c r="G88" i="24"/>
  <c r="I158" i="24"/>
  <c r="I125" i="24"/>
  <c r="E159" i="24"/>
  <c r="E66" i="24"/>
  <c r="G152" i="24"/>
  <c r="G122" i="24"/>
  <c r="I55" i="24"/>
  <c r="I89" i="24"/>
  <c r="E64" i="24"/>
  <c r="E27" i="24"/>
  <c r="I156" i="24"/>
  <c r="I19" i="24"/>
  <c r="E153" i="16"/>
  <c r="E90" i="16"/>
  <c r="E35" i="16"/>
  <c r="E13" i="16"/>
  <c r="E6" i="16"/>
  <c r="E115" i="16"/>
  <c r="E141" i="16"/>
  <c r="E23" i="16"/>
  <c r="E5" i="16"/>
  <c r="E105" i="16"/>
  <c r="E143" i="16"/>
  <c r="E21" i="16"/>
  <c r="E96" i="16"/>
  <c r="E149" i="16"/>
  <c r="E130" i="16"/>
  <c r="E44" i="16"/>
  <c r="E124" i="16"/>
  <c r="E20" i="16"/>
  <c r="E22" i="16"/>
  <c r="E56" i="16"/>
  <c r="E135" i="16"/>
  <c r="E71" i="16"/>
  <c r="E27" i="16"/>
  <c r="E121" i="16"/>
  <c r="E127" i="16"/>
  <c r="E63" i="16"/>
  <c r="E87" i="16"/>
  <c r="E75" i="16"/>
  <c r="E29" i="16"/>
  <c r="E88" i="16"/>
  <c r="E102" i="16"/>
  <c r="E86" i="16"/>
  <c r="E62" i="16"/>
  <c r="E147" i="16"/>
  <c r="E17" i="16"/>
  <c r="E76" i="16"/>
  <c r="E111" i="16"/>
  <c r="E26" i="16"/>
  <c r="E11" i="16"/>
  <c r="E12" i="16"/>
  <c r="E54" i="16"/>
  <c r="E4" i="16"/>
  <c r="E125" i="16"/>
  <c r="E7" i="16"/>
  <c r="E107" i="16"/>
  <c r="E123" i="16"/>
  <c r="E8" i="16"/>
  <c r="E150" i="16"/>
  <c r="E95" i="16"/>
  <c r="E129" i="16"/>
  <c r="E33" i="16"/>
  <c r="E53" i="16"/>
  <c r="E99" i="16"/>
  <c r="E144" i="16"/>
  <c r="E82" i="16"/>
  <c r="E98" i="16"/>
  <c r="E126" i="16"/>
  <c r="E116" i="16"/>
  <c r="E57" i="16"/>
  <c r="E80" i="16"/>
  <c r="E145" i="16"/>
  <c r="E118" i="16"/>
  <c r="E69" i="16"/>
  <c r="E110" i="16"/>
  <c r="E36" i="16"/>
  <c r="E39" i="16"/>
  <c r="E16" i="16"/>
  <c r="G37" i="16"/>
  <c r="G14" i="16"/>
  <c r="G130" i="16"/>
  <c r="G4" i="16"/>
  <c r="G148" i="16"/>
  <c r="G129" i="16"/>
  <c r="G95" i="16"/>
  <c r="G124" i="16"/>
  <c r="G69" i="16"/>
  <c r="G125" i="16"/>
  <c r="G20" i="16"/>
  <c r="G55" i="16"/>
  <c r="G7" i="16"/>
  <c r="G103" i="16"/>
  <c r="G104" i="16"/>
  <c r="G22" i="16"/>
  <c r="G109" i="16"/>
  <c r="G9" i="16"/>
  <c r="G107" i="16"/>
  <c r="G91" i="16"/>
  <c r="G123" i="16"/>
  <c r="G56" i="16"/>
  <c r="G58" i="16"/>
  <c r="G73" i="16"/>
  <c r="G135" i="16"/>
  <c r="G89" i="16"/>
  <c r="G81" i="16"/>
  <c r="G138" i="16"/>
  <c r="G8" i="16"/>
  <c r="G71" i="16"/>
  <c r="G66" i="16"/>
  <c r="G27" i="16"/>
  <c r="G122" i="16"/>
  <c r="G51" i="16"/>
  <c r="G79" i="16"/>
  <c r="G59" i="16"/>
  <c r="G120" i="16"/>
  <c r="G68" i="16"/>
  <c r="G3" i="16"/>
  <c r="G40" i="16"/>
  <c r="G94" i="16"/>
  <c r="G24" i="16"/>
  <c r="G119" i="16"/>
  <c r="G19" i="16"/>
  <c r="G121" i="16"/>
  <c r="G46" i="16"/>
  <c r="G127" i="16"/>
  <c r="G48" i="16"/>
  <c r="G97" i="16"/>
  <c r="G47" i="16"/>
  <c r="G100" i="16"/>
  <c r="G112" i="16"/>
  <c r="G52" i="16"/>
  <c r="G72" i="16"/>
  <c r="G45" i="16"/>
  <c r="G63" i="16"/>
  <c r="G36" i="16"/>
  <c r="G16" i="16"/>
  <c r="G28" i="16"/>
  <c r="G61" i="16"/>
  <c r="G137" i="16"/>
  <c r="G146" i="16"/>
  <c r="G83" i="16"/>
  <c r="G32" i="16"/>
  <c r="G30" i="16"/>
  <c r="G10" i="16"/>
  <c r="G92" i="16"/>
  <c r="G77" i="16"/>
  <c r="G25" i="16"/>
  <c r="G153" i="16"/>
  <c r="G106" i="16"/>
  <c r="G90" i="16"/>
  <c r="G87" i="16"/>
  <c r="G35" i="16"/>
  <c r="G75" i="16"/>
  <c r="G13" i="16"/>
  <c r="G29" i="16"/>
  <c r="G6" i="16"/>
  <c r="G31" i="16"/>
  <c r="G88" i="16"/>
  <c r="G115" i="16"/>
  <c r="G141" i="16"/>
  <c r="G102" i="16"/>
  <c r="G23" i="16"/>
  <c r="G53" i="16"/>
  <c r="G67" i="16"/>
  <c r="G5" i="16"/>
  <c r="G86" i="16"/>
  <c r="G105" i="16"/>
  <c r="G64" i="16"/>
  <c r="G62" i="16"/>
  <c r="G15" i="16"/>
  <c r="G143" i="16"/>
  <c r="G147" i="16"/>
  <c r="G110" i="16"/>
  <c r="G39" i="16"/>
  <c r="G131" i="16"/>
  <c r="G41" i="16"/>
  <c r="G34" i="16"/>
  <c r="G114" i="16"/>
  <c r="G108" i="16"/>
  <c r="G38" i="16"/>
  <c r="G152" i="16"/>
  <c r="G101" i="16"/>
  <c r="G139" i="16"/>
  <c r="G50" i="16"/>
  <c r="G85" i="16"/>
  <c r="G136" i="16"/>
  <c r="G99" i="16"/>
  <c r="G21" i="16"/>
  <c r="G144" i="16"/>
  <c r="G17" i="16"/>
  <c r="G96" i="16"/>
  <c r="G82" i="16"/>
  <c r="G78" i="16"/>
  <c r="G98" i="16"/>
  <c r="G126" i="16"/>
  <c r="G140" i="16"/>
  <c r="G151" i="16"/>
  <c r="G116" i="16"/>
  <c r="G134" i="16"/>
  <c r="G76" i="16"/>
  <c r="G18" i="16"/>
  <c r="G111" i="16"/>
  <c r="G149" i="16"/>
  <c r="G65" i="16"/>
  <c r="G133" i="16"/>
  <c r="G84" i="16"/>
  <c r="G26" i="16"/>
  <c r="G57" i="16"/>
  <c r="G128" i="16"/>
  <c r="G11" i="16"/>
  <c r="I9" i="16"/>
  <c r="I66" i="16"/>
  <c r="I120" i="16"/>
  <c r="I58" i="16"/>
  <c r="I118" i="16"/>
  <c r="I11" i="16"/>
  <c r="I49" i="16"/>
  <c r="I37" i="16"/>
  <c r="I148" i="16"/>
  <c r="I97" i="16"/>
  <c r="I33" i="16"/>
  <c r="I35" i="16"/>
  <c r="I27" i="16"/>
  <c r="I152" i="16"/>
  <c r="I17" i="16"/>
  <c r="I117" i="16"/>
  <c r="I149" i="16"/>
  <c r="I77" i="16"/>
  <c r="I55" i="16"/>
  <c r="I38" i="16"/>
  <c r="I6" i="16"/>
  <c r="I101" i="16"/>
  <c r="I21" i="16"/>
  <c r="I13" i="16"/>
  <c r="I56" i="16"/>
  <c r="I112" i="16"/>
  <c r="I79" i="16"/>
  <c r="I88" i="16"/>
  <c r="I127" i="16"/>
  <c r="I29" i="16"/>
  <c r="I100" i="16"/>
  <c r="I135" i="16"/>
  <c r="I111" i="16"/>
  <c r="I59" i="16"/>
  <c r="I86" i="16"/>
  <c r="I57" i="16"/>
  <c r="I116" i="16"/>
  <c r="I67" i="16"/>
  <c r="I60" i="16"/>
  <c r="I89" i="16"/>
  <c r="I129" i="16"/>
  <c r="I81" i="16"/>
  <c r="I32" i="16"/>
  <c r="I16" i="16"/>
  <c r="I82" i="16"/>
  <c r="I24" i="16"/>
  <c r="I4" i="16"/>
  <c r="I65" i="16"/>
  <c r="I50" i="16"/>
  <c r="I53" i="16"/>
  <c r="I62" i="16"/>
  <c r="I151" i="16"/>
  <c r="I134" i="16"/>
  <c r="I26" i="16"/>
  <c r="I14" i="16"/>
  <c r="I130" i="16"/>
  <c r="I145" i="16"/>
  <c r="I124" i="16"/>
  <c r="I69" i="16"/>
  <c r="I20" i="16"/>
  <c r="I7" i="16"/>
  <c r="I22" i="16"/>
  <c r="I109" i="16"/>
  <c r="I123" i="16"/>
  <c r="I71" i="16"/>
  <c r="I23" i="16"/>
  <c r="I99" i="16"/>
  <c r="I12" i="16"/>
  <c r="I132" i="16"/>
  <c r="I122" i="16"/>
  <c r="I46" i="16"/>
  <c r="I150" i="16"/>
  <c r="I95" i="16"/>
  <c r="I141" i="16"/>
  <c r="I15" i="16"/>
  <c r="I76" i="16"/>
  <c r="I44" i="16"/>
  <c r="I121" i="16"/>
  <c r="I110" i="16"/>
  <c r="I36" i="16"/>
  <c r="I39" i="16"/>
  <c r="I28" i="16"/>
  <c r="I102" i="16"/>
  <c r="I105" i="16"/>
  <c r="I136" i="16"/>
  <c r="I96" i="16"/>
  <c r="I98" i="16"/>
  <c r="I80" i="16"/>
  <c r="I54" i="16"/>
  <c r="I51" i="16"/>
  <c r="I83" i="16"/>
  <c r="I108" i="16"/>
  <c r="I30" i="16"/>
  <c r="F7" i="9"/>
  <c r="D10" i="9"/>
  <c r="J16" i="9"/>
  <c r="J8" i="9"/>
  <c r="J10" i="9"/>
  <c r="F10" i="9"/>
  <c r="H14" i="9"/>
  <c r="D16" i="9"/>
  <c r="F9" i="9"/>
  <c r="H13" i="9"/>
  <c r="J4" i="9"/>
  <c r="F6" i="9"/>
  <c r="J11" i="9"/>
  <c r="J18" i="9"/>
  <c r="D6" i="9"/>
  <c r="F18" i="9"/>
  <c r="H11" i="9"/>
  <c r="J9" i="9"/>
  <c r="D11" i="9"/>
  <c r="J5" i="9"/>
  <c r="H15" i="9"/>
  <c r="F8" i="9"/>
  <c r="D14" i="9"/>
  <c r="D3" i="9"/>
  <c r="H16" i="9"/>
  <c r="D13" i="9"/>
  <c r="H4" i="9"/>
  <c r="J6" i="9"/>
  <c r="J3" i="9"/>
  <c r="J17" i="9"/>
  <c r="J12" i="9"/>
  <c r="J7" i="9"/>
  <c r="J14" i="9"/>
  <c r="J13" i="9"/>
  <c r="H17" i="9"/>
  <c r="H18" i="9"/>
  <c r="H7" i="9"/>
  <c r="H3" i="9"/>
  <c r="H5" i="9"/>
  <c r="H12" i="9"/>
  <c r="H10" i="9"/>
  <c r="H9" i="9"/>
  <c r="H6" i="9"/>
  <c r="H8" i="9"/>
  <c r="F4" i="9"/>
  <c r="F12" i="9"/>
  <c r="F17" i="9"/>
  <c r="F14" i="9"/>
  <c r="F16" i="9"/>
  <c r="F3" i="9"/>
  <c r="F15" i="9"/>
  <c r="F13" i="9"/>
  <c r="F11" i="9"/>
  <c r="D17" i="9"/>
  <c r="D15" i="9"/>
  <c r="D18" i="9"/>
  <c r="D4" i="9"/>
  <c r="D9" i="9"/>
  <c r="D8" i="9"/>
  <c r="D7" i="9"/>
  <c r="D5" i="9"/>
  <c r="D7" i="8"/>
  <c r="D6" i="8"/>
  <c r="D16" i="8"/>
  <c r="D4" i="8"/>
  <c r="D18" i="8"/>
  <c r="D17" i="8"/>
  <c r="D15" i="8"/>
  <c r="D14" i="8"/>
  <c r="D5" i="8"/>
  <c r="D13" i="8"/>
  <c r="D12" i="8"/>
  <c r="D11" i="8"/>
  <c r="D10" i="8"/>
  <c r="D9" i="8"/>
  <c r="D8" i="8"/>
  <c r="D3" i="8"/>
  <c r="F7" i="8"/>
  <c r="F5" i="8"/>
  <c r="F4" i="8"/>
  <c r="F15" i="8"/>
  <c r="F14" i="8"/>
  <c r="F13" i="8"/>
  <c r="F18" i="8"/>
  <c r="F17" i="8"/>
  <c r="F16" i="8"/>
  <c r="F12" i="8"/>
  <c r="F11" i="8"/>
  <c r="F10" i="8"/>
  <c r="F9" i="8"/>
  <c r="F8" i="8"/>
  <c r="F6" i="8"/>
  <c r="F3" i="8"/>
  <c r="AN68" i="3"/>
  <c r="AL68" i="3"/>
  <c r="AM68" i="3" s="1"/>
  <c r="AL77" i="3" l="1"/>
  <c r="AM77" i="3" s="1"/>
  <c r="AN77" i="3"/>
  <c r="AL56" i="3"/>
  <c r="AM56" i="3" s="1"/>
  <c r="AN56" i="3"/>
  <c r="AL57" i="3"/>
  <c r="AM57" i="3" s="1"/>
  <c r="AN57" i="3"/>
  <c r="AL25" i="3"/>
  <c r="AM25" i="3" s="1"/>
  <c r="AN25" i="3"/>
  <c r="AL28" i="3"/>
  <c r="AM28" i="3" s="1"/>
  <c r="AN28" i="3"/>
  <c r="AL29" i="3"/>
  <c r="AM29" i="3" s="1"/>
  <c r="AN29" i="3"/>
  <c r="AN5" i="3" l="1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30" i="3"/>
  <c r="AN31" i="3"/>
  <c r="AN32" i="3"/>
  <c r="AN34" i="3"/>
  <c r="AN79" i="3"/>
  <c r="AN35" i="3"/>
  <c r="AN36" i="3"/>
  <c r="AN106" i="3"/>
  <c r="AN37" i="3"/>
  <c r="AN118" i="3"/>
  <c r="AN38" i="3"/>
  <c r="AN39" i="3"/>
  <c r="AN40" i="3"/>
  <c r="AN41" i="3"/>
  <c r="AN43" i="3"/>
  <c r="AN44" i="3"/>
  <c r="AN46" i="3"/>
  <c r="AN47" i="3"/>
  <c r="AN48" i="3"/>
  <c r="AN49" i="3"/>
  <c r="AN50" i="3"/>
  <c r="AN51" i="3"/>
  <c r="AN52" i="3"/>
  <c r="AN53" i="3"/>
  <c r="AN54" i="3"/>
  <c r="AN55" i="3"/>
  <c r="AN58" i="3"/>
  <c r="AN59" i="3"/>
  <c r="AN60" i="3"/>
  <c r="AN61" i="3"/>
  <c r="AN62" i="3"/>
  <c r="AN64" i="3"/>
  <c r="AN65" i="3"/>
  <c r="AN132" i="3"/>
  <c r="AN66" i="3"/>
  <c r="AN67" i="3"/>
  <c r="AN69" i="3"/>
  <c r="AN70" i="3"/>
  <c r="AN71" i="3"/>
  <c r="AN72" i="3"/>
  <c r="AN73" i="3"/>
  <c r="AN74" i="3"/>
  <c r="AN33" i="3"/>
  <c r="AN75" i="3"/>
  <c r="AN76" i="3"/>
  <c r="AN78" i="3"/>
  <c r="AN80" i="3"/>
  <c r="AN81" i="3"/>
  <c r="AN82" i="3"/>
  <c r="AN83" i="3"/>
  <c r="AN84" i="3"/>
  <c r="AN85" i="3"/>
  <c r="AN86" i="3"/>
  <c r="AN87" i="3"/>
  <c r="AN88" i="3"/>
  <c r="AN89" i="3"/>
  <c r="AN90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7" i="3"/>
  <c r="AN108" i="3"/>
  <c r="AN109" i="3"/>
  <c r="AN110" i="3"/>
  <c r="AN111" i="3"/>
  <c r="AN112" i="3"/>
  <c r="AN113" i="3"/>
  <c r="AN114" i="3"/>
  <c r="AN115" i="3"/>
  <c r="AN116" i="3"/>
  <c r="AN117" i="3"/>
  <c r="AN119" i="3"/>
  <c r="AN23" i="3"/>
  <c r="AN120" i="3"/>
  <c r="AN121" i="3"/>
  <c r="AN122" i="3"/>
  <c r="AN123" i="3"/>
  <c r="AN124" i="3"/>
  <c r="AN63" i="3"/>
  <c r="AN126" i="3"/>
  <c r="AN127" i="3"/>
  <c r="AN128" i="3"/>
  <c r="AN129" i="3"/>
  <c r="AN130" i="3"/>
  <c r="AN131" i="3"/>
  <c r="AN133" i="3"/>
  <c r="AN134" i="3"/>
  <c r="AN24" i="3"/>
  <c r="AN42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45" i="3"/>
  <c r="AN152" i="3"/>
  <c r="AN153" i="3"/>
  <c r="AN26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4" i="3"/>
  <c r="AL5" i="3"/>
  <c r="AM5" i="3" s="1"/>
  <c r="AL6" i="3"/>
  <c r="AM6" i="3" s="1"/>
  <c r="AL7" i="3"/>
  <c r="AM7" i="3" s="1"/>
  <c r="AL8" i="3"/>
  <c r="AM8" i="3" s="1"/>
  <c r="AL9" i="3"/>
  <c r="AM9" i="3" s="1"/>
  <c r="AL10" i="3"/>
  <c r="AM10" i="3" s="1"/>
  <c r="AL11" i="3"/>
  <c r="AM11" i="3" s="1"/>
  <c r="AL12" i="3"/>
  <c r="AM12" i="3" s="1"/>
  <c r="AL13" i="3"/>
  <c r="AM13" i="3" s="1"/>
  <c r="AL14" i="3"/>
  <c r="AM14" i="3" s="1"/>
  <c r="AL15" i="3"/>
  <c r="AM15" i="3" s="1"/>
  <c r="AL16" i="3"/>
  <c r="AM16" i="3" s="1"/>
  <c r="AL17" i="3"/>
  <c r="AM17" i="3" s="1"/>
  <c r="AL18" i="3"/>
  <c r="AM18" i="3" s="1"/>
  <c r="AL19" i="3"/>
  <c r="AM19" i="3" s="1"/>
  <c r="AL20" i="3"/>
  <c r="AM20" i="3" s="1"/>
  <c r="AL21" i="3"/>
  <c r="AM21" i="3" s="1"/>
  <c r="AL22" i="3"/>
  <c r="AM22" i="3" s="1"/>
  <c r="AL30" i="3"/>
  <c r="AM30" i="3" s="1"/>
  <c r="AL31" i="3"/>
  <c r="AM31" i="3" s="1"/>
  <c r="AL32" i="3"/>
  <c r="AM32" i="3" s="1"/>
  <c r="AL34" i="3"/>
  <c r="AM34" i="3" s="1"/>
  <c r="AL79" i="3"/>
  <c r="AM79" i="3" s="1"/>
  <c r="AL35" i="3"/>
  <c r="AM35" i="3" s="1"/>
  <c r="AL36" i="3"/>
  <c r="AM36" i="3" s="1"/>
  <c r="AL106" i="3"/>
  <c r="AM106" i="3" s="1"/>
  <c r="AL37" i="3"/>
  <c r="AM37" i="3" s="1"/>
  <c r="AL118" i="3"/>
  <c r="AM118" i="3" s="1"/>
  <c r="AL38" i="3"/>
  <c r="AM38" i="3" s="1"/>
  <c r="AL39" i="3"/>
  <c r="AM39" i="3" s="1"/>
  <c r="AL40" i="3"/>
  <c r="AM40" i="3" s="1"/>
  <c r="AL41" i="3"/>
  <c r="AM41" i="3" s="1"/>
  <c r="AL43" i="3"/>
  <c r="AM43" i="3" s="1"/>
  <c r="AL44" i="3"/>
  <c r="AM44" i="3" s="1"/>
  <c r="AL46" i="3"/>
  <c r="AM46" i="3" s="1"/>
  <c r="AL47" i="3"/>
  <c r="AM47" i="3" s="1"/>
  <c r="AL48" i="3"/>
  <c r="AM48" i="3" s="1"/>
  <c r="AL49" i="3"/>
  <c r="AM49" i="3" s="1"/>
  <c r="AL50" i="3"/>
  <c r="AM50" i="3" s="1"/>
  <c r="AL51" i="3"/>
  <c r="AM51" i="3" s="1"/>
  <c r="AL52" i="3"/>
  <c r="AM52" i="3" s="1"/>
  <c r="AL53" i="3"/>
  <c r="AM53" i="3" s="1"/>
  <c r="AL54" i="3"/>
  <c r="AM54" i="3" s="1"/>
  <c r="AL55" i="3"/>
  <c r="AM55" i="3" s="1"/>
  <c r="AL58" i="3"/>
  <c r="AM58" i="3" s="1"/>
  <c r="AL59" i="3"/>
  <c r="AM59" i="3" s="1"/>
  <c r="AL60" i="3"/>
  <c r="AM60" i="3" s="1"/>
  <c r="AL61" i="3"/>
  <c r="AM61" i="3" s="1"/>
  <c r="AL62" i="3"/>
  <c r="AM62" i="3" s="1"/>
  <c r="AL64" i="3"/>
  <c r="AM64" i="3" s="1"/>
  <c r="AL65" i="3"/>
  <c r="AM65" i="3" s="1"/>
  <c r="AL132" i="3"/>
  <c r="AM132" i="3" s="1"/>
  <c r="AL66" i="3"/>
  <c r="AM66" i="3" s="1"/>
  <c r="AL67" i="3"/>
  <c r="AM67" i="3" s="1"/>
  <c r="AL69" i="3"/>
  <c r="AM69" i="3" s="1"/>
  <c r="AL70" i="3"/>
  <c r="AM70" i="3" s="1"/>
  <c r="AL71" i="3"/>
  <c r="AM71" i="3" s="1"/>
  <c r="AL72" i="3"/>
  <c r="AM72" i="3" s="1"/>
  <c r="AL73" i="3"/>
  <c r="AM73" i="3" s="1"/>
  <c r="AL74" i="3"/>
  <c r="AM74" i="3" s="1"/>
  <c r="AL33" i="3"/>
  <c r="AM33" i="3" s="1"/>
  <c r="AL75" i="3"/>
  <c r="AM75" i="3" s="1"/>
  <c r="AL76" i="3"/>
  <c r="AM76" i="3" s="1"/>
  <c r="AL78" i="3"/>
  <c r="AM78" i="3" s="1"/>
  <c r="AL80" i="3"/>
  <c r="AM80" i="3" s="1"/>
  <c r="AL81" i="3"/>
  <c r="AM81" i="3" s="1"/>
  <c r="AL82" i="3"/>
  <c r="AM82" i="3" s="1"/>
  <c r="AL83" i="3"/>
  <c r="AM83" i="3" s="1"/>
  <c r="AL84" i="3"/>
  <c r="AM84" i="3" s="1"/>
  <c r="AL85" i="3"/>
  <c r="AM85" i="3" s="1"/>
  <c r="AL86" i="3"/>
  <c r="AM86" i="3" s="1"/>
  <c r="AL87" i="3"/>
  <c r="AM87" i="3" s="1"/>
  <c r="AL88" i="3"/>
  <c r="AM88" i="3" s="1"/>
  <c r="AL89" i="3"/>
  <c r="AM89" i="3" s="1"/>
  <c r="AL90" i="3"/>
  <c r="AM90" i="3" s="1"/>
  <c r="AL92" i="3"/>
  <c r="AM92" i="3" s="1"/>
  <c r="AL93" i="3"/>
  <c r="AM93" i="3" s="1"/>
  <c r="AL94" i="3"/>
  <c r="AM94" i="3" s="1"/>
  <c r="AL95" i="3"/>
  <c r="AM95" i="3" s="1"/>
  <c r="AL96" i="3"/>
  <c r="AM96" i="3" s="1"/>
  <c r="AL97" i="3"/>
  <c r="AM97" i="3" s="1"/>
  <c r="AL98" i="3"/>
  <c r="AM98" i="3" s="1"/>
  <c r="AL99" i="3"/>
  <c r="AM99" i="3" s="1"/>
  <c r="AL100" i="3"/>
  <c r="AM100" i="3" s="1"/>
  <c r="AL101" i="3"/>
  <c r="AM101" i="3" s="1"/>
  <c r="AL102" i="3"/>
  <c r="AM102" i="3" s="1"/>
  <c r="AL103" i="3"/>
  <c r="AM103" i="3" s="1"/>
  <c r="AL104" i="3"/>
  <c r="AM104" i="3" s="1"/>
  <c r="AL105" i="3"/>
  <c r="AM105" i="3" s="1"/>
  <c r="AL107" i="3"/>
  <c r="AM107" i="3" s="1"/>
  <c r="AL108" i="3"/>
  <c r="AM108" i="3" s="1"/>
  <c r="AL109" i="3"/>
  <c r="AM109" i="3" s="1"/>
  <c r="AL110" i="3"/>
  <c r="AM110" i="3" s="1"/>
  <c r="AL111" i="3"/>
  <c r="AM111" i="3" s="1"/>
  <c r="AL112" i="3"/>
  <c r="AM112" i="3" s="1"/>
  <c r="AL113" i="3"/>
  <c r="AM113" i="3" s="1"/>
  <c r="AL114" i="3"/>
  <c r="AM114" i="3" s="1"/>
  <c r="AL115" i="3"/>
  <c r="AM115" i="3" s="1"/>
  <c r="AL116" i="3"/>
  <c r="AM116" i="3" s="1"/>
  <c r="AL117" i="3"/>
  <c r="AM117" i="3" s="1"/>
  <c r="AL119" i="3"/>
  <c r="AM119" i="3" s="1"/>
  <c r="AL23" i="3"/>
  <c r="AM23" i="3" s="1"/>
  <c r="AL120" i="3"/>
  <c r="AM120" i="3" s="1"/>
  <c r="AL121" i="3"/>
  <c r="AM121" i="3" s="1"/>
  <c r="AL122" i="3"/>
  <c r="AM122" i="3" s="1"/>
  <c r="AL123" i="3"/>
  <c r="AM123" i="3" s="1"/>
  <c r="AL124" i="3"/>
  <c r="AM124" i="3" s="1"/>
  <c r="AL63" i="3"/>
  <c r="AM63" i="3" s="1"/>
  <c r="AL126" i="3"/>
  <c r="AM126" i="3" s="1"/>
  <c r="AL127" i="3"/>
  <c r="AM127" i="3" s="1"/>
  <c r="AL128" i="3"/>
  <c r="AM128" i="3" s="1"/>
  <c r="AL129" i="3"/>
  <c r="AM129" i="3" s="1"/>
  <c r="AL130" i="3"/>
  <c r="AM130" i="3" s="1"/>
  <c r="AL131" i="3"/>
  <c r="AM131" i="3" s="1"/>
  <c r="AL133" i="3"/>
  <c r="AM133" i="3" s="1"/>
  <c r="AL134" i="3"/>
  <c r="AM134" i="3" s="1"/>
  <c r="AL24" i="3"/>
  <c r="AM24" i="3" s="1"/>
  <c r="AL42" i="3"/>
  <c r="AM42" i="3" s="1"/>
  <c r="AL135" i="3"/>
  <c r="AM135" i="3" s="1"/>
  <c r="AL136" i="3"/>
  <c r="AM136" i="3" s="1"/>
  <c r="AL137" i="3"/>
  <c r="AM137" i="3" s="1"/>
  <c r="AL138" i="3"/>
  <c r="AM138" i="3" s="1"/>
  <c r="AL139" i="3"/>
  <c r="AM139" i="3" s="1"/>
  <c r="AL140" i="3"/>
  <c r="AM140" i="3" s="1"/>
  <c r="AL141" i="3"/>
  <c r="AM141" i="3" s="1"/>
  <c r="AL142" i="3"/>
  <c r="AM142" i="3" s="1"/>
  <c r="AL143" i="3"/>
  <c r="AM143" i="3" s="1"/>
  <c r="AL144" i="3"/>
  <c r="AM144" i="3" s="1"/>
  <c r="AL145" i="3"/>
  <c r="AM145" i="3" s="1"/>
  <c r="AL146" i="3"/>
  <c r="AM146" i="3" s="1"/>
  <c r="AL147" i="3"/>
  <c r="AM147" i="3" s="1"/>
  <c r="AL148" i="3"/>
  <c r="AM148" i="3" s="1"/>
  <c r="AL149" i="3"/>
  <c r="AM149" i="3" s="1"/>
  <c r="AL150" i="3"/>
  <c r="AM150" i="3" s="1"/>
  <c r="AL151" i="3"/>
  <c r="AM151" i="3" s="1"/>
  <c r="AL45" i="3"/>
  <c r="AM45" i="3" s="1"/>
  <c r="AL152" i="3"/>
  <c r="AM152" i="3" s="1"/>
  <c r="AL153" i="3"/>
  <c r="AM153" i="3" s="1"/>
  <c r="AL26" i="3"/>
  <c r="AM26" i="3" s="1"/>
  <c r="AL154" i="3"/>
  <c r="AM154" i="3" s="1"/>
  <c r="AL155" i="3"/>
  <c r="AM155" i="3" s="1"/>
  <c r="AL156" i="3"/>
  <c r="AM156" i="3" s="1"/>
  <c r="AL157" i="3"/>
  <c r="AM157" i="3" s="1"/>
  <c r="AL158" i="3"/>
  <c r="AM158" i="3" s="1"/>
  <c r="AL159" i="3"/>
  <c r="AM159" i="3" s="1"/>
  <c r="AL160" i="3"/>
  <c r="AM160" i="3" s="1"/>
  <c r="AL161" i="3"/>
  <c r="AM161" i="3" s="1"/>
  <c r="AL162" i="3"/>
  <c r="AM162" i="3" s="1"/>
  <c r="AL163" i="3"/>
  <c r="AM163" i="3" s="1"/>
  <c r="AL164" i="3"/>
  <c r="AM164" i="3" s="1"/>
  <c r="AL165" i="3"/>
  <c r="AM165" i="3" s="1"/>
  <c r="AL166" i="3"/>
  <c r="AM166" i="3" s="1"/>
  <c r="AL167" i="3"/>
  <c r="AM167" i="3" s="1"/>
  <c r="AL168" i="3"/>
  <c r="AM168" i="3" s="1"/>
  <c r="AL169" i="3"/>
  <c r="AM169" i="3" s="1"/>
  <c r="AL170" i="3"/>
  <c r="AM170" i="3" s="1"/>
  <c r="AL171" i="3"/>
  <c r="AM171" i="3" s="1"/>
  <c r="AL172" i="3"/>
  <c r="AM172" i="3" s="1"/>
  <c r="AL173" i="3"/>
  <c r="AM173" i="3" s="1"/>
  <c r="AL174" i="3"/>
  <c r="AM174" i="3" s="1"/>
  <c r="AL175" i="3"/>
  <c r="AM175" i="3" s="1"/>
  <c r="AL176" i="3"/>
  <c r="AM176" i="3" s="1"/>
  <c r="AL177" i="3"/>
  <c r="AM177" i="3" s="1"/>
  <c r="AL178" i="3"/>
  <c r="AM178" i="3" s="1"/>
  <c r="AL179" i="3"/>
  <c r="AM179" i="3" s="1"/>
  <c r="AL180" i="3"/>
  <c r="AM180" i="3" s="1"/>
  <c r="AL181" i="3"/>
  <c r="AM181" i="3" s="1"/>
  <c r="AL182" i="3"/>
  <c r="AM182" i="3" s="1"/>
  <c r="AL183" i="3"/>
  <c r="AM183" i="3" s="1"/>
  <c r="AL184" i="3"/>
  <c r="AM184" i="3" s="1"/>
  <c r="AL185" i="3"/>
  <c r="AM185" i="3" s="1"/>
  <c r="AL186" i="3"/>
  <c r="AM186" i="3" s="1"/>
  <c r="AL187" i="3"/>
  <c r="AM187" i="3" s="1"/>
  <c r="AL188" i="3"/>
  <c r="AM188" i="3" s="1"/>
  <c r="AL189" i="3"/>
  <c r="AM189" i="3" s="1"/>
  <c r="AL190" i="3"/>
  <c r="AM190" i="3" s="1"/>
  <c r="AL191" i="3"/>
  <c r="AM191" i="3" s="1"/>
  <c r="AL192" i="3"/>
  <c r="AM192" i="3" s="1"/>
  <c r="AL193" i="3"/>
  <c r="AM193" i="3" s="1"/>
  <c r="AL194" i="3"/>
  <c r="AM194" i="3" s="1"/>
  <c r="AL195" i="3"/>
  <c r="AM195" i="3" s="1"/>
  <c r="AL196" i="3"/>
  <c r="AM196" i="3" s="1"/>
  <c r="AL197" i="3"/>
  <c r="AM197" i="3" s="1"/>
  <c r="AL198" i="3"/>
  <c r="AM198" i="3" s="1"/>
  <c r="AL199" i="3"/>
  <c r="AM199" i="3" s="1"/>
  <c r="AL200" i="3"/>
  <c r="AM200" i="3" s="1"/>
  <c r="AL201" i="3"/>
  <c r="AM201" i="3" s="1"/>
  <c r="AL202" i="3"/>
  <c r="AM202" i="3" s="1"/>
  <c r="AL203" i="3"/>
  <c r="AM203" i="3" s="1"/>
  <c r="AL204" i="3"/>
  <c r="AM204" i="3" s="1"/>
  <c r="AL205" i="3"/>
  <c r="AM205" i="3" s="1"/>
  <c r="AL206" i="3"/>
  <c r="AM206" i="3" s="1"/>
  <c r="AL207" i="3"/>
  <c r="AM207" i="3" s="1"/>
  <c r="AL208" i="3"/>
  <c r="AM208" i="3" s="1"/>
  <c r="AL209" i="3"/>
  <c r="AM209" i="3" s="1"/>
  <c r="AL210" i="3"/>
  <c r="AM210" i="3" s="1"/>
  <c r="AL211" i="3"/>
  <c r="AM211" i="3" s="1"/>
  <c r="AL212" i="3"/>
  <c r="AM212" i="3" s="1"/>
  <c r="AL213" i="3"/>
  <c r="AM213" i="3" s="1"/>
  <c r="AL214" i="3"/>
  <c r="AM214" i="3" s="1"/>
  <c r="AL215" i="3"/>
  <c r="AM215" i="3" s="1"/>
  <c r="AL216" i="3"/>
  <c r="AM216" i="3" s="1"/>
  <c r="AL217" i="3"/>
  <c r="AM217" i="3" s="1"/>
  <c r="AL218" i="3"/>
  <c r="AM218" i="3" s="1"/>
  <c r="AL219" i="3"/>
  <c r="AM219" i="3" s="1"/>
  <c r="AL220" i="3"/>
  <c r="AM220" i="3" s="1"/>
  <c r="AL221" i="3"/>
  <c r="AM221" i="3" s="1"/>
  <c r="AL222" i="3"/>
  <c r="AM222" i="3" s="1"/>
  <c r="AL223" i="3"/>
  <c r="AM223" i="3" s="1"/>
  <c r="AL224" i="3"/>
  <c r="AM224" i="3" s="1"/>
  <c r="AL225" i="3"/>
  <c r="AM225" i="3" s="1"/>
  <c r="AL226" i="3"/>
  <c r="AM226" i="3" s="1"/>
  <c r="AL227" i="3"/>
  <c r="AM227" i="3" s="1"/>
  <c r="AL228" i="3"/>
  <c r="AM228" i="3" s="1"/>
  <c r="AL229" i="3"/>
  <c r="AM229" i="3" s="1"/>
  <c r="AL230" i="3"/>
  <c r="AM230" i="3" s="1"/>
  <c r="AL231" i="3"/>
  <c r="AM231" i="3" s="1"/>
  <c r="AL232" i="3"/>
  <c r="AM232" i="3" s="1"/>
  <c r="AL233" i="3"/>
  <c r="AM233" i="3" s="1"/>
  <c r="AL234" i="3"/>
  <c r="AM234" i="3" s="1"/>
  <c r="AL235" i="3"/>
  <c r="AM235" i="3" s="1"/>
  <c r="AL236" i="3"/>
  <c r="AM236" i="3" s="1"/>
  <c r="AL237" i="3"/>
  <c r="AM237" i="3" s="1"/>
  <c r="AL238" i="3"/>
  <c r="AM238" i="3" s="1"/>
  <c r="AL239" i="3"/>
  <c r="AM239" i="3" s="1"/>
  <c r="AL240" i="3"/>
  <c r="AM240" i="3" s="1"/>
  <c r="AL241" i="3"/>
  <c r="AM241" i="3" s="1"/>
  <c r="AL242" i="3"/>
  <c r="AM242" i="3" s="1"/>
  <c r="AL243" i="3"/>
  <c r="AM243" i="3" s="1"/>
  <c r="AL244" i="3"/>
  <c r="AM244" i="3" s="1"/>
  <c r="AL245" i="3"/>
  <c r="AM245" i="3" s="1"/>
  <c r="AL246" i="3"/>
  <c r="AM246" i="3" s="1"/>
  <c r="AL247" i="3"/>
  <c r="AM247" i="3" s="1"/>
  <c r="AL248" i="3"/>
  <c r="AM248" i="3" s="1"/>
  <c r="AL249" i="3"/>
  <c r="AM249" i="3" s="1"/>
  <c r="AL250" i="3"/>
  <c r="AM250" i="3" s="1"/>
  <c r="AL251" i="3"/>
  <c r="AM251" i="3" s="1"/>
  <c r="AL252" i="3"/>
  <c r="AM252" i="3" s="1"/>
  <c r="AL253" i="3"/>
  <c r="AM253" i="3" s="1"/>
  <c r="AL254" i="3"/>
  <c r="AM254" i="3" s="1"/>
  <c r="AL255" i="3"/>
  <c r="AM255" i="3" s="1"/>
  <c r="AL256" i="3"/>
  <c r="AM256" i="3" s="1"/>
  <c r="AL257" i="3"/>
  <c r="AM257" i="3" s="1"/>
  <c r="AL258" i="3"/>
  <c r="AM258" i="3" s="1"/>
  <c r="AL259" i="3"/>
  <c r="AM259" i="3" s="1"/>
  <c r="AL260" i="3"/>
  <c r="AM260" i="3" s="1"/>
  <c r="AL261" i="3"/>
  <c r="AM261" i="3" s="1"/>
  <c r="AL262" i="3"/>
  <c r="AM262" i="3" s="1"/>
  <c r="AL263" i="3"/>
  <c r="AM263" i="3" s="1"/>
  <c r="AL264" i="3"/>
  <c r="AM264" i="3" s="1"/>
  <c r="AL265" i="3"/>
  <c r="AM265" i="3" s="1"/>
  <c r="AL266" i="3"/>
  <c r="AM266" i="3" s="1"/>
  <c r="AL267" i="3"/>
  <c r="AM267" i="3" s="1"/>
  <c r="AL268" i="3"/>
  <c r="AM268" i="3" s="1"/>
  <c r="AL269" i="3"/>
  <c r="AM269" i="3" s="1"/>
  <c r="AL270" i="3"/>
  <c r="AM270" i="3" s="1"/>
  <c r="AL271" i="3"/>
  <c r="AM271" i="3" s="1"/>
  <c r="AL272" i="3"/>
  <c r="AM272" i="3" s="1"/>
  <c r="AL273" i="3"/>
  <c r="AM273" i="3" s="1"/>
  <c r="AL274" i="3"/>
  <c r="AM274" i="3" s="1"/>
  <c r="AL275" i="3"/>
  <c r="AM275" i="3" s="1"/>
  <c r="AL276" i="3"/>
  <c r="AM276" i="3" s="1"/>
  <c r="AL277" i="3"/>
  <c r="AM277" i="3" s="1"/>
  <c r="AL4" i="3"/>
  <c r="AM4" i="3" s="1"/>
  <c r="C3" i="24" l="1"/>
</calcChain>
</file>

<file path=xl/sharedStrings.xml><?xml version="1.0" encoding="utf-8"?>
<sst xmlns="http://schemas.openxmlformats.org/spreadsheetml/2006/main" count="5612" uniqueCount="475">
  <si>
    <t>Divisi</t>
  </si>
  <si>
    <t>Periode: Januari 2024</t>
  </si>
  <si>
    <t>Tanggal</t>
  </si>
  <si>
    <t>Keterangan</t>
  </si>
  <si>
    <t>NO</t>
  </si>
  <si>
    <t>Agus</t>
  </si>
  <si>
    <t>Jaya</t>
  </si>
  <si>
    <t>Madi</t>
  </si>
  <si>
    <t xml:space="preserve">Nilam </t>
  </si>
  <si>
    <t>Noni</t>
  </si>
  <si>
    <t>Ribca</t>
  </si>
  <si>
    <t>Robi</t>
  </si>
  <si>
    <t>Sigit</t>
  </si>
  <si>
    <t>Budi</t>
  </si>
  <si>
    <t>Winda</t>
  </si>
  <si>
    <t>Wiwid</t>
  </si>
  <si>
    <t>Yadi</t>
  </si>
  <si>
    <t>Yana</t>
  </si>
  <si>
    <t>Yanto</t>
  </si>
  <si>
    <t>Yosefin</t>
  </si>
  <si>
    <t>Anisa Nanda</t>
  </si>
  <si>
    <t>Rendi M</t>
  </si>
  <si>
    <t>PPJM</t>
  </si>
  <si>
    <t>Mochtar</t>
  </si>
  <si>
    <t>Heru</t>
  </si>
  <si>
    <t>Lisda</t>
  </si>
  <si>
    <t>Bali</t>
  </si>
  <si>
    <t>Abdul</t>
  </si>
  <si>
    <t>Agustinus</t>
  </si>
  <si>
    <t>Akhmad priyanto</t>
  </si>
  <si>
    <t>Achmad saputra</t>
  </si>
  <si>
    <t>Bayu</t>
  </si>
  <si>
    <t>Deka</t>
  </si>
  <si>
    <t>Eki</t>
  </si>
  <si>
    <t>Intan</t>
  </si>
  <si>
    <t>Izar</t>
  </si>
  <si>
    <t>Syaiful</t>
  </si>
  <si>
    <t>Marcelina</t>
  </si>
  <si>
    <t>Niken</t>
  </si>
  <si>
    <t>Oslan</t>
  </si>
  <si>
    <t>Puji</t>
  </si>
  <si>
    <t>Suyitno</t>
  </si>
  <si>
    <t>Rudi</t>
  </si>
  <si>
    <t>RPE</t>
  </si>
  <si>
    <t>Algi</t>
  </si>
  <si>
    <t>Geru</t>
  </si>
  <si>
    <t>Gazali</t>
  </si>
  <si>
    <t>Tarzun</t>
  </si>
  <si>
    <t>Hendri</t>
  </si>
  <si>
    <t>Syahrul</t>
  </si>
  <si>
    <t>Dian</t>
  </si>
  <si>
    <t xml:space="preserve">Teguh </t>
  </si>
  <si>
    <t>Eko</t>
  </si>
  <si>
    <t xml:space="preserve">Liang </t>
  </si>
  <si>
    <t>Leman</t>
  </si>
  <si>
    <t>Saffron</t>
  </si>
  <si>
    <t>Irwan</t>
  </si>
  <si>
    <t>Adi</t>
  </si>
  <si>
    <t>Ananda yoga</t>
  </si>
  <si>
    <t>Heri</t>
  </si>
  <si>
    <t>Ikhsan</t>
  </si>
  <si>
    <t>Ocha</t>
  </si>
  <si>
    <t>Tono</t>
  </si>
  <si>
    <t>Yen yen</t>
  </si>
  <si>
    <t>GTI</t>
  </si>
  <si>
    <t>Restu</t>
  </si>
  <si>
    <t>Sukur</t>
  </si>
  <si>
    <t>Collins</t>
  </si>
  <si>
    <t xml:space="preserve">Adeline </t>
  </si>
  <si>
    <t xml:space="preserve">Allanda </t>
  </si>
  <si>
    <t xml:space="preserve">Amin </t>
  </si>
  <si>
    <t xml:space="preserve">Andika </t>
  </si>
  <si>
    <t>Andreas</t>
  </si>
  <si>
    <t xml:space="preserve">Anthoni </t>
  </si>
  <si>
    <t>Apriyanto</t>
  </si>
  <si>
    <t>Arief A</t>
  </si>
  <si>
    <t xml:space="preserve">Arif </t>
  </si>
  <si>
    <t xml:space="preserve">Aris </t>
  </si>
  <si>
    <t xml:space="preserve">Asep </t>
  </si>
  <si>
    <t xml:space="preserve">Catur </t>
  </si>
  <si>
    <t xml:space="preserve">Crystal </t>
  </si>
  <si>
    <t xml:space="preserve">Danang </t>
  </si>
  <si>
    <t xml:space="preserve">David C </t>
  </si>
  <si>
    <t xml:space="preserve">Dede </t>
  </si>
  <si>
    <t>Desy</t>
  </si>
  <si>
    <t xml:space="preserve">Dewi M </t>
  </si>
  <si>
    <t xml:space="preserve">Dewi Sales </t>
  </si>
  <si>
    <t xml:space="preserve">Dimas </t>
  </si>
  <si>
    <t xml:space="preserve">Don Sebastian </t>
  </si>
  <si>
    <t xml:space="preserve">Dwi </t>
  </si>
  <si>
    <t xml:space="preserve">Emmanuel </t>
  </si>
  <si>
    <t xml:space="preserve">Erwin </t>
  </si>
  <si>
    <t xml:space="preserve">Eulis </t>
  </si>
  <si>
    <t xml:space="preserve">Fauziah </t>
  </si>
  <si>
    <t xml:space="preserve">Febriansyah </t>
  </si>
  <si>
    <t xml:space="preserve">Florencia devi </t>
  </si>
  <si>
    <t xml:space="preserve">Gomes </t>
  </si>
  <si>
    <t xml:space="preserve">Hana </t>
  </si>
  <si>
    <t xml:space="preserve">Hastaryo </t>
  </si>
  <si>
    <t>Icvan</t>
  </si>
  <si>
    <t xml:space="preserve">Ika </t>
  </si>
  <si>
    <t xml:space="preserve">Indah Lestari </t>
  </si>
  <si>
    <t xml:space="preserve">Iin </t>
  </si>
  <si>
    <t xml:space="preserve">Irwan S </t>
  </si>
  <si>
    <t xml:space="preserve">Joni </t>
  </si>
  <si>
    <t xml:space="preserve">Fitri </t>
  </si>
  <si>
    <t>Lidya</t>
  </si>
  <si>
    <t xml:space="preserve">Lulu </t>
  </si>
  <si>
    <t>M.Saleh</t>
  </si>
  <si>
    <t xml:space="preserve">Martha </t>
  </si>
  <si>
    <t>Meidhita</t>
  </si>
  <si>
    <t xml:space="preserve">Mesrawati Hia </t>
  </si>
  <si>
    <t xml:space="preserve">Michael Surya </t>
  </si>
  <si>
    <t xml:space="preserve">M. Eko </t>
  </si>
  <si>
    <t xml:space="preserve">Mutya Silvia </t>
  </si>
  <si>
    <t xml:space="preserve">Monic </t>
  </si>
  <si>
    <t xml:space="preserve">Nartin </t>
  </si>
  <si>
    <t xml:space="preserve">Natalia </t>
  </si>
  <si>
    <t xml:space="preserve">Niki </t>
  </si>
  <si>
    <t xml:space="preserve">Nirwan </t>
  </si>
  <si>
    <t xml:space="preserve">Nur Afifah </t>
  </si>
  <si>
    <t xml:space="preserve">Nurcholis </t>
  </si>
  <si>
    <t xml:space="preserve">Oktavius </t>
  </si>
  <si>
    <t xml:space="preserve">Parto </t>
  </si>
  <si>
    <t xml:space="preserve">Putri PC </t>
  </si>
  <si>
    <t>Putri MEP</t>
  </si>
  <si>
    <t>Randi</t>
  </si>
  <si>
    <t xml:space="preserve">Renny </t>
  </si>
  <si>
    <t xml:space="preserve">Ronald </t>
  </si>
  <si>
    <t xml:space="preserve">Ruslan </t>
  </si>
  <si>
    <t xml:space="preserve">Anna </t>
  </si>
  <si>
    <t xml:space="preserve">Sahab </t>
  </si>
  <si>
    <t xml:space="preserve">Sanah </t>
  </si>
  <si>
    <t xml:space="preserve">Selamet MEP </t>
  </si>
  <si>
    <t xml:space="preserve">Slamet </t>
  </si>
  <si>
    <t xml:space="preserve">Lina </t>
  </si>
  <si>
    <t xml:space="preserve">Stephen </t>
  </si>
  <si>
    <t xml:space="preserve">Sujilan </t>
  </si>
  <si>
    <t xml:space="preserve">Sulain </t>
  </si>
  <si>
    <t xml:space="preserve">Syavira </t>
  </si>
  <si>
    <t xml:space="preserve">Teddy </t>
  </si>
  <si>
    <t xml:space="preserve">Tias </t>
  </si>
  <si>
    <t xml:space="preserve">Toni </t>
  </si>
  <si>
    <t xml:space="preserve">Vera </t>
  </si>
  <si>
    <t xml:space="preserve">Vera MEP </t>
  </si>
  <si>
    <t xml:space="preserve">Wahyuni </t>
  </si>
  <si>
    <t xml:space="preserve">Wendi </t>
  </si>
  <si>
    <t xml:space="preserve">Wina </t>
  </si>
  <si>
    <t>Yesse</t>
  </si>
  <si>
    <t xml:space="preserve">Yonathan </t>
  </si>
  <si>
    <t>Yunandi</t>
  </si>
  <si>
    <t>Yosua</t>
  </si>
  <si>
    <t xml:space="preserve">Yovie </t>
  </si>
  <si>
    <t>RPK</t>
  </si>
  <si>
    <t>MEP</t>
  </si>
  <si>
    <t>Dendi</t>
  </si>
  <si>
    <t>Rio</t>
  </si>
  <si>
    <t>Teknisi</t>
  </si>
  <si>
    <t>Admin Proyek</t>
  </si>
  <si>
    <t>Company</t>
  </si>
  <si>
    <t>Proyek</t>
  </si>
  <si>
    <t>Nama Lengkap</t>
  </si>
  <si>
    <t>Nama Panggilan</t>
  </si>
  <si>
    <t>Jumlah Terlambat (dalam Menit)</t>
  </si>
  <si>
    <t>Jumlah Hari Terlambat</t>
  </si>
  <si>
    <t>Jumlah Terlambat (dalam Jam)</t>
  </si>
  <si>
    <t xml:space="preserve">Agus Setiawan </t>
  </si>
  <si>
    <t>Yaya Kuswaya</t>
  </si>
  <si>
    <t xml:space="preserve">Madi </t>
  </si>
  <si>
    <t xml:space="preserve">Nilam Khaerunisa Trisurti </t>
  </si>
  <si>
    <t>Noni Komariah Sari</t>
  </si>
  <si>
    <t xml:space="preserve">Ribca Noviana Angeline </t>
  </si>
  <si>
    <t xml:space="preserve">Robi Ajid </t>
  </si>
  <si>
    <t xml:space="preserve">Sigit </t>
  </si>
  <si>
    <t>Urip Budiyanto</t>
  </si>
  <si>
    <t xml:space="preserve">Winda Natalisa </t>
  </si>
  <si>
    <t xml:space="preserve">Nur Wiwid Adhi Laxmana </t>
  </si>
  <si>
    <t>Haryadi</t>
  </si>
  <si>
    <t xml:space="preserve">Yana Oktafiana </t>
  </si>
  <si>
    <t>Supriyanto</t>
  </si>
  <si>
    <t xml:space="preserve">Yosefin Meylista Christianti Bria  </t>
  </si>
  <si>
    <t>Anisa Nanda Razeqi</t>
  </si>
  <si>
    <t xml:space="preserve">Rendi Mardiansah </t>
  </si>
  <si>
    <t>Irwansyah</t>
  </si>
  <si>
    <t xml:space="preserve">Mochtar Japar </t>
  </si>
  <si>
    <t xml:space="preserve">Heru Dwi Jatmiko </t>
  </si>
  <si>
    <t>Lisda Nurcahyani</t>
  </si>
  <si>
    <t>Abdul Rohman</t>
  </si>
  <si>
    <t>Abu Dzar Al Ghifari</t>
  </si>
  <si>
    <t>Agustinus Dwiantoro</t>
  </si>
  <si>
    <t>Akhmad Priyanto</t>
  </si>
  <si>
    <t>Bayu Aji Prabowo</t>
  </si>
  <si>
    <t>Deka Prabowo</t>
  </si>
  <si>
    <t>Eki Rikmawan Susilo</t>
  </si>
  <si>
    <t>Emmanuel Hamonangan Sibarani</t>
  </si>
  <si>
    <t>Intan Dwi Fatwa</t>
  </si>
  <si>
    <t>Ashmiezar Adham</t>
  </si>
  <si>
    <t>M Syaiful Bahri</t>
  </si>
  <si>
    <t>Marcelina Indarwati</t>
  </si>
  <si>
    <t>Niken Wahyuning Candra</t>
  </si>
  <si>
    <t>Oslan Syahril</t>
  </si>
  <si>
    <t xml:space="preserve">Puji Mulato </t>
  </si>
  <si>
    <t>Y Rudi Rumaksono</t>
  </si>
  <si>
    <t xml:space="preserve">Geru Razwis Alfarug </t>
  </si>
  <si>
    <t xml:space="preserve">Gazali </t>
  </si>
  <si>
    <t xml:space="preserve">Tarsun Arafan Mulya </t>
  </si>
  <si>
    <t xml:space="preserve">Moohamad Syarhrul Kurnia </t>
  </si>
  <si>
    <t xml:space="preserve">Dian Aryani </t>
  </si>
  <si>
    <t xml:space="preserve">Teguh Kodarman </t>
  </si>
  <si>
    <t>Dian Wahyu Eko</t>
  </si>
  <si>
    <t xml:space="preserve">Liang Munandar </t>
  </si>
  <si>
    <t xml:space="preserve">Sulaiman </t>
  </si>
  <si>
    <t xml:space="preserve">Adi Kurniawan </t>
  </si>
  <si>
    <t>Ananda Yoga Prasetyo</t>
  </si>
  <si>
    <t xml:space="preserve">Ikhsan Fazar Hendiansyah </t>
  </si>
  <si>
    <t xml:space="preserve">Lim Rah Salim </t>
  </si>
  <si>
    <t>Wantono</t>
  </si>
  <si>
    <t>B Wansarsi</t>
  </si>
  <si>
    <t xml:space="preserve">Restu Chairil Fahmi </t>
  </si>
  <si>
    <t xml:space="preserve">Sukur Muklasin </t>
  </si>
  <si>
    <t xml:space="preserve">Adeline Genie Natan </t>
  </si>
  <si>
    <t xml:space="preserve">Allanda  </t>
  </si>
  <si>
    <t xml:space="preserve">Amin Nur Rohman </t>
  </si>
  <si>
    <t xml:space="preserve">Andika Suyitno </t>
  </si>
  <si>
    <t xml:space="preserve">Andreas Thio Michael </t>
  </si>
  <si>
    <t>Anthony Salim</t>
  </si>
  <si>
    <t>Arief Alamsyah</t>
  </si>
  <si>
    <t xml:space="preserve">Arif Nurachman </t>
  </si>
  <si>
    <t>Aries Purnomo</t>
  </si>
  <si>
    <t>Asep Maulana</t>
  </si>
  <si>
    <t>Catur Cahyono</t>
  </si>
  <si>
    <t>Crystal Novel Ligar Lestari</t>
  </si>
  <si>
    <t xml:space="preserve">Nadilla Rahmanul Hakim </t>
  </si>
  <si>
    <t>David Christian Tampubolon</t>
  </si>
  <si>
    <t xml:space="preserve">Dede Jubaedah </t>
  </si>
  <si>
    <t xml:space="preserve">Desy Fransisca </t>
  </si>
  <si>
    <t>Dendy Rozano Widiyanto</t>
  </si>
  <si>
    <t>Dewi Marienta Siahaan</t>
  </si>
  <si>
    <t>Dewi Puspitasari</t>
  </si>
  <si>
    <t xml:space="preserve">Dimas Wildani Al Irhas </t>
  </si>
  <si>
    <t>Don Sebastian Ignatius Siagian</t>
  </si>
  <si>
    <t>Dwi Iryanti</t>
  </si>
  <si>
    <t>Erwin Saputra</t>
  </si>
  <si>
    <t xml:space="preserve">Eulis Kusmiati </t>
  </si>
  <si>
    <t>Fauziah Fitri</t>
  </si>
  <si>
    <t>Florencia Devi</t>
  </si>
  <si>
    <t>Noverly Sandro Gomes</t>
  </si>
  <si>
    <t xml:space="preserve">Hana Nuraini Sofyan </t>
  </si>
  <si>
    <t>Icvan Fajar Setiawan</t>
  </si>
  <si>
    <t>Ika Restiana</t>
  </si>
  <si>
    <t xml:space="preserve">Indra Christ Deswira Saragih </t>
  </si>
  <si>
    <t>Irwan Samudra</t>
  </si>
  <si>
    <t>Joni</t>
  </si>
  <si>
    <t>Kaltika Fitri</t>
  </si>
  <si>
    <t>Lidya Jefri</t>
  </si>
  <si>
    <t>Lu`lu`  Awaliyah</t>
  </si>
  <si>
    <t xml:space="preserve">Mochammad Soleh </t>
  </si>
  <si>
    <t>Marta Muliadi</t>
  </si>
  <si>
    <t>Meidhita Susandi</t>
  </si>
  <si>
    <t>Mesrawati Hia</t>
  </si>
  <si>
    <t>Michael Surya Wijaya</t>
  </si>
  <si>
    <t xml:space="preserve">M.Eko Al Badrun </t>
  </si>
  <si>
    <t xml:space="preserve">Monic Sinaga </t>
  </si>
  <si>
    <t xml:space="preserve">Nartin Rasboenga </t>
  </si>
  <si>
    <t>Natalia Isabela Tupamahu</t>
  </si>
  <si>
    <t xml:space="preserve">Niki Munandar </t>
  </si>
  <si>
    <t>Nirwan Ependi</t>
  </si>
  <si>
    <t xml:space="preserve">Nur Afifah Asiatul </t>
  </si>
  <si>
    <t xml:space="preserve">Nurcholis Masjid </t>
  </si>
  <si>
    <t>Oktavianus Ambulengo</t>
  </si>
  <si>
    <t xml:space="preserve">Putri Aisyati Ingrum </t>
  </si>
  <si>
    <t>Putri Risti Indriyani</t>
  </si>
  <si>
    <t>Randi Septiana</t>
  </si>
  <si>
    <t>Palmeida Desrenny Harahap</t>
  </si>
  <si>
    <t xml:space="preserve">Ronald Yensen Komansial </t>
  </si>
  <si>
    <t xml:space="preserve">Muhammad Ruslan Nasrullah </t>
  </si>
  <si>
    <t xml:space="preserve">Damario Mikail Yusuf </t>
  </si>
  <si>
    <t xml:space="preserve">Raudatul Hassanah </t>
  </si>
  <si>
    <t xml:space="preserve">Sahab Marajibal </t>
  </si>
  <si>
    <t xml:space="preserve">Sanah Sadubun </t>
  </si>
  <si>
    <t xml:space="preserve">Selamet Susilo </t>
  </si>
  <si>
    <t>Slamet Widodo</t>
  </si>
  <si>
    <t xml:space="preserve">Sri Ulina Saragih </t>
  </si>
  <si>
    <t xml:space="preserve">Stephen Dermawan </t>
  </si>
  <si>
    <t xml:space="preserve">Sujilan   </t>
  </si>
  <si>
    <t>Sulaiin</t>
  </si>
  <si>
    <t>Syavira Suci Ramadhita</t>
  </si>
  <si>
    <t>Teddy Setiawan Zunaedi</t>
  </si>
  <si>
    <t>Tias Stevani</t>
  </si>
  <si>
    <t>Winston Wiharto Suma</t>
  </si>
  <si>
    <t xml:space="preserve">Vera Hartaty Nainggolan </t>
  </si>
  <si>
    <t>Vera Novera</t>
  </si>
  <si>
    <t xml:space="preserve">Wendi Johan </t>
  </si>
  <si>
    <t>Wina Damayanti</t>
  </si>
  <si>
    <t>Yesse Putri Debitha</t>
  </si>
  <si>
    <t xml:space="preserve">Yonatan Setiawan </t>
  </si>
  <si>
    <t xml:space="preserve">Yunandi Yasmin </t>
  </si>
  <si>
    <t xml:space="preserve">Yosua Nahemia Warokka </t>
  </si>
  <si>
    <t xml:space="preserve">Yovie Irawan </t>
  </si>
  <si>
    <t>Sales</t>
  </si>
  <si>
    <t>Project Manager</t>
  </si>
  <si>
    <t>Purchasing</t>
  </si>
  <si>
    <t>Site Engineer</t>
  </si>
  <si>
    <t>Logistik</t>
  </si>
  <si>
    <t xml:space="preserve">Finance </t>
  </si>
  <si>
    <t>Security</t>
  </si>
  <si>
    <t>Site Manager</t>
  </si>
  <si>
    <t>Admin Sales</t>
  </si>
  <si>
    <t>Drafter</t>
  </si>
  <si>
    <t>Office Boy</t>
  </si>
  <si>
    <t>Sales Engineer</t>
  </si>
  <si>
    <t>Admin Service</t>
  </si>
  <si>
    <t>Head Sevice</t>
  </si>
  <si>
    <t>Accounting</t>
  </si>
  <si>
    <t>Admin</t>
  </si>
  <si>
    <t>Head RPE</t>
  </si>
  <si>
    <t>Admin QC</t>
  </si>
  <si>
    <t>Project Coordinator</t>
  </si>
  <si>
    <t>Senior Supervisor</t>
  </si>
  <si>
    <t>Supervisor</t>
  </si>
  <si>
    <t>HSE</t>
  </si>
  <si>
    <t>Estimator</t>
  </si>
  <si>
    <t>Help desk ERP</t>
  </si>
  <si>
    <t>Head GTI</t>
  </si>
  <si>
    <t>Engineer</t>
  </si>
  <si>
    <t>Driver</t>
  </si>
  <si>
    <t>SPV Estimator Product</t>
  </si>
  <si>
    <t>Estimator Product</t>
  </si>
  <si>
    <t>ERP</t>
  </si>
  <si>
    <t>Cost Control</t>
  </si>
  <si>
    <t>Magang IT</t>
  </si>
  <si>
    <t>Product Control</t>
  </si>
  <si>
    <t>Exim</t>
  </si>
  <si>
    <t>Office Girl</t>
  </si>
  <si>
    <t>Secretary</t>
  </si>
  <si>
    <t>IT</t>
  </si>
  <si>
    <t>Digital Marketing</t>
  </si>
  <si>
    <t>Desain Creative</t>
  </si>
  <si>
    <t>Admin Logistik</t>
  </si>
  <si>
    <t xml:space="preserve"> SPV HRGA</t>
  </si>
  <si>
    <t>Manager FA</t>
  </si>
  <si>
    <t>GA</t>
  </si>
  <si>
    <t xml:space="preserve"> Engineer/Secretary</t>
  </si>
  <si>
    <t>Admin Operation</t>
  </si>
  <si>
    <t>Manager Operation</t>
  </si>
  <si>
    <t>ADMIN MEP</t>
  </si>
  <si>
    <t>HRD</t>
  </si>
  <si>
    <t>Secretary/Legal</t>
  </si>
  <si>
    <t>System Support</t>
  </si>
  <si>
    <t>Estimator MEP</t>
  </si>
  <si>
    <t>Magang FA</t>
  </si>
  <si>
    <t>Direktur FA</t>
  </si>
  <si>
    <t>Project Controller</t>
  </si>
  <si>
    <t>Project Support</t>
  </si>
  <si>
    <t>Advisor MEP</t>
  </si>
  <si>
    <t>Magang desain creative</t>
  </si>
  <si>
    <t>Magang HRD</t>
  </si>
  <si>
    <t>SPV Accounting</t>
  </si>
  <si>
    <t xml:space="preserve">QS </t>
  </si>
  <si>
    <t>Head Admin Sales dan Engineer</t>
  </si>
  <si>
    <t>Kasir/Finance</t>
  </si>
  <si>
    <t>Teknisi testcom</t>
  </si>
  <si>
    <t>SPV Finance</t>
  </si>
  <si>
    <t>Sales/Marketing MEP</t>
  </si>
  <si>
    <t>Manager PC</t>
  </si>
  <si>
    <t>Magang digital Marketing</t>
  </si>
  <si>
    <t>Anisa Chelsea</t>
  </si>
  <si>
    <t>Chelsea</t>
  </si>
  <si>
    <t>Magang Purchasing</t>
  </si>
  <si>
    <t>Arya Bagus</t>
  </si>
  <si>
    <t>Arya</t>
  </si>
  <si>
    <t>S</t>
  </si>
  <si>
    <t>Marsidi</t>
  </si>
  <si>
    <t>Yugo Adi Sasono</t>
  </si>
  <si>
    <t>Yugo</t>
  </si>
  <si>
    <t>QC</t>
  </si>
  <si>
    <t>Achmad Yusuf Saputra</t>
  </si>
  <si>
    <t>Donny</t>
  </si>
  <si>
    <t>Donny Dwiyanto</t>
  </si>
  <si>
    <t>SPV MEP</t>
  </si>
  <si>
    <t>Nuril Ayu Aniwindira</t>
  </si>
  <si>
    <t>HSE Officer</t>
  </si>
  <si>
    <t>Nuril</t>
  </si>
  <si>
    <t>Faradilla Sisena</t>
  </si>
  <si>
    <t>Fara</t>
  </si>
  <si>
    <t>Periode: Februari 2024</t>
  </si>
  <si>
    <t>Admin GA</t>
  </si>
  <si>
    <t xml:space="preserve"> </t>
  </si>
  <si>
    <t>Periode: Maret 2024</t>
  </si>
  <si>
    <t>Operation</t>
  </si>
  <si>
    <t>Finance &amp; Accounting</t>
  </si>
  <si>
    <t>PCS</t>
  </si>
  <si>
    <t>Admin Sales &amp; Engineer</t>
  </si>
  <si>
    <t>Teknisi Service</t>
  </si>
  <si>
    <t>Teknisi TC</t>
  </si>
  <si>
    <t>Divisi/Company</t>
  </si>
  <si>
    <t>Tim Bali</t>
  </si>
  <si>
    <t>Januari</t>
  </si>
  <si>
    <t>Peringkat</t>
  </si>
  <si>
    <t>Februari</t>
  </si>
  <si>
    <t>Maret</t>
  </si>
  <si>
    <t>Nama Karyawan</t>
  </si>
  <si>
    <t>Periode: April 2024</t>
  </si>
  <si>
    <t>April</t>
  </si>
  <si>
    <t>Row Labels</t>
  </si>
  <si>
    <t>Grand Total</t>
  </si>
  <si>
    <t>Average of Jumlah Terlambat (dalam Jam)</t>
  </si>
  <si>
    <t>(blank)</t>
  </si>
  <si>
    <t>Average of Jumlah Hari Terlambat</t>
  </si>
  <si>
    <t>Gomgom Siagian</t>
  </si>
  <si>
    <t>Gomgom</t>
  </si>
  <si>
    <t>Staff Sales</t>
  </si>
  <si>
    <t>Agus Djulianto</t>
  </si>
  <si>
    <t>Project Cordinator</t>
  </si>
  <si>
    <t>Hanif Nur Pratama</t>
  </si>
  <si>
    <t>Hanif</t>
  </si>
  <si>
    <t>Helper Service</t>
  </si>
  <si>
    <t xml:space="preserve">Haryo </t>
  </si>
  <si>
    <t>Haryo</t>
  </si>
  <si>
    <t>AR Officer</t>
  </si>
  <si>
    <t>Iman Pujitrianto</t>
  </si>
  <si>
    <t>Iman</t>
  </si>
  <si>
    <t>Sales Manager</t>
  </si>
  <si>
    <t xml:space="preserve">Mumin </t>
  </si>
  <si>
    <t>Mumin</t>
  </si>
  <si>
    <t>Staff PC</t>
  </si>
  <si>
    <t>Yaman</t>
  </si>
  <si>
    <t>Admin Project</t>
  </si>
  <si>
    <t>BI Krawang</t>
  </si>
  <si>
    <t>Abdul Khoir</t>
  </si>
  <si>
    <t>Khoir</t>
  </si>
  <si>
    <t>SPV Project</t>
  </si>
  <si>
    <t>Sri Sunarto</t>
  </si>
  <si>
    <t xml:space="preserve">Narto </t>
  </si>
  <si>
    <t>Average of Jumlah Terlambat (dalam Menit)</t>
  </si>
  <si>
    <t>Mei</t>
  </si>
  <si>
    <t>Trend Line Terlambat Dalam Jam</t>
  </si>
  <si>
    <t>M-Jan</t>
  </si>
  <si>
    <t>M-Feb</t>
  </si>
  <si>
    <t>M-Mar</t>
  </si>
  <si>
    <t>M-Apr</t>
  </si>
  <si>
    <t>M-Mei</t>
  </si>
  <si>
    <t>J-Jan</t>
  </si>
  <si>
    <t>J-Feb</t>
  </si>
  <si>
    <t>J-Apr</t>
  </si>
  <si>
    <t>J-Mar</t>
  </si>
  <si>
    <t>J-Mei</t>
  </si>
  <si>
    <t>H-Feb</t>
  </si>
  <si>
    <t>H-Mar</t>
  </si>
  <si>
    <t>H-Apr</t>
  </si>
  <si>
    <t>H-Mei</t>
  </si>
  <si>
    <t>H-Jan</t>
  </si>
  <si>
    <t>Ian Lesmana</t>
  </si>
  <si>
    <t>Hardiansyah Saputra</t>
  </si>
  <si>
    <t>Muhammad Randika Rahmanda</t>
  </si>
  <si>
    <t>Widi Sitrian Telaumbanua</t>
  </si>
  <si>
    <t>Nouval Hidayat Muchtar</t>
  </si>
  <si>
    <t>Ian</t>
  </si>
  <si>
    <t>Admin Gudang</t>
  </si>
  <si>
    <t>Hardiansyah</t>
  </si>
  <si>
    <t>Drafter Mep</t>
  </si>
  <si>
    <t>Randika</t>
  </si>
  <si>
    <t>Hse Bi</t>
  </si>
  <si>
    <t>Widi</t>
  </si>
  <si>
    <t>Nouval</t>
  </si>
  <si>
    <t>Engineer Officer</t>
  </si>
  <si>
    <t>H-Jun</t>
  </si>
  <si>
    <t>J-Jun</t>
  </si>
  <si>
    <t>M-Jun</t>
  </si>
  <si>
    <t>Average of H-Jun</t>
  </si>
  <si>
    <t>Average of H-Mei</t>
  </si>
  <si>
    <t>Average of H-Apr</t>
  </si>
  <si>
    <t>Average of H-Feb</t>
  </si>
  <si>
    <t>Average of H-Jan</t>
  </si>
  <si>
    <t>Average of H-Mar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</si>
</sst>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mbria"/>
      <family val="1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8" borderId="2" xfId="0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0" fontId="0" fillId="8" borderId="1" xfId="0" applyFill="1" applyBorder="1" applyAlignment="1">
      <alignment horizontal="left"/>
    </xf>
    <xf numFmtId="1" fontId="0" fillId="2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2" fontId="5" fillId="0" borderId="0" xfId="0" applyNumberFormat="1" applyFont="1"/>
    <xf numFmtId="0" fontId="1" fillId="0" borderId="1" xfId="0" applyFont="1" applyBorder="1" applyAlignment="1">
      <alignment vertical="center"/>
    </xf>
    <xf numFmtId="0" fontId="6" fillId="0" borderId="0" xfId="0" applyFont="1" applyAlignment="1">
      <alignment horizontal="center" wrapText="1"/>
    </xf>
    <xf numFmtId="0" fontId="6" fillId="0" borderId="0" xfId="0" applyFont="1"/>
    <xf numFmtId="0" fontId="5" fillId="0" borderId="0" xfId="0" applyFont="1" applyAlignment="1">
      <alignment horizont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0" xfId="0" pivotButton="1"/>
    <xf numFmtId="0" fontId="1" fillId="10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2" fillId="0" borderId="2" xfId="0" applyFont="1" applyBorder="1"/>
    <xf numFmtId="0" fontId="0" fillId="0" borderId="2" xfId="0" applyBorder="1" applyAlignment="1">
      <alignment horizontal="left" vertical="center"/>
    </xf>
    <xf numFmtId="0" fontId="4" fillId="0" borderId="2" xfId="0" applyFont="1" applyBorder="1"/>
    <xf numFmtId="2" fontId="0" fillId="8" borderId="1" xfId="0" applyNumberFormat="1" applyFill="1" applyBorder="1"/>
    <xf numFmtId="1" fontId="0" fillId="8" borderId="1" xfId="0" applyNumberFormat="1" applyFill="1" applyBorder="1"/>
    <xf numFmtId="0" fontId="0" fillId="8" borderId="1" xfId="0" applyFill="1" applyBorder="1"/>
    <xf numFmtId="0" fontId="1" fillId="8" borderId="1" xfId="0" applyFont="1" applyFill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" fillId="6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8" fillId="8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/>
    <xf numFmtId="0" fontId="9" fillId="8" borderId="1" xfId="0" applyFont="1" applyFill="1" applyBorder="1"/>
    <xf numFmtId="0" fontId="10" fillId="0" borderId="1" xfId="0" applyFont="1" applyBorder="1" applyAlignment="1">
      <alignment horizontal="left" vertic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8" borderId="2" xfId="0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2" fillId="0" borderId="2" xfId="0" applyFont="1" applyBorder="1"/>
    <xf numFmtId="0" fontId="1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8" borderId="1" xfId="0" applyFont="1" applyFill="1" applyBorder="1"/>
    <xf numFmtId="0" fontId="0" fillId="0" borderId="6" xfId="0" applyBorder="1"/>
    <xf numFmtId="0" fontId="0" fillId="0" borderId="6" xfId="0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0" borderId="0" xfId="0" applyNumberFormat="1"/>
    <xf numFmtId="0" fontId="0" fillId="6" borderId="1" xfId="0" applyFill="1" applyBorder="1" applyAlignment="1">
      <alignment horizontal="centerContinuous" vertical="center"/>
    </xf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pivotCacheDefinition" Target="pivotCache/pivotCacheDefinition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5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Jumlah</a:t>
            </a:r>
            <a:r>
              <a:rPr lang="en-ID" baseline="0"/>
              <a:t> Terlambat (Jam)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'Jumlah Terlambat (Jam)'!$C$1:$D$1</c:f>
              <c:strCache>
                <c:ptCount val="1"/>
                <c:pt idx="0">
                  <c:v>Januari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'Jumlah Terlambat (Jam)'!$B$3:$B$18</c:f>
              <c:strCache>
                <c:ptCount val="16"/>
                <c:pt idx="0">
                  <c:v>Sales</c:v>
                </c:pt>
                <c:pt idx="1">
                  <c:v>RPE</c:v>
                </c:pt>
                <c:pt idx="2">
                  <c:v>Estimator</c:v>
                </c:pt>
                <c:pt idx="3">
                  <c:v>Teknisi Service</c:v>
                </c:pt>
                <c:pt idx="4">
                  <c:v>Admin Sales &amp; Engineer</c:v>
                </c:pt>
                <c:pt idx="5">
                  <c:v>PPJM</c:v>
                </c:pt>
                <c:pt idx="6">
                  <c:v>MEP</c:v>
                </c:pt>
                <c:pt idx="7">
                  <c:v>Logistik</c:v>
                </c:pt>
                <c:pt idx="8">
                  <c:v>Purchasing</c:v>
                </c:pt>
                <c:pt idx="9">
                  <c:v>Teknisi TC</c:v>
                </c:pt>
                <c:pt idx="10">
                  <c:v>Finance &amp; Accounting</c:v>
                </c:pt>
                <c:pt idx="11">
                  <c:v>GTI</c:v>
                </c:pt>
                <c:pt idx="12">
                  <c:v>ERP</c:v>
                </c:pt>
                <c:pt idx="13">
                  <c:v>Operation</c:v>
                </c:pt>
                <c:pt idx="14">
                  <c:v>PCS</c:v>
                </c:pt>
                <c:pt idx="15">
                  <c:v>Tim Bali</c:v>
                </c:pt>
              </c:strCache>
            </c:strRef>
          </c:cat>
          <c:val>
            <c:numRef>
              <c:f>'Jumlah Terlambat (Jam)'!$P$3:$P$18</c:f>
              <c:numCache>
                <c:formatCode>0.00</c:formatCode>
                <c:ptCount val="16"/>
                <c:pt idx="0">
                  <c:v>2.3683333333333332</c:v>
                </c:pt>
                <c:pt idx="1">
                  <c:v>2.0895833333333331</c:v>
                </c:pt>
                <c:pt idx="2">
                  <c:v>2.2374999999999998</c:v>
                </c:pt>
                <c:pt idx="3">
                  <c:v>1.2388888888888889</c:v>
                </c:pt>
                <c:pt idx="4">
                  <c:v>0.31249999999999994</c:v>
                </c:pt>
                <c:pt idx="5">
                  <c:v>0.911904761904762</c:v>
                </c:pt>
                <c:pt idx="6">
                  <c:v>0.66</c:v>
                </c:pt>
                <c:pt idx="7">
                  <c:v>0.74791666666666667</c:v>
                </c:pt>
                <c:pt idx="8">
                  <c:v>0.90714285714285714</c:v>
                </c:pt>
                <c:pt idx="9">
                  <c:v>4.6066666666666674</c:v>
                </c:pt>
                <c:pt idx="10">
                  <c:v>0.43928571428571433</c:v>
                </c:pt>
                <c:pt idx="11">
                  <c:v>1.2944444444444443</c:v>
                </c:pt>
                <c:pt idx="12">
                  <c:v>0.1277777777777778</c:v>
                </c:pt>
                <c:pt idx="13">
                  <c:v>0.22962962962962963</c:v>
                </c:pt>
                <c:pt idx="14">
                  <c:v>0.49444444444444446</c:v>
                </c:pt>
                <c:pt idx="15">
                  <c:v>8.3333333333333332E-3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D5-41F3-9625-62E56AEF0C72}"/>
            </c:ext>
          </c:extLst>
        </c:ser>
        <c:ser>
          <c:idx val="1"/>
          <c:order val="1"/>
          <c:tx>
            <c:strRef>
              <c:f>'Jumlah Terlambat (Jam)'!$E$1:$F$1</c:f>
              <c:strCache>
                <c:ptCount val="1"/>
                <c:pt idx="0">
                  <c:v>Februari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'Jumlah Terlambat (Jam)'!$B$3:$B$18</c:f>
              <c:strCache>
                <c:ptCount val="16"/>
                <c:pt idx="0">
                  <c:v>Sales</c:v>
                </c:pt>
                <c:pt idx="1">
                  <c:v>RPE</c:v>
                </c:pt>
                <c:pt idx="2">
                  <c:v>Estimator</c:v>
                </c:pt>
                <c:pt idx="3">
                  <c:v>Teknisi Service</c:v>
                </c:pt>
                <c:pt idx="4">
                  <c:v>Admin Sales &amp; Engineer</c:v>
                </c:pt>
                <c:pt idx="5">
                  <c:v>PPJM</c:v>
                </c:pt>
                <c:pt idx="6">
                  <c:v>MEP</c:v>
                </c:pt>
                <c:pt idx="7">
                  <c:v>Logistik</c:v>
                </c:pt>
                <c:pt idx="8">
                  <c:v>Purchasing</c:v>
                </c:pt>
                <c:pt idx="9">
                  <c:v>Teknisi TC</c:v>
                </c:pt>
                <c:pt idx="10">
                  <c:v>Finance &amp; Accounting</c:v>
                </c:pt>
                <c:pt idx="11">
                  <c:v>GTI</c:v>
                </c:pt>
                <c:pt idx="12">
                  <c:v>ERP</c:v>
                </c:pt>
                <c:pt idx="13">
                  <c:v>Operation</c:v>
                </c:pt>
                <c:pt idx="14">
                  <c:v>PCS</c:v>
                </c:pt>
                <c:pt idx="15">
                  <c:v>Tim Bali</c:v>
                </c:pt>
              </c:strCache>
            </c:strRef>
          </c:cat>
          <c:val>
            <c:numRef>
              <c:f>'Jumlah Terlambat (Jam)'!$Q$3:$Q$18</c:f>
              <c:numCache>
                <c:formatCode>0.00</c:formatCode>
                <c:ptCount val="16"/>
                <c:pt idx="0">
                  <c:v>1.6033333333333331</c:v>
                </c:pt>
                <c:pt idx="1">
                  <c:v>1.8125</c:v>
                </c:pt>
                <c:pt idx="2">
                  <c:v>2.7291666666666665</c:v>
                </c:pt>
                <c:pt idx="3">
                  <c:v>0.91111111111111109</c:v>
                </c:pt>
                <c:pt idx="4">
                  <c:v>0.3430555555555555</c:v>
                </c:pt>
                <c:pt idx="5">
                  <c:v>0.97555555555555551</c:v>
                </c:pt>
                <c:pt idx="6">
                  <c:v>1.1159090909090912</c:v>
                </c:pt>
                <c:pt idx="7">
                  <c:v>0.5</c:v>
                </c:pt>
                <c:pt idx="8">
                  <c:v>0.98571428571428577</c:v>
                </c:pt>
                <c:pt idx="9">
                  <c:v>2.2600000000000002</c:v>
                </c:pt>
                <c:pt idx="10">
                  <c:v>0.23571428571428574</c:v>
                </c:pt>
                <c:pt idx="11">
                  <c:v>0.2722222222222222</c:v>
                </c:pt>
                <c:pt idx="12">
                  <c:v>0.6</c:v>
                </c:pt>
                <c:pt idx="13">
                  <c:v>0.21666666666666665</c:v>
                </c:pt>
                <c:pt idx="14">
                  <c:v>1.9944444444444445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2D5-41F3-9625-62E56AEF0C72}"/>
            </c:ext>
          </c:extLst>
        </c:ser>
        <c:ser>
          <c:idx val="2"/>
          <c:order val="2"/>
          <c:tx>
            <c:strRef>
              <c:f>'Jumlah Terlambat (Jam)'!$G$1:$H$1</c:f>
              <c:strCache>
                <c:ptCount val="1"/>
                <c:pt idx="0">
                  <c:v>Maret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'Jumlah Terlambat (Jam)'!$B$3:$B$18</c:f>
              <c:strCache>
                <c:ptCount val="16"/>
                <c:pt idx="0">
                  <c:v>Sales</c:v>
                </c:pt>
                <c:pt idx="1">
                  <c:v>RPE</c:v>
                </c:pt>
                <c:pt idx="2">
                  <c:v>Estimator</c:v>
                </c:pt>
                <c:pt idx="3">
                  <c:v>Teknisi Service</c:v>
                </c:pt>
                <c:pt idx="4">
                  <c:v>Admin Sales &amp; Engineer</c:v>
                </c:pt>
                <c:pt idx="5">
                  <c:v>PPJM</c:v>
                </c:pt>
                <c:pt idx="6">
                  <c:v>MEP</c:v>
                </c:pt>
                <c:pt idx="7">
                  <c:v>Logistik</c:v>
                </c:pt>
                <c:pt idx="8">
                  <c:v>Purchasing</c:v>
                </c:pt>
                <c:pt idx="9">
                  <c:v>Teknisi TC</c:v>
                </c:pt>
                <c:pt idx="10">
                  <c:v>Finance &amp; Accounting</c:v>
                </c:pt>
                <c:pt idx="11">
                  <c:v>GTI</c:v>
                </c:pt>
                <c:pt idx="12">
                  <c:v>ERP</c:v>
                </c:pt>
                <c:pt idx="13">
                  <c:v>Operation</c:v>
                </c:pt>
                <c:pt idx="14">
                  <c:v>PCS</c:v>
                </c:pt>
                <c:pt idx="15">
                  <c:v>Tim Bali</c:v>
                </c:pt>
              </c:strCache>
            </c:strRef>
          </c:cat>
          <c:val>
            <c:numRef>
              <c:f>'Jumlah Terlambat (Jam)'!$R$3:$R$18</c:f>
              <c:numCache>
                <c:formatCode>0.00</c:formatCode>
                <c:ptCount val="16"/>
                <c:pt idx="0">
                  <c:v>2.5066666666666668</c:v>
                </c:pt>
                <c:pt idx="1">
                  <c:v>1.7916666666666667</c:v>
                </c:pt>
                <c:pt idx="2">
                  <c:v>3.9375000000000004</c:v>
                </c:pt>
                <c:pt idx="3">
                  <c:v>1.0444444444444445</c:v>
                </c:pt>
                <c:pt idx="4">
                  <c:v>0.69722222222222241</c:v>
                </c:pt>
                <c:pt idx="5">
                  <c:v>1.3051282051282049</c:v>
                </c:pt>
                <c:pt idx="6">
                  <c:v>0.94015151515151518</c:v>
                </c:pt>
                <c:pt idx="7">
                  <c:v>1.55</c:v>
                </c:pt>
                <c:pt idx="8">
                  <c:v>1.8833333333333333</c:v>
                </c:pt>
                <c:pt idx="9">
                  <c:v>1.186666666666667</c:v>
                </c:pt>
                <c:pt idx="10">
                  <c:v>0.72023809523809523</c:v>
                </c:pt>
                <c:pt idx="11">
                  <c:v>0.78333333333333321</c:v>
                </c:pt>
                <c:pt idx="12">
                  <c:v>1.1500000000000001</c:v>
                </c:pt>
                <c:pt idx="13">
                  <c:v>0.46875</c:v>
                </c:pt>
                <c:pt idx="14">
                  <c:v>0.96111111111111114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2D5-41F3-9625-62E56AEF0C72}"/>
            </c:ext>
          </c:extLst>
        </c:ser>
        <c:ser>
          <c:idx val="3"/>
          <c:order val="3"/>
          <c:tx>
            <c:strRef>
              <c:f>'Jumlah Terlambat (Jam)'!$I$1:$J$1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'Jumlah Terlambat (Jam)'!$B$3:$B$18</c:f>
              <c:strCache>
                <c:ptCount val="16"/>
                <c:pt idx="0">
                  <c:v>Sales</c:v>
                </c:pt>
                <c:pt idx="1">
                  <c:v>RPE</c:v>
                </c:pt>
                <c:pt idx="2">
                  <c:v>Estimator</c:v>
                </c:pt>
                <c:pt idx="3">
                  <c:v>Teknisi Service</c:v>
                </c:pt>
                <c:pt idx="4">
                  <c:v>Admin Sales &amp; Engineer</c:v>
                </c:pt>
                <c:pt idx="5">
                  <c:v>PPJM</c:v>
                </c:pt>
                <c:pt idx="6">
                  <c:v>MEP</c:v>
                </c:pt>
                <c:pt idx="7">
                  <c:v>Logistik</c:v>
                </c:pt>
                <c:pt idx="8">
                  <c:v>Purchasing</c:v>
                </c:pt>
                <c:pt idx="9">
                  <c:v>Teknisi TC</c:v>
                </c:pt>
                <c:pt idx="10">
                  <c:v>Finance &amp; Accounting</c:v>
                </c:pt>
                <c:pt idx="11">
                  <c:v>GTI</c:v>
                </c:pt>
                <c:pt idx="12">
                  <c:v>ERP</c:v>
                </c:pt>
                <c:pt idx="13">
                  <c:v>Operation</c:v>
                </c:pt>
                <c:pt idx="14">
                  <c:v>PCS</c:v>
                </c:pt>
                <c:pt idx="15">
                  <c:v>Tim Bali</c:v>
                </c:pt>
              </c:strCache>
            </c:strRef>
          </c:cat>
          <c:val>
            <c:numRef>
              <c:f>'Jumlah Terlambat (Jam)'!$S$3:$S$18</c:f>
              <c:numCache>
                <c:formatCode>0.00</c:formatCode>
                <c:ptCount val="16"/>
                <c:pt idx="0">
                  <c:v>2.7583333333333333</c:v>
                </c:pt>
                <c:pt idx="1">
                  <c:v>2.0187500000000003</c:v>
                </c:pt>
                <c:pt idx="2">
                  <c:v>1.7041666666666666</c:v>
                </c:pt>
                <c:pt idx="3">
                  <c:v>1.3388888888888888</c:v>
                </c:pt>
                <c:pt idx="4">
                  <c:v>1.0722222222222222</c:v>
                </c:pt>
                <c:pt idx="5">
                  <c:v>0.92564102564102546</c:v>
                </c:pt>
                <c:pt idx="6">
                  <c:v>0.90227272727272734</c:v>
                </c:pt>
                <c:pt idx="7">
                  <c:v>0.87500000000000011</c:v>
                </c:pt>
                <c:pt idx="8">
                  <c:v>0.68571428571428572</c:v>
                </c:pt>
                <c:pt idx="9">
                  <c:v>0.67666666666666664</c:v>
                </c:pt>
                <c:pt idx="10">
                  <c:v>0.3345238095238095</c:v>
                </c:pt>
                <c:pt idx="11">
                  <c:v>0.33333333333333331</c:v>
                </c:pt>
                <c:pt idx="12">
                  <c:v>0.22777777777777777</c:v>
                </c:pt>
                <c:pt idx="13">
                  <c:v>0.14097222222222225</c:v>
                </c:pt>
                <c:pt idx="14">
                  <c:v>0.11666666666666665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2D5-41F3-9625-62E56AEF0C72}"/>
            </c:ext>
          </c:extLst>
        </c:ser>
        <c:ser>
          <c:idx val="4"/>
          <c:order val="4"/>
          <c:tx>
            <c:strRef>
              <c:f>'Jumlah Terlambat (Jam)'!$K$1:$L$1</c:f>
              <c:strCache>
                <c:ptCount val="1"/>
                <c:pt idx="0">
                  <c:v>Mei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'Jumlah Terlambat (Jam)'!$B$3:$B$18</c:f>
              <c:strCache>
                <c:ptCount val="16"/>
                <c:pt idx="0">
                  <c:v>Sales</c:v>
                </c:pt>
                <c:pt idx="1">
                  <c:v>RPE</c:v>
                </c:pt>
                <c:pt idx="2">
                  <c:v>Estimator</c:v>
                </c:pt>
                <c:pt idx="3">
                  <c:v>Teknisi Service</c:v>
                </c:pt>
                <c:pt idx="4">
                  <c:v>Admin Sales &amp; Engineer</c:v>
                </c:pt>
                <c:pt idx="5">
                  <c:v>PPJM</c:v>
                </c:pt>
                <c:pt idx="6">
                  <c:v>MEP</c:v>
                </c:pt>
                <c:pt idx="7">
                  <c:v>Logistik</c:v>
                </c:pt>
                <c:pt idx="8">
                  <c:v>Purchasing</c:v>
                </c:pt>
                <c:pt idx="9">
                  <c:v>Teknisi TC</c:v>
                </c:pt>
                <c:pt idx="10">
                  <c:v>Finance &amp; Accounting</c:v>
                </c:pt>
                <c:pt idx="11">
                  <c:v>GTI</c:v>
                </c:pt>
                <c:pt idx="12">
                  <c:v>ERP</c:v>
                </c:pt>
                <c:pt idx="13">
                  <c:v>Operation</c:v>
                </c:pt>
                <c:pt idx="14">
                  <c:v>PCS</c:v>
                </c:pt>
                <c:pt idx="15">
                  <c:v>Tim Bali</c:v>
                </c:pt>
              </c:strCache>
            </c:strRef>
          </c:cat>
          <c:val>
            <c:numRef>
              <c:f>'Jumlah Terlambat (Jam)'!$T$3:$T$18</c:f>
              <c:numCache>
                <c:formatCode>0.00</c:formatCode>
                <c:ptCount val="16"/>
                <c:pt idx="0">
                  <c:v>1.5969696969696974</c:v>
                </c:pt>
                <c:pt idx="1">
                  <c:v>1.5645833333333332</c:v>
                </c:pt>
                <c:pt idx="2">
                  <c:v>1.6833333333333333</c:v>
                </c:pt>
                <c:pt idx="3">
                  <c:v>1.8958333333333333</c:v>
                </c:pt>
                <c:pt idx="4">
                  <c:v>0.57638888888888884</c:v>
                </c:pt>
                <c:pt idx="5">
                  <c:v>1.4384615384615387</c:v>
                </c:pt>
                <c:pt idx="6">
                  <c:v>0.60897435897435903</c:v>
                </c:pt>
                <c:pt idx="7">
                  <c:v>0.1388888888888889</c:v>
                </c:pt>
                <c:pt idx="8">
                  <c:v>0.17500000000000002</c:v>
                </c:pt>
                <c:pt idx="9">
                  <c:v>2.6666666666666665E-2</c:v>
                </c:pt>
                <c:pt idx="10">
                  <c:v>0.1738095238095238</c:v>
                </c:pt>
                <c:pt idx="11">
                  <c:v>0.50555555555555554</c:v>
                </c:pt>
                <c:pt idx="12">
                  <c:v>0.17777777777777778</c:v>
                </c:pt>
                <c:pt idx="13">
                  <c:v>0.15486111111111112</c:v>
                </c:pt>
                <c:pt idx="14">
                  <c:v>2.0833333333333332E-2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2D5-41F3-9625-62E56AEF0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44824512"/>
        <c:axId val="-944820160"/>
      </c:barChart>
      <c:catAx>
        <c:axId val="-94482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4820160"/>
        <c:crosses val="autoZero"/>
        <c:auto val="1"/>
        <c:lblAlgn val="ctr"/>
        <c:lblOffset val="100"/>
        <c:noMultiLvlLbl val="0"/>
      </c:catAx>
      <c:valAx>
        <c:axId val="-9448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48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Jumlah Terlambat</a:t>
            </a:r>
            <a:r>
              <a:rPr lang="en-ID" baseline="0"/>
              <a:t> (Hari)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'Jumlah Terlambat (Hari)'!$C$1:$D$1</c:f>
              <c:strCache>
                <c:ptCount val="1"/>
                <c:pt idx="0">
                  <c:v>Januari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'Jumlah Terlambat (Hari)'!$B$3:$B$18</c:f>
              <c:strCache>
                <c:ptCount val="16"/>
                <c:pt idx="0">
                  <c:v>RPE</c:v>
                </c:pt>
                <c:pt idx="1">
                  <c:v>Sales</c:v>
                </c:pt>
                <c:pt idx="2">
                  <c:v>Teknisi TC</c:v>
                </c:pt>
                <c:pt idx="3">
                  <c:v>Estimator</c:v>
                </c:pt>
                <c:pt idx="4">
                  <c:v>Purchasing</c:v>
                </c:pt>
                <c:pt idx="5">
                  <c:v>ERP</c:v>
                </c:pt>
                <c:pt idx="6">
                  <c:v>Teknisi Service</c:v>
                </c:pt>
                <c:pt idx="7">
                  <c:v>PPJM</c:v>
                </c:pt>
                <c:pt idx="8">
                  <c:v>Admin Sales &amp; Engineer</c:v>
                </c:pt>
                <c:pt idx="9">
                  <c:v>MEP</c:v>
                </c:pt>
                <c:pt idx="10">
                  <c:v>GTI</c:v>
                </c:pt>
                <c:pt idx="11">
                  <c:v>Finance &amp; Accounting</c:v>
                </c:pt>
                <c:pt idx="12">
                  <c:v>Operation</c:v>
                </c:pt>
                <c:pt idx="13">
                  <c:v>Logistik</c:v>
                </c:pt>
                <c:pt idx="14">
                  <c:v>PCS</c:v>
                </c:pt>
                <c:pt idx="15">
                  <c:v>Tim Bali</c:v>
                </c:pt>
              </c:strCache>
            </c:strRef>
          </c:cat>
          <c:val>
            <c:numRef>
              <c:f>'Jumlah Terlambat (Hari)'!$O$3:$O$18</c:f>
              <c:numCache>
                <c:formatCode>0</c:formatCode>
                <c:ptCount val="16"/>
                <c:pt idx="0">
                  <c:v>7.5</c:v>
                </c:pt>
                <c:pt idx="1">
                  <c:v>5.3</c:v>
                </c:pt>
                <c:pt idx="2">
                  <c:v>7.8</c:v>
                </c:pt>
                <c:pt idx="3">
                  <c:v>5.75</c:v>
                </c:pt>
                <c:pt idx="4">
                  <c:v>2.8571428571428572</c:v>
                </c:pt>
                <c:pt idx="5">
                  <c:v>1</c:v>
                </c:pt>
                <c:pt idx="6">
                  <c:v>3.6666666666666665</c:v>
                </c:pt>
                <c:pt idx="7">
                  <c:v>2.2142857142857144</c:v>
                </c:pt>
                <c:pt idx="8">
                  <c:v>2.6666666666666665</c:v>
                </c:pt>
                <c:pt idx="9">
                  <c:v>2.4</c:v>
                </c:pt>
                <c:pt idx="10">
                  <c:v>3.3333333333333335</c:v>
                </c:pt>
                <c:pt idx="11">
                  <c:v>2.4285714285714284</c:v>
                </c:pt>
                <c:pt idx="12">
                  <c:v>2.1111111111111112</c:v>
                </c:pt>
                <c:pt idx="13">
                  <c:v>4.375</c:v>
                </c:pt>
                <c:pt idx="14">
                  <c:v>1.6666666666666667</c:v>
                </c:pt>
                <c:pt idx="15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56-456E-B3A9-AB82AD61E2BF}"/>
            </c:ext>
          </c:extLst>
        </c:ser>
        <c:ser>
          <c:idx val="1"/>
          <c:order val="1"/>
          <c:tx>
            <c:strRef>
              <c:f>'Jumlah Terlambat (Hari)'!$E$1:$F$1</c:f>
              <c:strCache>
                <c:ptCount val="1"/>
                <c:pt idx="0">
                  <c:v>Februari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'Jumlah Terlambat (Hari)'!$B$3:$B$18</c:f>
              <c:strCache>
                <c:ptCount val="16"/>
                <c:pt idx="0">
                  <c:v>RPE</c:v>
                </c:pt>
                <c:pt idx="1">
                  <c:v>Sales</c:v>
                </c:pt>
                <c:pt idx="2">
                  <c:v>Teknisi TC</c:v>
                </c:pt>
                <c:pt idx="3">
                  <c:v>Estimator</c:v>
                </c:pt>
                <c:pt idx="4">
                  <c:v>Purchasing</c:v>
                </c:pt>
                <c:pt idx="5">
                  <c:v>ERP</c:v>
                </c:pt>
                <c:pt idx="6">
                  <c:v>Teknisi Service</c:v>
                </c:pt>
                <c:pt idx="7">
                  <c:v>PPJM</c:v>
                </c:pt>
                <c:pt idx="8">
                  <c:v>Admin Sales &amp; Engineer</c:v>
                </c:pt>
                <c:pt idx="9">
                  <c:v>MEP</c:v>
                </c:pt>
                <c:pt idx="10">
                  <c:v>GTI</c:v>
                </c:pt>
                <c:pt idx="11">
                  <c:v>Finance &amp; Accounting</c:v>
                </c:pt>
                <c:pt idx="12">
                  <c:v>Operation</c:v>
                </c:pt>
                <c:pt idx="13">
                  <c:v>Logistik</c:v>
                </c:pt>
                <c:pt idx="14">
                  <c:v>PCS</c:v>
                </c:pt>
                <c:pt idx="15">
                  <c:v>Tim Bali</c:v>
                </c:pt>
              </c:strCache>
            </c:strRef>
          </c:cat>
          <c:val>
            <c:numRef>
              <c:f>'Jumlah Terlambat (Hari)'!$P$3:$P$18</c:f>
              <c:numCache>
                <c:formatCode>0</c:formatCode>
                <c:ptCount val="16"/>
                <c:pt idx="0">
                  <c:v>6.375</c:v>
                </c:pt>
                <c:pt idx="1">
                  <c:v>5.5</c:v>
                </c:pt>
                <c:pt idx="2">
                  <c:v>8.6</c:v>
                </c:pt>
                <c:pt idx="3">
                  <c:v>6.5</c:v>
                </c:pt>
                <c:pt idx="4">
                  <c:v>4.7142857142857144</c:v>
                </c:pt>
                <c:pt idx="5">
                  <c:v>3.3333333333333335</c:v>
                </c:pt>
                <c:pt idx="6">
                  <c:v>3</c:v>
                </c:pt>
                <c:pt idx="7">
                  <c:v>1.6666666666666667</c:v>
                </c:pt>
                <c:pt idx="8">
                  <c:v>2.4166666666666665</c:v>
                </c:pt>
                <c:pt idx="9">
                  <c:v>3.2272727272727271</c:v>
                </c:pt>
                <c:pt idx="10">
                  <c:v>1.6666666666666667</c:v>
                </c:pt>
                <c:pt idx="11">
                  <c:v>0.9285714285714286</c:v>
                </c:pt>
                <c:pt idx="12">
                  <c:v>1.7777777777777777</c:v>
                </c:pt>
                <c:pt idx="13">
                  <c:v>3.125</c:v>
                </c:pt>
                <c:pt idx="14">
                  <c:v>3.3333333333333335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56-456E-B3A9-AB82AD61E2BF}"/>
            </c:ext>
          </c:extLst>
        </c:ser>
        <c:ser>
          <c:idx val="2"/>
          <c:order val="2"/>
          <c:tx>
            <c:strRef>
              <c:f>'Jumlah Terlambat (Hari)'!$G$1:$H$1</c:f>
              <c:strCache>
                <c:ptCount val="1"/>
                <c:pt idx="0">
                  <c:v>Maret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'Jumlah Terlambat (Hari)'!$B$3:$B$18</c:f>
              <c:strCache>
                <c:ptCount val="16"/>
                <c:pt idx="0">
                  <c:v>RPE</c:v>
                </c:pt>
                <c:pt idx="1">
                  <c:v>Sales</c:v>
                </c:pt>
                <c:pt idx="2">
                  <c:v>Teknisi TC</c:v>
                </c:pt>
                <c:pt idx="3">
                  <c:v>Estimator</c:v>
                </c:pt>
                <c:pt idx="4">
                  <c:v>Purchasing</c:v>
                </c:pt>
                <c:pt idx="5">
                  <c:v>ERP</c:v>
                </c:pt>
                <c:pt idx="6">
                  <c:v>Teknisi Service</c:v>
                </c:pt>
                <c:pt idx="7">
                  <c:v>PPJM</c:v>
                </c:pt>
                <c:pt idx="8">
                  <c:v>Admin Sales &amp; Engineer</c:v>
                </c:pt>
                <c:pt idx="9">
                  <c:v>MEP</c:v>
                </c:pt>
                <c:pt idx="10">
                  <c:v>GTI</c:v>
                </c:pt>
                <c:pt idx="11">
                  <c:v>Finance &amp; Accounting</c:v>
                </c:pt>
                <c:pt idx="12">
                  <c:v>Operation</c:v>
                </c:pt>
                <c:pt idx="13">
                  <c:v>Logistik</c:v>
                </c:pt>
                <c:pt idx="14">
                  <c:v>PCS</c:v>
                </c:pt>
                <c:pt idx="15">
                  <c:v>Tim Bali</c:v>
                </c:pt>
              </c:strCache>
            </c:strRef>
          </c:cat>
          <c:val>
            <c:numRef>
              <c:f>'Jumlah Terlambat (Hari)'!$Q$3:$Q$18</c:f>
              <c:numCache>
                <c:formatCode>0</c:formatCode>
                <c:ptCount val="16"/>
                <c:pt idx="0">
                  <c:v>6.75</c:v>
                </c:pt>
                <c:pt idx="1">
                  <c:v>7.3</c:v>
                </c:pt>
                <c:pt idx="2">
                  <c:v>5.4</c:v>
                </c:pt>
                <c:pt idx="3">
                  <c:v>8.5</c:v>
                </c:pt>
                <c:pt idx="4">
                  <c:v>6.4285714285714288</c:v>
                </c:pt>
                <c:pt idx="5">
                  <c:v>6</c:v>
                </c:pt>
                <c:pt idx="6">
                  <c:v>4.333333333333333</c:v>
                </c:pt>
                <c:pt idx="7">
                  <c:v>3.3846153846153846</c:v>
                </c:pt>
                <c:pt idx="8">
                  <c:v>2.75</c:v>
                </c:pt>
                <c:pt idx="9">
                  <c:v>2.9090909090909092</c:v>
                </c:pt>
                <c:pt idx="10">
                  <c:v>3</c:v>
                </c:pt>
                <c:pt idx="11">
                  <c:v>2.7857142857142856</c:v>
                </c:pt>
                <c:pt idx="12">
                  <c:v>2.625</c:v>
                </c:pt>
                <c:pt idx="13">
                  <c:v>5.25</c:v>
                </c:pt>
                <c:pt idx="14">
                  <c:v>2.6666666666666665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56-456E-B3A9-AB82AD61E2BF}"/>
            </c:ext>
          </c:extLst>
        </c:ser>
        <c:ser>
          <c:idx val="3"/>
          <c:order val="3"/>
          <c:tx>
            <c:strRef>
              <c:f>'Jumlah Terlambat (Hari)'!$I$1:$J$1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'Jumlah Terlambat (Hari)'!$B$3:$B$18</c:f>
              <c:strCache>
                <c:ptCount val="16"/>
                <c:pt idx="0">
                  <c:v>RPE</c:v>
                </c:pt>
                <c:pt idx="1">
                  <c:v>Sales</c:v>
                </c:pt>
                <c:pt idx="2">
                  <c:v>Teknisi TC</c:v>
                </c:pt>
                <c:pt idx="3">
                  <c:v>Estimator</c:v>
                </c:pt>
                <c:pt idx="4">
                  <c:v>Purchasing</c:v>
                </c:pt>
                <c:pt idx="5">
                  <c:v>ERP</c:v>
                </c:pt>
                <c:pt idx="6">
                  <c:v>Teknisi Service</c:v>
                </c:pt>
                <c:pt idx="7">
                  <c:v>PPJM</c:v>
                </c:pt>
                <c:pt idx="8">
                  <c:v>Admin Sales &amp; Engineer</c:v>
                </c:pt>
                <c:pt idx="9">
                  <c:v>MEP</c:v>
                </c:pt>
                <c:pt idx="10">
                  <c:v>GTI</c:v>
                </c:pt>
                <c:pt idx="11">
                  <c:v>Finance &amp; Accounting</c:v>
                </c:pt>
                <c:pt idx="12">
                  <c:v>Operation</c:v>
                </c:pt>
                <c:pt idx="13">
                  <c:v>Logistik</c:v>
                </c:pt>
                <c:pt idx="14">
                  <c:v>PCS</c:v>
                </c:pt>
                <c:pt idx="15">
                  <c:v>Tim Bali</c:v>
                </c:pt>
              </c:strCache>
            </c:strRef>
          </c:cat>
          <c:val>
            <c:numRef>
              <c:f>'Jumlah Terlambat (Hari)'!$R$3:$R$18</c:f>
              <c:numCache>
                <c:formatCode>0</c:formatCode>
                <c:ptCount val="16"/>
                <c:pt idx="0">
                  <c:v>6.625</c:v>
                </c:pt>
                <c:pt idx="1">
                  <c:v>6.3</c:v>
                </c:pt>
                <c:pt idx="2">
                  <c:v>3.8</c:v>
                </c:pt>
                <c:pt idx="3">
                  <c:v>3.5</c:v>
                </c:pt>
                <c:pt idx="4">
                  <c:v>3.4285714285714284</c:v>
                </c:pt>
                <c:pt idx="5">
                  <c:v>3</c:v>
                </c:pt>
                <c:pt idx="6">
                  <c:v>3</c:v>
                </c:pt>
                <c:pt idx="7">
                  <c:v>2.6153846153846154</c:v>
                </c:pt>
                <c:pt idx="8">
                  <c:v>2.25</c:v>
                </c:pt>
                <c:pt idx="9">
                  <c:v>1.6818181818181819</c:v>
                </c:pt>
                <c:pt idx="10">
                  <c:v>1.6666666666666667</c:v>
                </c:pt>
                <c:pt idx="11">
                  <c:v>1.2142857142857142</c:v>
                </c:pt>
                <c:pt idx="12">
                  <c:v>0.95833333333333337</c:v>
                </c:pt>
                <c:pt idx="13">
                  <c:v>2.625</c:v>
                </c:pt>
                <c:pt idx="14">
                  <c:v>0.66666666666666663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B56-456E-B3A9-AB82AD61E2BF}"/>
            </c:ext>
          </c:extLst>
        </c:ser>
        <c:ser>
          <c:idx val="4"/>
          <c:order val="4"/>
          <c:tx>
            <c:strRef>
              <c:f>'Jumlah Terlambat (Hari)'!$K$1:$L$1</c:f>
              <c:strCache>
                <c:ptCount val="1"/>
                <c:pt idx="0">
                  <c:v>Mei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'Jumlah Terlambat (Hari)'!$B$3:$B$18</c:f>
              <c:strCache>
                <c:ptCount val="16"/>
                <c:pt idx="0">
                  <c:v>RPE</c:v>
                </c:pt>
                <c:pt idx="1">
                  <c:v>Sales</c:v>
                </c:pt>
                <c:pt idx="2">
                  <c:v>Teknisi TC</c:v>
                </c:pt>
                <c:pt idx="3">
                  <c:v>Estimator</c:v>
                </c:pt>
                <c:pt idx="4">
                  <c:v>Purchasing</c:v>
                </c:pt>
                <c:pt idx="5">
                  <c:v>ERP</c:v>
                </c:pt>
                <c:pt idx="6">
                  <c:v>Teknisi Service</c:v>
                </c:pt>
                <c:pt idx="7">
                  <c:v>PPJM</c:v>
                </c:pt>
                <c:pt idx="8">
                  <c:v>Admin Sales &amp; Engineer</c:v>
                </c:pt>
                <c:pt idx="9">
                  <c:v>MEP</c:v>
                </c:pt>
                <c:pt idx="10">
                  <c:v>GTI</c:v>
                </c:pt>
                <c:pt idx="11">
                  <c:v>Finance &amp; Accounting</c:v>
                </c:pt>
                <c:pt idx="12">
                  <c:v>Operation</c:v>
                </c:pt>
                <c:pt idx="13">
                  <c:v>Logistik</c:v>
                </c:pt>
                <c:pt idx="14">
                  <c:v>PCS</c:v>
                </c:pt>
                <c:pt idx="15">
                  <c:v>Tim Bali</c:v>
                </c:pt>
              </c:strCache>
            </c:strRef>
          </c:cat>
          <c:val>
            <c:numRef>
              <c:f>'Jumlah Terlambat (Hari)'!$S$3:$S$18</c:f>
              <c:numCache>
                <c:formatCode>0</c:formatCode>
                <c:ptCount val="16"/>
                <c:pt idx="0">
                  <c:v>6.25</c:v>
                </c:pt>
                <c:pt idx="1">
                  <c:v>5.4545454545454541</c:v>
                </c:pt>
                <c:pt idx="2">
                  <c:v>0.6</c:v>
                </c:pt>
                <c:pt idx="3">
                  <c:v>5.5</c:v>
                </c:pt>
                <c:pt idx="4">
                  <c:v>1.5</c:v>
                </c:pt>
                <c:pt idx="5">
                  <c:v>2.3333333333333335</c:v>
                </c:pt>
                <c:pt idx="6">
                  <c:v>1.75</c:v>
                </c:pt>
                <c:pt idx="7">
                  <c:v>2.0769230769230771</c:v>
                </c:pt>
                <c:pt idx="8">
                  <c:v>3.0833333333333335</c:v>
                </c:pt>
                <c:pt idx="9">
                  <c:v>1.6923076923076923</c:v>
                </c:pt>
                <c:pt idx="10">
                  <c:v>2.3333333333333335</c:v>
                </c:pt>
                <c:pt idx="11">
                  <c:v>1.2142857142857142</c:v>
                </c:pt>
                <c:pt idx="12">
                  <c:v>0.875</c:v>
                </c:pt>
                <c:pt idx="13">
                  <c:v>1</c:v>
                </c:pt>
                <c:pt idx="14">
                  <c:v>0.25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B56-456E-B3A9-AB82AD61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44822336"/>
        <c:axId val="-944826688"/>
      </c:barChart>
      <c:catAx>
        <c:axId val="-9448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4826688"/>
        <c:crosses val="autoZero"/>
        <c:auto val="1"/>
        <c:lblAlgn val="ctr"/>
        <c:lblOffset val="100"/>
        <c:noMultiLvlLbl val="0"/>
      </c:catAx>
      <c:valAx>
        <c:axId val="-9448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48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[Januari.xlsx]Summary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Pivot'!$C$188</c:f>
              <c:strCache>
                <c:ptCount val="1"/>
                <c:pt idx="0">
                  <c:v>Average of H-Jan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Pivot'!$B$189:$B$205</c:f>
              <c:strCache>
                <c:ptCount val="16"/>
                <c:pt idx="0">
                  <c:v>Admin Sales &amp; Engineer</c:v>
                </c:pt>
                <c:pt idx="1">
                  <c:v>ERP</c:v>
                </c:pt>
                <c:pt idx="2">
                  <c:v>Estimator</c:v>
                </c:pt>
                <c:pt idx="3">
                  <c:v>Finance &amp; Accounting</c:v>
                </c:pt>
                <c:pt idx="4">
                  <c:v>GTI</c:v>
                </c:pt>
                <c:pt idx="5">
                  <c:v>Logistik</c:v>
                </c:pt>
                <c:pt idx="6">
                  <c:v>MEP</c:v>
                </c:pt>
                <c:pt idx="7">
                  <c:v>Operation</c:v>
                </c:pt>
                <c:pt idx="8">
                  <c:v>PCS</c:v>
                </c:pt>
                <c:pt idx="9">
                  <c:v>PPJM</c:v>
                </c:pt>
                <c:pt idx="10">
                  <c:v>Purchasing</c:v>
                </c:pt>
                <c:pt idx="11">
                  <c:v>RPE</c:v>
                </c:pt>
                <c:pt idx="12">
                  <c:v>Sales</c:v>
                </c:pt>
                <c:pt idx="13">
                  <c:v>Teknisi Service</c:v>
                </c:pt>
                <c:pt idx="14">
                  <c:v>Teknisi TC</c:v>
                </c:pt>
                <c:pt idx="15">
                  <c:v>Tim Bali</c:v>
                </c:pt>
              </c:strCache>
            </c:strRef>
          </c:cat>
          <c:val>
            <c:numRef>
              <c:f>'Summary Pivot'!$C$189:$C$205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5.75</c:v>
                </c:pt>
                <c:pt idx="3">
                  <c:v>2.5</c:v>
                </c:pt>
                <c:pt idx="4">
                  <c:v>2.5</c:v>
                </c:pt>
                <c:pt idx="5">
                  <c:v>5</c:v>
                </c:pt>
                <c:pt idx="6">
                  <c:v>2.5454545454545454</c:v>
                </c:pt>
                <c:pt idx="7">
                  <c:v>2.4090909090909092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7.4285714285714288</c:v>
                </c:pt>
                <c:pt idx="12">
                  <c:v>5.5</c:v>
                </c:pt>
                <c:pt idx="13">
                  <c:v>2.75</c:v>
                </c:pt>
                <c:pt idx="14">
                  <c:v>7.8</c:v>
                </c:pt>
                <c:pt idx="15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FEF-474C-83CC-F6C308053A2B}"/>
            </c:ext>
          </c:extLst>
        </c:ser>
        <c:ser>
          <c:idx val="1"/>
          <c:order val="1"/>
          <c:tx>
            <c:strRef>
              <c:f>'Summary Pivot'!$D$188</c:f>
              <c:strCache>
                <c:ptCount val="1"/>
                <c:pt idx="0">
                  <c:v>Average of H-Feb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Pivot'!$B$189:$B$205</c:f>
              <c:strCache>
                <c:ptCount val="16"/>
                <c:pt idx="0">
                  <c:v>Admin Sales &amp; Engineer</c:v>
                </c:pt>
                <c:pt idx="1">
                  <c:v>ERP</c:v>
                </c:pt>
                <c:pt idx="2">
                  <c:v>Estimator</c:v>
                </c:pt>
                <c:pt idx="3">
                  <c:v>Finance &amp; Accounting</c:v>
                </c:pt>
                <c:pt idx="4">
                  <c:v>GTI</c:v>
                </c:pt>
                <c:pt idx="5">
                  <c:v>Logistik</c:v>
                </c:pt>
                <c:pt idx="6">
                  <c:v>MEP</c:v>
                </c:pt>
                <c:pt idx="7">
                  <c:v>Operation</c:v>
                </c:pt>
                <c:pt idx="8">
                  <c:v>PCS</c:v>
                </c:pt>
                <c:pt idx="9">
                  <c:v>PPJM</c:v>
                </c:pt>
                <c:pt idx="10">
                  <c:v>Purchasing</c:v>
                </c:pt>
                <c:pt idx="11">
                  <c:v>RPE</c:v>
                </c:pt>
                <c:pt idx="12">
                  <c:v>Sales</c:v>
                </c:pt>
                <c:pt idx="13">
                  <c:v>Teknisi Service</c:v>
                </c:pt>
                <c:pt idx="14">
                  <c:v>Teknisi TC</c:v>
                </c:pt>
                <c:pt idx="15">
                  <c:v>Tim Bali</c:v>
                </c:pt>
              </c:strCache>
            </c:strRef>
          </c:cat>
          <c:val>
            <c:numRef>
              <c:f>'Summary Pivot'!$D$189:$D$205</c:f>
              <c:numCache>
                <c:formatCode>General</c:formatCode>
                <c:ptCount val="16"/>
                <c:pt idx="0">
                  <c:v>2.1111111111111112</c:v>
                </c:pt>
                <c:pt idx="1">
                  <c:v>3.3333333333333335</c:v>
                </c:pt>
                <c:pt idx="2">
                  <c:v>6.5</c:v>
                </c:pt>
                <c:pt idx="3">
                  <c:v>0.83333333333333337</c:v>
                </c:pt>
                <c:pt idx="4">
                  <c:v>1.25</c:v>
                </c:pt>
                <c:pt idx="5">
                  <c:v>3.5714285714285716</c:v>
                </c:pt>
                <c:pt idx="6">
                  <c:v>3.2272727272727271</c:v>
                </c:pt>
                <c:pt idx="7">
                  <c:v>1.9545454545454546</c:v>
                </c:pt>
                <c:pt idx="8">
                  <c:v>0</c:v>
                </c:pt>
                <c:pt idx="9">
                  <c:v>2.5833333333333335</c:v>
                </c:pt>
                <c:pt idx="10">
                  <c:v>3</c:v>
                </c:pt>
                <c:pt idx="11">
                  <c:v>7.2857142857142856</c:v>
                </c:pt>
                <c:pt idx="12">
                  <c:v>5.875</c:v>
                </c:pt>
                <c:pt idx="13">
                  <c:v>2.5</c:v>
                </c:pt>
                <c:pt idx="14">
                  <c:v>8.6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8FEF-474C-83CC-F6C308053A2B}"/>
            </c:ext>
          </c:extLst>
        </c:ser>
        <c:ser>
          <c:idx val="2"/>
          <c:order val="2"/>
          <c:tx>
            <c:strRef>
              <c:f>'Summary Pivot'!$E$188</c:f>
              <c:strCache>
                <c:ptCount val="1"/>
                <c:pt idx="0">
                  <c:v>Average of H-Mar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Pivot'!$B$189:$B$205</c:f>
              <c:strCache>
                <c:ptCount val="16"/>
                <c:pt idx="0">
                  <c:v>Admin Sales &amp; Engineer</c:v>
                </c:pt>
                <c:pt idx="1">
                  <c:v>ERP</c:v>
                </c:pt>
                <c:pt idx="2">
                  <c:v>Estimator</c:v>
                </c:pt>
                <c:pt idx="3">
                  <c:v>Finance &amp; Accounting</c:v>
                </c:pt>
                <c:pt idx="4">
                  <c:v>GTI</c:v>
                </c:pt>
                <c:pt idx="5">
                  <c:v>Logistik</c:v>
                </c:pt>
                <c:pt idx="6">
                  <c:v>MEP</c:v>
                </c:pt>
                <c:pt idx="7">
                  <c:v>Operation</c:v>
                </c:pt>
                <c:pt idx="8">
                  <c:v>PCS</c:v>
                </c:pt>
                <c:pt idx="9">
                  <c:v>PPJM</c:v>
                </c:pt>
                <c:pt idx="10">
                  <c:v>Purchasing</c:v>
                </c:pt>
                <c:pt idx="11">
                  <c:v>RPE</c:v>
                </c:pt>
                <c:pt idx="12">
                  <c:v>Sales</c:v>
                </c:pt>
                <c:pt idx="13">
                  <c:v>Teknisi Service</c:v>
                </c:pt>
                <c:pt idx="14">
                  <c:v>Teknisi TC</c:v>
                </c:pt>
                <c:pt idx="15">
                  <c:v>Tim Bali</c:v>
                </c:pt>
              </c:strCache>
            </c:strRef>
          </c:cat>
          <c:val>
            <c:numRef>
              <c:f>'Summary Pivot'!$E$189:$E$205</c:f>
              <c:numCache>
                <c:formatCode>General</c:formatCode>
                <c:ptCount val="16"/>
                <c:pt idx="0">
                  <c:v>2.6666666666666665</c:v>
                </c:pt>
                <c:pt idx="1">
                  <c:v>6</c:v>
                </c:pt>
                <c:pt idx="2">
                  <c:v>8.5</c:v>
                </c:pt>
                <c:pt idx="3">
                  <c:v>2.9166666666666665</c:v>
                </c:pt>
                <c:pt idx="4">
                  <c:v>2.25</c:v>
                </c:pt>
                <c:pt idx="5">
                  <c:v>6</c:v>
                </c:pt>
                <c:pt idx="6">
                  <c:v>2.9090909090909092</c:v>
                </c:pt>
                <c:pt idx="7">
                  <c:v>2.8636363636363638</c:v>
                </c:pt>
                <c:pt idx="8">
                  <c:v>0</c:v>
                </c:pt>
                <c:pt idx="9">
                  <c:v>4.083333333333333</c:v>
                </c:pt>
                <c:pt idx="10">
                  <c:v>5.666666666666667</c:v>
                </c:pt>
                <c:pt idx="11">
                  <c:v>7.7142857142857144</c:v>
                </c:pt>
                <c:pt idx="12">
                  <c:v>6.625</c:v>
                </c:pt>
                <c:pt idx="13">
                  <c:v>3.5</c:v>
                </c:pt>
                <c:pt idx="14">
                  <c:v>5.4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8FEF-474C-83CC-F6C308053A2B}"/>
            </c:ext>
          </c:extLst>
        </c:ser>
        <c:ser>
          <c:idx val="3"/>
          <c:order val="3"/>
          <c:tx>
            <c:strRef>
              <c:f>'Summary Pivot'!$F$188</c:f>
              <c:strCache>
                <c:ptCount val="1"/>
                <c:pt idx="0">
                  <c:v>Average of H-Apr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Pivot'!$B$189:$B$205</c:f>
              <c:strCache>
                <c:ptCount val="16"/>
                <c:pt idx="0">
                  <c:v>Admin Sales &amp; Engineer</c:v>
                </c:pt>
                <c:pt idx="1">
                  <c:v>ERP</c:v>
                </c:pt>
                <c:pt idx="2">
                  <c:v>Estimator</c:v>
                </c:pt>
                <c:pt idx="3">
                  <c:v>Finance &amp; Accounting</c:v>
                </c:pt>
                <c:pt idx="4">
                  <c:v>GTI</c:v>
                </c:pt>
                <c:pt idx="5">
                  <c:v>Logistik</c:v>
                </c:pt>
                <c:pt idx="6">
                  <c:v>MEP</c:v>
                </c:pt>
                <c:pt idx="7">
                  <c:v>Operation</c:v>
                </c:pt>
                <c:pt idx="8">
                  <c:v>PCS</c:v>
                </c:pt>
                <c:pt idx="9">
                  <c:v>PPJM</c:v>
                </c:pt>
                <c:pt idx="10">
                  <c:v>Purchasing</c:v>
                </c:pt>
                <c:pt idx="11">
                  <c:v>RPE</c:v>
                </c:pt>
                <c:pt idx="12">
                  <c:v>Sales</c:v>
                </c:pt>
                <c:pt idx="13">
                  <c:v>Teknisi Service</c:v>
                </c:pt>
                <c:pt idx="14">
                  <c:v>Teknisi TC</c:v>
                </c:pt>
                <c:pt idx="15">
                  <c:v>Tim Bali</c:v>
                </c:pt>
              </c:strCache>
            </c:strRef>
          </c:cat>
          <c:val>
            <c:numRef>
              <c:f>'Summary Pivot'!$F$189:$F$205</c:f>
              <c:numCache>
                <c:formatCode>General</c:formatCode>
                <c:ptCount val="16"/>
                <c:pt idx="0">
                  <c:v>1.3333333333333333</c:v>
                </c:pt>
                <c:pt idx="1">
                  <c:v>3</c:v>
                </c:pt>
                <c:pt idx="2">
                  <c:v>3.5</c:v>
                </c:pt>
                <c:pt idx="3">
                  <c:v>1</c:v>
                </c:pt>
                <c:pt idx="4">
                  <c:v>1.25</c:v>
                </c:pt>
                <c:pt idx="5">
                  <c:v>3</c:v>
                </c:pt>
                <c:pt idx="6">
                  <c:v>1.6818181818181819</c:v>
                </c:pt>
                <c:pt idx="7">
                  <c:v>1.0454545454545454</c:v>
                </c:pt>
                <c:pt idx="8">
                  <c:v>0</c:v>
                </c:pt>
                <c:pt idx="9">
                  <c:v>2.9166666666666665</c:v>
                </c:pt>
                <c:pt idx="10">
                  <c:v>2.5</c:v>
                </c:pt>
                <c:pt idx="11">
                  <c:v>7.5714285714285712</c:v>
                </c:pt>
                <c:pt idx="12">
                  <c:v>6</c:v>
                </c:pt>
                <c:pt idx="13">
                  <c:v>2.75</c:v>
                </c:pt>
                <c:pt idx="14">
                  <c:v>3.8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8FEF-474C-83CC-F6C308053A2B}"/>
            </c:ext>
          </c:extLst>
        </c:ser>
        <c:ser>
          <c:idx val="4"/>
          <c:order val="4"/>
          <c:tx>
            <c:strRef>
              <c:f>'Summary Pivot'!$G$188</c:f>
              <c:strCache>
                <c:ptCount val="1"/>
                <c:pt idx="0">
                  <c:v>Average of H-Mei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Pivot'!$B$189:$B$205</c:f>
              <c:strCache>
                <c:ptCount val="16"/>
                <c:pt idx="0">
                  <c:v>Admin Sales &amp; Engineer</c:v>
                </c:pt>
                <c:pt idx="1">
                  <c:v>ERP</c:v>
                </c:pt>
                <c:pt idx="2">
                  <c:v>Estimator</c:v>
                </c:pt>
                <c:pt idx="3">
                  <c:v>Finance &amp; Accounting</c:v>
                </c:pt>
                <c:pt idx="4">
                  <c:v>GTI</c:v>
                </c:pt>
                <c:pt idx="5">
                  <c:v>Logistik</c:v>
                </c:pt>
                <c:pt idx="6">
                  <c:v>MEP</c:v>
                </c:pt>
                <c:pt idx="7">
                  <c:v>Operation</c:v>
                </c:pt>
                <c:pt idx="8">
                  <c:v>PCS</c:v>
                </c:pt>
                <c:pt idx="9">
                  <c:v>PPJM</c:v>
                </c:pt>
                <c:pt idx="10">
                  <c:v>Purchasing</c:v>
                </c:pt>
                <c:pt idx="11">
                  <c:v>RPE</c:v>
                </c:pt>
                <c:pt idx="12">
                  <c:v>Sales</c:v>
                </c:pt>
                <c:pt idx="13">
                  <c:v>Teknisi Service</c:v>
                </c:pt>
                <c:pt idx="14">
                  <c:v>Teknisi TC</c:v>
                </c:pt>
                <c:pt idx="15">
                  <c:v>Tim Bali</c:v>
                </c:pt>
              </c:strCache>
            </c:strRef>
          </c:cat>
          <c:val>
            <c:numRef>
              <c:f>'Summary Pivot'!$G$189:$G$205</c:f>
              <c:numCache>
                <c:formatCode>General</c:formatCode>
                <c:ptCount val="16"/>
                <c:pt idx="0">
                  <c:v>2.5555555555555554</c:v>
                </c:pt>
                <c:pt idx="1">
                  <c:v>2.3333333333333335</c:v>
                </c:pt>
                <c:pt idx="2">
                  <c:v>5.5</c:v>
                </c:pt>
                <c:pt idx="3">
                  <c:v>1.3076923076923077</c:v>
                </c:pt>
                <c:pt idx="4">
                  <c:v>1.75</c:v>
                </c:pt>
                <c:pt idx="5">
                  <c:v>1.2857142857142858</c:v>
                </c:pt>
                <c:pt idx="6">
                  <c:v>1.6923076923076923</c:v>
                </c:pt>
                <c:pt idx="7">
                  <c:v>0.86363636363636365</c:v>
                </c:pt>
                <c:pt idx="8">
                  <c:v>0</c:v>
                </c:pt>
                <c:pt idx="9">
                  <c:v>2.3333333333333335</c:v>
                </c:pt>
                <c:pt idx="10">
                  <c:v>1.5</c:v>
                </c:pt>
                <c:pt idx="11">
                  <c:v>7.1428571428571432</c:v>
                </c:pt>
                <c:pt idx="12">
                  <c:v>5.5555555555555554</c:v>
                </c:pt>
                <c:pt idx="13">
                  <c:v>1.4</c:v>
                </c:pt>
                <c:pt idx="14">
                  <c:v>0.6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8FEF-474C-83CC-F6C308053A2B}"/>
            </c:ext>
          </c:extLst>
        </c:ser>
        <c:ser>
          <c:idx val="5"/>
          <c:order val="5"/>
          <c:tx>
            <c:strRef>
              <c:f>'Summary Pivot'!$H$188</c:f>
              <c:strCache>
                <c:ptCount val="1"/>
                <c:pt idx="0">
                  <c:v>Average of H-Jun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Pivot'!$B$189:$B$205</c:f>
              <c:strCache>
                <c:ptCount val="16"/>
                <c:pt idx="0">
                  <c:v>Admin Sales &amp; Engineer</c:v>
                </c:pt>
                <c:pt idx="1">
                  <c:v>ERP</c:v>
                </c:pt>
                <c:pt idx="2">
                  <c:v>Estimator</c:v>
                </c:pt>
                <c:pt idx="3">
                  <c:v>Finance &amp; Accounting</c:v>
                </c:pt>
                <c:pt idx="4">
                  <c:v>GTI</c:v>
                </c:pt>
                <c:pt idx="5">
                  <c:v>Logistik</c:v>
                </c:pt>
                <c:pt idx="6">
                  <c:v>MEP</c:v>
                </c:pt>
                <c:pt idx="7">
                  <c:v>Operation</c:v>
                </c:pt>
                <c:pt idx="8">
                  <c:v>PCS</c:v>
                </c:pt>
                <c:pt idx="9">
                  <c:v>PPJM</c:v>
                </c:pt>
                <c:pt idx="10">
                  <c:v>Purchasing</c:v>
                </c:pt>
                <c:pt idx="11">
                  <c:v>RPE</c:v>
                </c:pt>
                <c:pt idx="12">
                  <c:v>Sales</c:v>
                </c:pt>
                <c:pt idx="13">
                  <c:v>Teknisi Service</c:v>
                </c:pt>
                <c:pt idx="14">
                  <c:v>Teknisi TC</c:v>
                </c:pt>
                <c:pt idx="15">
                  <c:v>Tim Bali</c:v>
                </c:pt>
              </c:strCache>
            </c:strRef>
          </c:cat>
          <c:val>
            <c:numRef>
              <c:f>'Summary Pivot'!$H$189:$H$205</c:f>
              <c:numCache>
                <c:formatCode>General</c:formatCode>
                <c:ptCount val="16"/>
                <c:pt idx="0">
                  <c:v>1.7</c:v>
                </c:pt>
                <c:pt idx="1">
                  <c:v>3.6666666666666665</c:v>
                </c:pt>
                <c:pt idx="2">
                  <c:v>7.25</c:v>
                </c:pt>
                <c:pt idx="3">
                  <c:v>2</c:v>
                </c:pt>
                <c:pt idx="4">
                  <c:v>3.5</c:v>
                </c:pt>
                <c:pt idx="5">
                  <c:v>3.5714285714285716</c:v>
                </c:pt>
                <c:pt idx="6">
                  <c:v>2</c:v>
                </c:pt>
                <c:pt idx="7">
                  <c:v>1.5909090909090908</c:v>
                </c:pt>
                <c:pt idx="8">
                  <c:v>0</c:v>
                </c:pt>
                <c:pt idx="9">
                  <c:v>2.75</c:v>
                </c:pt>
                <c:pt idx="10">
                  <c:v>3.8333333333333335</c:v>
                </c:pt>
                <c:pt idx="11">
                  <c:v>7.875</c:v>
                </c:pt>
                <c:pt idx="12">
                  <c:v>4.0999999999999996</c:v>
                </c:pt>
                <c:pt idx="13">
                  <c:v>2.4</c:v>
                </c:pt>
                <c:pt idx="14">
                  <c:v>2.6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8FEF-474C-83CC-F6C30805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44816896"/>
        <c:axId val="-944819616"/>
      </c:barChart>
      <c:catAx>
        <c:axId val="-9448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4819616"/>
        <c:crosses val="autoZero"/>
        <c:auto val="1"/>
        <c:lblAlgn val="ctr"/>
        <c:lblOffset val="100"/>
        <c:noMultiLvlLbl val="0"/>
      </c:catAx>
      <c:valAx>
        <c:axId val="-9448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48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17388</xdr:colOff>
      <xdr:row>18</xdr:row>
      <xdr:rowOff>62929</xdr:rowOff>
    </xdr:from>
    <xdr:to>
      <xdr:col>9</xdr:col>
      <xdr:colOff>114759</xdr:colOff>
      <xdr:row>48</xdr:row>
      <xdr:rowOff>76506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F22ED55-E86A-B67B-E658-8487D3865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606528</xdr:colOff>
      <xdr:row>18</xdr:row>
      <xdr:rowOff>63464</xdr:rowOff>
    </xdr:from>
    <xdr:to>
      <xdr:col>8</xdr:col>
      <xdr:colOff>742324</xdr:colOff>
      <xdr:row>45</xdr:row>
      <xdr:rowOff>169928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A104220-DFDE-6A4C-7CE7-8C4625C7C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41096</xdr:colOff>
      <xdr:row>206</xdr:row>
      <xdr:rowOff>190463</xdr:rowOff>
    </xdr:from>
    <xdr:to>
      <xdr:col>19</xdr:col>
      <xdr:colOff>108661</xdr:colOff>
      <xdr:row>236</xdr:row>
      <xdr:rowOff>152048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BDB09CA-AA70-448A-7514-EBE7A3477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ddy-ERP" refreshedDate="45421.604544907408" createdVersion="8" refreshedVersion="8" minRefreshableVersion="3" recordCount="151">
  <cacheSource type="worksheet">
    <worksheetSource ref="B2:I153" sheet="Jan-Compile"/>
  </cacheSource>
  <cacheFields count="8">
    <cacheField name="Nama Lengkap" numFmtId="0">
      <sharedItems/>
    </cacheField>
    <cacheField name="Divisi" numFmtId="0">
      <sharedItems containsBlank="1" count="17">
        <s v="PPJM"/>
        <s v="Purchasing"/>
        <s v="Logistik"/>
        <s v="Finance &amp; Accounting"/>
        <s v="Operation"/>
        <s v="Sales"/>
        <m/>
        <s v="Tim Bali"/>
        <s v="RPE"/>
        <s v="Teknisi TC"/>
        <s v="MEP"/>
        <s v="GTI"/>
        <s v="ERP"/>
        <s v="Admin Sales &amp; Engineer"/>
        <s v="Estimator"/>
        <s v="PCS"/>
        <s v="Teknisi Service"/>
      </sharedItems>
    </cacheField>
    <cacheField name="Jumlah Terlambat (dalam Menit)" numFmtId="0">
      <sharedItems containsString="0" containsBlank="1" containsNumber="1" containsInteger="1" minValue="0" maxValue="1098"/>
    </cacheField>
    <cacheField name="Peringkat" numFmtId="1">
      <sharedItems containsSemiMixedTypes="0" containsString="0" containsNumber="1" containsInteger="1" minValue="1" maxValue="83"/>
    </cacheField>
    <cacheField name="Jumlah Terlambat (dalam Jam)" numFmtId="2">
      <sharedItems containsString="0" containsBlank="1" containsNumber="1" minValue="0" maxValue="18.3"/>
    </cacheField>
    <cacheField name="Peringkat2" numFmtId="0">
      <sharedItems containsSemiMixedTypes="0" containsString="0" containsNumber="1" containsInteger="1" minValue="1" maxValue="83"/>
    </cacheField>
    <cacheField name="Jumlah Hari Terlambat" numFmtId="0">
      <sharedItems containsString="0" containsBlank="1" containsNumber="1" containsInteger="1" minValue="0" maxValue="20"/>
    </cacheField>
    <cacheField name="Peringkat3" numFmtId="0">
      <sharedItems containsSemiMixedTypes="0" containsString="0" containsNumber="1" containsInteger="1" minValue="1" maxValue="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eddy-ERP" refreshedDate="45421.710221527777" createdVersion="8" refreshedVersion="8" minRefreshableVersion="3" recordCount="151">
  <cacheSource type="worksheet">
    <worksheetSource ref="B2:I153" sheet="Feb-Compile"/>
  </cacheSource>
  <cacheFields count="8">
    <cacheField name="Nama Lengkap" numFmtId="0">
      <sharedItems count="151">
        <s v="Agus Setiawan "/>
        <s v="Yaya Kuswaya"/>
        <s v="Madi "/>
        <s v="Nilam Khaerunisa Trisurti "/>
        <s v="Noni Komariah Sari"/>
        <s v="Ribca Noviana Angeline "/>
        <s v="Robi Ajid "/>
        <s v="Sigit "/>
        <s v="Urip Budiyanto"/>
        <s v="Winda Natalisa "/>
        <s v="Nur Wiwid Adhi Laxmana "/>
        <s v="Haryadi"/>
        <s v="Yana Oktafiana "/>
        <s v="Supriyanto"/>
        <s v="Yosefin Meylista Christianti Bria  "/>
        <s v="Anisa Nanda Razeqi"/>
        <s v="Rendi Mardiansah "/>
        <s v="Irwansyah"/>
        <s v="Mochtar Japar "/>
        <s v="Monic Sinaga "/>
        <s v="Damario Mikail Yusuf "/>
        <s v="Anisa Chelsea"/>
        <s v="Yosua Nahemia Warokka "/>
        <s v="Faradilla Sisena"/>
        <s v="Heru Dwi Jatmiko "/>
        <s v="Lisda Nurcahyani"/>
        <s v="Abdul Rohman"/>
        <s v="Abu Dzar Al Ghifari"/>
        <s v="Agustinus Dwiantoro"/>
        <s v="Arief Alamsyah"/>
        <s v="Achmad Yusuf Saputra"/>
        <s v="Deka Prabowo"/>
        <s v="Eki Rikmawan Susilo"/>
        <s v="Ashmiezar Adham"/>
        <s v="Marcelina Indarwati"/>
        <s v="Niken Wahyuning Candra"/>
        <s v="Oslan Syahril"/>
        <s v="Puji Mulato "/>
        <s v="Raudatul Hassanah "/>
        <s v="Suyitno"/>
        <s v="Y Rudi Rumaksono"/>
        <s v="Yesse Putri Debitha"/>
        <s v="Geru Razwis Alfarug "/>
        <s v="Gazali "/>
        <s v="Tarsun Arafan Mulya "/>
        <s v="Hendri"/>
        <s v="Moohamad Syarhrul Kurnia "/>
        <s v="Dian Aryani "/>
        <s v="Teguh Kodarman "/>
        <s v="Dian Wahyu Eko"/>
        <s v="Liang Munandar "/>
        <s v="Sulaiman "/>
        <s v="Marsidi"/>
        <s v="Yugo Adi Sasono"/>
        <s v="Adi Kurniawan "/>
        <s v="Ananda Yoga Prasetyo"/>
        <s v="Heri"/>
        <s v="Ikhsan Fazar Hendiansyah "/>
        <s v="Lim Rah Salim "/>
        <s v="Nurcholis Masjid "/>
        <s v="Wantono"/>
        <s v="B Wansarsi"/>
        <s v="Sukur Muklasin "/>
        <s v="Adeline Genie Natan "/>
        <s v="Akhmad Priyanto"/>
        <s v="Allanda  "/>
        <s v="Amin Nur Rohman "/>
        <s v="Andika Suyitno "/>
        <s v="Andreas Thio Michael "/>
        <s v="Anthony Salim"/>
        <s v="Apriyanto"/>
        <s v="Arif Nurachman "/>
        <s v="Aries Purnomo"/>
        <s v="Arya Bagus"/>
        <s v="Asep Maulana"/>
        <s v="Bayu Aji Prabowo"/>
        <s v="Catur Cahyono"/>
        <s v="Crystal Novel Ligar Lestari"/>
        <s v="Nadilla Rahmanul Hakim "/>
        <s v="David Christian Tampubolon"/>
        <s v="Dede Jubaedah "/>
        <s v="Desy Fransisca "/>
        <s v="Dendy Rozano Widiyanto"/>
        <s v="Dewi Marienta Siahaan"/>
        <s v="Dewi Puspitasari"/>
        <s v="Dimas Wildani Al Irhas "/>
        <s v="Don Sebastian Ignatius Siagian"/>
        <s v="Donny Dwiyanto"/>
        <s v="Dwi Iryanti"/>
        <s v="Emmanuel Hamonangan Sibarani"/>
        <s v="Erwin Saputra"/>
        <s v="Eulis Kusmiati "/>
        <s v="Fauziah Fitri"/>
        <s v="Febriansyah "/>
        <s v="Florencia Devi"/>
        <s v="Noverly Sandro Gomes"/>
        <s v="Hana Nuraini Sofyan "/>
        <s v="Hastaryo "/>
        <s v="Icvan Fajar Setiawan"/>
        <s v="Ika Restiana"/>
        <s v="Indah Lestari "/>
        <s v="Indra Christ Deswira Saragih "/>
        <s v="Intan Dwi Fatwa"/>
        <s v="Irwan Samudra"/>
        <s v="Joni"/>
        <s v="Kaltika Fitri"/>
        <s v="Lidya Jefri"/>
        <s v="Lu`lu`  Awaliyah"/>
        <s v="Mochammad Soleh "/>
        <s v="Marta Muliadi"/>
        <s v="Meidhita Susandi"/>
        <s v="Mesrawati Hia"/>
        <s v="Michael Surya Wijaya"/>
        <s v="M.Eko Al Badrun "/>
        <s v="M Syaiful Bahri"/>
        <s v="Mutya Silvia "/>
        <s v="Nartin Rasboenga "/>
        <s v="Natalia Isabela Tupamahu"/>
        <s v="Niki Munandar "/>
        <s v="Nirwan Ependi"/>
        <s v="Nur Afifah Asiatul "/>
        <s v="Nuril Ayu Aniwindira"/>
        <s v="Oktavianus Ambulengo"/>
        <s v="Parto "/>
        <s v="Putri Aisyati Ingrum "/>
        <s v="Putri Risti Indriyani"/>
        <s v="Randi Septiana"/>
        <s v="Palmeida Desrenny Harahap"/>
        <s v="Restu Chairil Fahmi "/>
        <s v="Ronald Yensen Komansial "/>
        <s v="Muhammad Ruslan Nasrullah "/>
        <s v="Sahab Marajibal "/>
        <s v="Sanah Sadubun "/>
        <s v="Selamet Susilo "/>
        <s v="Slamet Widodo"/>
        <s v="Sri Ulina Saragih "/>
        <s v="Stephen Dermawan "/>
        <s v="Sujilan   "/>
        <s v="Sulaiin"/>
        <s v="Syavira Suci Ramadhita"/>
        <s v="Teddy Setiawan Zunaedi"/>
        <s v="Tias Stevani"/>
        <s v="Winston Wiharto Suma"/>
        <s v="Vera Hartaty Nainggolan "/>
        <s v="Vera Novera"/>
        <s v="Wahyuni "/>
        <s v="Wendi Johan "/>
        <s v="Wina Damayanti"/>
        <s v="Yonatan Setiawan "/>
        <s v="Yunandi Yasmin "/>
        <s v="Yovie Irawan "/>
      </sharedItems>
    </cacheField>
    <cacheField name="Divisi" numFmtId="0">
      <sharedItems containsBlank="1" count="17">
        <s v="PPJM"/>
        <s v="Purchasing"/>
        <s v="Logistik"/>
        <s v="Finance &amp; Accounting"/>
        <s v="Operation"/>
        <s v="Sales"/>
        <s v="Tim Bali"/>
        <s v="RPE"/>
        <s v="Teknisi TC"/>
        <m/>
        <s v="MEP"/>
        <s v="GTI"/>
        <s v="ERP"/>
        <s v="Admin Sales &amp; Engineer"/>
        <s v="Estimator"/>
        <s v="PCS"/>
        <s v="Teknisi Service"/>
      </sharedItems>
    </cacheField>
    <cacheField name="Jumlah Terlambat (dalam Menit)" numFmtId="0">
      <sharedItems containsSemiMixedTypes="0" containsString="0" containsNumber="1" containsInteger="1" minValue="0" maxValue="438"/>
    </cacheField>
    <cacheField name="Peringkat" numFmtId="1">
      <sharedItems containsSemiMixedTypes="0" containsString="0" containsNumber="1" containsInteger="1" minValue="1" maxValue="88"/>
    </cacheField>
    <cacheField name="Jumlah Terlambat (dalam Jam)" numFmtId="2">
      <sharedItems containsSemiMixedTypes="0" containsString="0" containsNumber="1" minValue="0" maxValue="7.3"/>
    </cacheField>
    <cacheField name="Peringkat2" numFmtId="0">
      <sharedItems containsSemiMixedTypes="0" containsString="0" containsNumber="1" containsInteger="1" minValue="1" maxValue="88"/>
    </cacheField>
    <cacheField name="Jumlah Hari Terlambat" numFmtId="0">
      <sharedItems containsSemiMixedTypes="0" containsString="0" containsNumber="1" containsInteger="1" minValue="0" maxValue="16"/>
    </cacheField>
    <cacheField name="Peringkat3" numFmtId="0">
      <sharedItems containsSemiMixedTypes="0" containsString="0" containsNumber="1" containsInteger="1" minValue="1" maxValue="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eddy-ERP" refreshedDate="45421.72230115741" createdVersion="8" refreshedVersion="8" minRefreshableVersion="3" recordCount="151">
  <cacheSource type="worksheet">
    <worksheetSource ref="B2:I153" sheet="Apr-Compile"/>
  </cacheSource>
  <cacheFields count="8">
    <cacheField name="Nama Lengkap" numFmtId="0">
      <sharedItems/>
    </cacheField>
    <cacheField name="Divisi" numFmtId="0">
      <sharedItems containsBlank="1" count="17">
        <s v="Admin Sales &amp; Engineer"/>
        <s v="ERP"/>
        <s v="Estimator"/>
        <s v="Finance &amp; Accounting"/>
        <s v="GTI"/>
        <s v="Logistik"/>
        <s v="MEP"/>
        <s v="Operation"/>
        <s v="PCS"/>
        <s v="PPJM"/>
        <s v="Purchasing"/>
        <s v="RPE"/>
        <s v="Sales"/>
        <s v="Teknisi Service"/>
        <s v="Teknisi TC"/>
        <s v="Tim Bali"/>
        <m/>
      </sharedItems>
    </cacheField>
    <cacheField name="Jumlah Terlambat (dalam Menit)" numFmtId="0">
      <sharedItems containsSemiMixedTypes="0" containsString="0" containsNumber="1" containsInteger="1" minValue="0" maxValue="447"/>
    </cacheField>
    <cacheField name="Peringkat" numFmtId="0">
      <sharedItems containsSemiMixedTypes="0" containsString="0" containsNumber="1" containsInteger="1" minValue="1" maxValue="83"/>
    </cacheField>
    <cacheField name="Jumlah Terlambat (dalam Jam)" numFmtId="2">
      <sharedItems containsSemiMixedTypes="0" containsString="0" containsNumber="1" minValue="0" maxValue="7.45"/>
    </cacheField>
    <cacheField name="Peringkat2" numFmtId="0">
      <sharedItems containsSemiMixedTypes="0" containsString="0" containsNumber="1" containsInteger="1" minValue="1" maxValue="83"/>
    </cacheField>
    <cacheField name="Jumlah Hari Terlambat" numFmtId="0">
      <sharedItems containsSemiMixedTypes="0" containsString="0" containsNumber="1" containsInteger="1" minValue="0" maxValue="17"/>
    </cacheField>
    <cacheField name="Peringkat3" numFmtId="0">
      <sharedItems containsSemiMixedTypes="0" containsString="0" containsNumber="1" containsInteger="1" minValue="1" maxValue="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eddy-ERP" refreshedDate="45421.811084259258" createdVersion="8" refreshedVersion="8" minRefreshableVersion="3" recordCount="151">
  <cacheSource type="worksheet">
    <worksheetSource ref="B2:I153" sheet="Mar-Compile"/>
  </cacheSource>
  <cacheFields count="8">
    <cacheField name="Nama Lengkap" numFmtId="0">
      <sharedItems/>
    </cacheField>
    <cacheField name="Divisi" numFmtId="0">
      <sharedItems count="17">
        <s v=" "/>
        <s v="Admin Sales &amp; Engineer"/>
        <s v="ERP"/>
        <s v="Estimator"/>
        <s v="Finance &amp; Accounting"/>
        <s v="GTI"/>
        <s v="Logistik"/>
        <s v="MEP"/>
        <s v="Operation"/>
        <s v="PCS"/>
        <s v="PPJM"/>
        <s v="Purchasing"/>
        <s v="RPE"/>
        <s v="Sales"/>
        <s v="Teknisi Service"/>
        <s v="Teknisi TC"/>
        <s v="Tim Bali"/>
      </sharedItems>
    </cacheField>
    <cacheField name="Jumlah Terlambat (dalam Menit)" numFmtId="0">
      <sharedItems containsSemiMixedTypes="0" containsString="0" containsNumber="1" containsInteger="1" minValue="0" maxValue="447"/>
    </cacheField>
    <cacheField name="Peringkat" numFmtId="1">
      <sharedItems containsSemiMixedTypes="0" containsString="0" containsNumber="1" containsInteger="1" minValue="1" maxValue="94"/>
    </cacheField>
    <cacheField name="Jumlah Terlambat (dalam Jam)" numFmtId="0">
      <sharedItems containsSemiMixedTypes="0" containsString="0" containsNumber="1" minValue="0" maxValue="7.45"/>
    </cacheField>
    <cacheField name="Peringkat2" numFmtId="0">
      <sharedItems containsSemiMixedTypes="0" containsString="0" containsNumber="1" containsInteger="1" minValue="1" maxValue="94"/>
    </cacheField>
    <cacheField name="Jumlah Hari Terlambat" numFmtId="0">
      <sharedItems containsSemiMixedTypes="0" containsString="0" containsNumber="1" containsInteger="1" minValue="0" maxValue="18"/>
    </cacheField>
    <cacheField name="Peringkat3" numFmtId="0">
      <sharedItems containsSemiMixedTypes="0" containsString="0" containsNumber="1" containsInteger="1" minValue="1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Teddy-ERP" refreshedDate="45448.039411805556" createdVersion="8" refreshedVersion="8" minRefreshableVersion="3" recordCount="161">
  <cacheSource type="worksheet">
    <worksheetSource ref="C2:I163" sheet="Mei-Compile"/>
  </cacheSource>
  <cacheFields count="7">
    <cacheField name="Divisi" numFmtId="0">
      <sharedItems containsBlank="1" count="17">
        <s v="PPJM"/>
        <s v="Teknisi Service"/>
        <s v="MEP"/>
        <s v="Sales"/>
        <s v="RPE"/>
        <s v="Estimator"/>
        <s v="Admin Sales &amp; Engineer"/>
        <s v="Finance &amp; Accounting"/>
        <s v="Operation"/>
        <s v="GTI"/>
        <s v="Logistik"/>
        <s v="Purchasing"/>
        <s v="ERP"/>
        <m/>
        <s v="Teknisi TC"/>
        <s v="PCS"/>
        <s v="Tim Bali"/>
      </sharedItems>
    </cacheField>
    <cacheField name="Jumlah Terlambat (dalam Menit)" numFmtId="0">
      <sharedItems containsSemiMixedTypes="0" containsString="0" containsNumber="1" containsInteger="1" minValue="0" maxValue="532"/>
    </cacheField>
    <cacheField name="Peringkat" numFmtId="0">
      <sharedItems containsSemiMixedTypes="0" containsString="0" containsNumber="1" containsInteger="1" minValue="1" maxValue="66"/>
    </cacheField>
    <cacheField name="Jumlah Terlambat (dalam Jam)" numFmtId="2">
      <sharedItems containsSemiMixedTypes="0" containsString="0" containsNumber="1" minValue="0" maxValue="8.8666666666666671"/>
    </cacheField>
    <cacheField name="Peringkat2" numFmtId="0">
      <sharedItems containsSemiMixedTypes="0" containsString="0" containsNumber="1" containsInteger="1" minValue="1" maxValue="66"/>
    </cacheField>
    <cacheField name="Jumlah Hari Terlambat" numFmtId="0">
      <sharedItems containsSemiMixedTypes="0" containsString="0" containsNumber="1" containsInteger="1" minValue="0" maxValue="16"/>
    </cacheField>
    <cacheField name="Peringkat3" numFmtId="0">
      <sharedItems containsSemiMixedTypes="0" containsString="0" containsNumber="1" containsInteger="1" minValue="1" maxValue="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Teddy-ERP" refreshedDate="45497.581391435182" createdVersion="8" refreshedVersion="8" minRefreshableVersion="3" recordCount="165">
  <cacheSource type="worksheet">
    <worksheetSource ref="B2:I167" sheet="Jun-Compile"/>
  </cacheSource>
  <cacheFields count="8">
    <cacheField name="Nama Lengkap" numFmtId="0">
      <sharedItems count="165">
        <s v="Agus Setiawan "/>
        <s v="Yaya Kuswaya"/>
        <s v="Madi "/>
        <s v="Nilam Khaerunisa Trisurti "/>
        <s v="Noni Komariah Sari"/>
        <s v="Ribca Noviana Angeline "/>
        <s v="Robi Ajid "/>
        <s v="Sigit "/>
        <s v="Urip Budiyanto"/>
        <s v="Winda Natalisa "/>
        <s v="Nur Wiwid Adhi Laxmana "/>
        <s v="Haryadi"/>
        <s v="Yana Oktafiana "/>
        <s v="Supriyanto"/>
        <s v="Yosefin Meylista Christianti Bria  "/>
        <s v="Anisa Nanda Razeqi"/>
        <s v="Rendi Mardiansah "/>
        <s v="Irwansyah"/>
        <s v="Mochtar Japar "/>
        <s v="Monic Sinaga "/>
        <s v="Damario Mikail Yusuf "/>
        <s v="Anisa Chelsea"/>
        <s v="Yosua Nahemia Warokka "/>
        <s v="Faradilla Sisena"/>
        <s v="Heru Dwi Jatmiko "/>
        <s v="Lisda Nurcahyani"/>
        <s v="Abdul Rohman"/>
        <s v="Abu Dzar Al Ghifari"/>
        <s v="Agustinus Dwiantoro"/>
        <s v="Arief Alamsyah"/>
        <s v="Achmad Yusuf Saputra"/>
        <s v="Deka Prabowo"/>
        <s v="Eki Rikmawan Susilo"/>
        <s v="Ashmiezar Adham"/>
        <s v="Marcelina Indarwati"/>
        <s v="Niken Wahyuning Candra"/>
        <s v="Oslan Syahril"/>
        <s v="Puji Mulato "/>
        <s v="Raudatul Hassanah "/>
        <s v="Suyitno"/>
        <s v="Y Rudi Rumaksono"/>
        <s v="Ian Lesmana"/>
        <s v="Yesse Putri Debitha"/>
        <s v="Geru Razwis Alfarug "/>
        <s v="Gazali "/>
        <s v="Tarsun Arafan Mulya "/>
        <s v="Hendri"/>
        <s v="Moohamad Syarhrul Kurnia "/>
        <s v="Dian Aryani "/>
        <s v="Teguh Kodarman "/>
        <s v="Dian Wahyu Eko"/>
        <s v="Liang Munandar "/>
        <s v="Sulaiman "/>
        <s v="Marsidi"/>
        <s v="Yugo Adi Sasono"/>
        <s v="Adi Kurniawan "/>
        <s v="Ananda Yoga Prasetyo"/>
        <s v="Gomgom Siagian"/>
        <s v="Heri"/>
        <s v="Ikhsan Fazar Hendiansyah "/>
        <s v="Lim Rah Salim "/>
        <s v="Nurcholis Masjid "/>
        <s v="Wantono"/>
        <s v="B Wansarsi"/>
        <s v="Sukur Muklasin "/>
        <s v="Adeline Genie Natan "/>
        <s v="Agus Djulianto"/>
        <s v="Akhmad Priyanto"/>
        <s v="Allanda  "/>
        <s v="Amin Nur Rohman "/>
        <s v="Andika Suyitno "/>
        <s v="Andreas Thio Michael "/>
        <s v="Anthony Salim"/>
        <s v="Apriyanto"/>
        <s v="Arif Nurachman "/>
        <s v="Aries Purnomo"/>
        <s v="Arya Bagus"/>
        <s v="Asep Maulana"/>
        <s v="Bayu Aji Prabowo"/>
        <s v="Catur Cahyono"/>
        <s v="Crystal Novel Ligar Lestari"/>
        <s v="Nadilla Rahmanul Hakim "/>
        <s v="David Christian Tampubolon"/>
        <s v="Dede Jubaedah "/>
        <s v="Desy Fransisca "/>
        <s v="Dendy Rozano Widiyanto"/>
        <s v="Dewi Marienta Siahaan"/>
        <s v="Dewi Puspitasari"/>
        <s v="Dimas Wildani Al Irhas "/>
        <s v="Don Sebastian Ignatius Siagian"/>
        <s v="Donny Dwiyanto"/>
        <s v="Dwi Iryanti"/>
        <s v="Emmanuel Hamonangan Sibarani"/>
        <s v="Erwin Saputra"/>
        <s v="Eulis Kusmiati "/>
        <s v="Fauziah Fitri"/>
        <s v="Febriansyah "/>
        <s v="Florencia Devi"/>
        <s v="Noverly Sandro Gomes"/>
        <s v="Hana Nuraini Sofyan "/>
        <s v="Hastaryo "/>
        <s v="Hanif Nur Pratama"/>
        <s v="Haryo "/>
        <s v="Icvan Fajar Setiawan"/>
        <s v="Ika Restiana"/>
        <s v="Indah Lestari "/>
        <s v="Indra Christ Deswira Saragih "/>
        <s v="Intan Dwi Fatwa"/>
        <s v="Iman Pujitrianto"/>
        <s v="Irwan Samudra"/>
        <s v="Joni"/>
        <s v="Kaltika Fitri"/>
        <s v="Lidya Jefri"/>
        <s v="Lu`lu`  Awaliyah"/>
        <s v="Mochammad Soleh "/>
        <s v="Marta Muliadi"/>
        <s v="Meidhita Susandi"/>
        <s v="Mesrawati Hia"/>
        <s v="Michael Surya Wijaya"/>
        <s v="M.Eko Al Badrun "/>
        <s v="M Syaiful Bahri"/>
        <s v="Mutya Silvia "/>
        <s v="Mumin "/>
        <s v="Nartin Rasboenga "/>
        <s v="Natalia Isabela Tupamahu"/>
        <s v="Niki Munandar "/>
        <s v="Nirwan Ependi"/>
        <s v="Nur Afifah Asiatul "/>
        <s v="Nuril Ayu Aniwindira"/>
        <s v="Oktavianus Ambulengo"/>
        <s v="Parto "/>
        <s v="Putri Aisyati Ingrum "/>
        <s v="Putri Risti Indriyani"/>
        <s v="Randi Septiana"/>
        <s v="Palmeida Desrenny Harahap"/>
        <s v="Restu Chairil Fahmi "/>
        <s v="Ronald Yensen Komansial "/>
        <s v="Muhammad Ruslan Nasrullah "/>
        <s v="Sahab Marajibal "/>
        <s v="Sanah Sadubun "/>
        <s v="Selamet Susilo "/>
        <s v="Slamet Widodo"/>
        <s v="Sri Ulina Saragih "/>
        <s v="Stephen Dermawan "/>
        <s v="Sujilan   "/>
        <s v="Sulaiin"/>
        <s v="Syavira Suci Ramadhita"/>
        <s v="Teddy Setiawan Zunaedi"/>
        <s v="Tias Stevani"/>
        <s v="Winston Wiharto Suma"/>
        <s v="Vera Hartaty Nainggolan "/>
        <s v="Vera Novera"/>
        <s v="Wahyuni "/>
        <s v="Wendi Johan "/>
        <s v="Wina Damayanti"/>
        <s v="Yonatan Setiawan "/>
        <s v="Yunandi Yasmin "/>
        <s v="Yovie Irawan "/>
        <s v="Yaman"/>
        <s v="Abdul Khoir"/>
        <s v="Sri Sunarto"/>
        <s v="Hardiansyah Saputra"/>
        <s v="Muhammad Randika Rahmanda"/>
        <s v="Widi Sitrian Telaumbanua"/>
        <s v="Nouval Hidayat Muchtar"/>
      </sharedItems>
    </cacheField>
    <cacheField name="Divisi" numFmtId="0">
      <sharedItems containsBlank="1" count="17">
        <s v="PPJM"/>
        <m/>
        <s v="Purchasing"/>
        <s v="Logistik"/>
        <s v="Finance &amp; Accounting"/>
        <s v="Operation"/>
        <s v="Sales"/>
        <s v="Tim Bali"/>
        <s v="RPE"/>
        <s v="Teknisi TC"/>
        <s v="MEP"/>
        <s v="GTI"/>
        <s v="ERP"/>
        <s v="Admin Sales &amp; Engineer"/>
        <s v="Estimator"/>
        <s v="PCS"/>
        <s v="Teknisi Service"/>
      </sharedItems>
    </cacheField>
    <cacheField name="Jumlah Terlambat (dalam Menit)" numFmtId="0">
      <sharedItems containsSemiMixedTypes="0" containsString="0" containsNumber="1" containsInteger="1" minValue="0" maxValue="528"/>
    </cacheField>
    <cacheField name="Peringkat" numFmtId="0">
      <sharedItems containsSemiMixedTypes="0" containsString="0" containsNumber="1" containsInteger="1" minValue="1" maxValue="83"/>
    </cacheField>
    <cacheField name="Jumlah Terlambat (dalam Jam)" numFmtId="2">
      <sharedItems containsSemiMixedTypes="0" containsString="0" containsNumber="1" minValue="0" maxValue="8.8000000000000007"/>
    </cacheField>
    <cacheField name="Peringkat2" numFmtId="0">
      <sharedItems containsSemiMixedTypes="0" containsString="0" containsNumber="1" containsInteger="1" minValue="1" maxValue="83"/>
    </cacheField>
    <cacheField name="Jumlah Hari Terlambat" numFmtId="1">
      <sharedItems containsSemiMixedTypes="0" containsString="0" containsNumber="1" containsInteger="1" minValue="0" maxValue="21"/>
    </cacheField>
    <cacheField name="Peringkat3" numFmtId="0">
      <sharedItems containsSemiMixedTypes="0" containsString="0" containsNumber="1" containsInteger="1" minValue="1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Teddy-ERP" refreshedDate="45498.266950578705" createdVersion="8" refreshedVersion="8" minRefreshableVersion="3" recordCount="165">
  <cacheSource type="worksheet">
    <worksheetSource ref="B2:U167" sheet="Summary Pivot"/>
  </cacheSource>
  <cacheFields count="20">
    <cacheField name="Nama Lengkap" numFmtId="0">
      <sharedItems/>
    </cacheField>
    <cacheField name="Divisi" numFmtId="0">
      <sharedItems containsBlank="1" containsMixedTypes="1" containsNumber="1" containsInteger="1" minValue="0" maxValue="0" count="18">
        <s v="PPJM"/>
        <n v="0"/>
        <s v="Purchasing"/>
        <s v="Logistik"/>
        <s v="Finance &amp; Accounting"/>
        <s v="Operation"/>
        <s v="Sales"/>
        <s v="Tim Bali"/>
        <s v="RPE"/>
        <s v="Teknisi TC"/>
        <s v="MEP"/>
        <s v="GTI"/>
        <s v="ERP"/>
        <s v="Admin Sales &amp; Engineer"/>
        <s v="Estimator"/>
        <s v="Teknisi Service"/>
        <s v="PCS"/>
        <m u="1"/>
      </sharedItems>
    </cacheField>
    <cacheField name="M-Jan" numFmtId="0">
      <sharedItems containsMixedTypes="1" containsNumber="1" containsInteger="1" minValue="0" maxValue="1098"/>
    </cacheField>
    <cacheField name="M-Feb" numFmtId="0">
      <sharedItems containsMixedTypes="1" containsNumber="1" containsInteger="1" minValue="0" maxValue="438"/>
    </cacheField>
    <cacheField name="M-Mar" numFmtId="0">
      <sharedItems containsMixedTypes="1" containsNumber="1" containsInteger="1" minValue="0" maxValue="447"/>
    </cacheField>
    <cacheField name="M-Apr" numFmtId="0">
      <sharedItems containsMixedTypes="1" containsNumber="1" containsInteger="1" minValue="0" maxValue="447"/>
    </cacheField>
    <cacheField name="M-Mei" numFmtId="0">
      <sharedItems containsMixedTypes="1" containsNumber="1" containsInteger="1" minValue="0" maxValue="532"/>
    </cacheField>
    <cacheField name="M-Jun" numFmtId="0">
      <sharedItems containsSemiMixedTypes="0" containsString="0" containsNumber="1" containsInteger="1" minValue="0" maxValue="528"/>
    </cacheField>
    <cacheField name="J-Jan" numFmtId="2">
      <sharedItems containsMixedTypes="1" containsNumber="1" minValue="0" maxValue="18.3"/>
    </cacheField>
    <cacheField name="J-Feb" numFmtId="2">
      <sharedItems containsMixedTypes="1" containsNumber="1" minValue="0" maxValue="7.3"/>
    </cacheField>
    <cacheField name="J-Mar" numFmtId="2">
      <sharedItems containsMixedTypes="1" containsNumber="1" minValue="0" maxValue="7.45"/>
    </cacheField>
    <cacheField name="J-Apr" numFmtId="2">
      <sharedItems containsMixedTypes="1" containsNumber="1" minValue="0" maxValue="7.45"/>
    </cacheField>
    <cacheField name="J-Mei" numFmtId="2">
      <sharedItems containsMixedTypes="1" containsNumber="1" minValue="0" maxValue="8.8666666666666671"/>
    </cacheField>
    <cacheField name="J-Jun" numFmtId="2">
      <sharedItems containsSemiMixedTypes="0" containsString="0" containsNumber="1" minValue="0" maxValue="8.8000000000000007"/>
    </cacheField>
    <cacheField name="H-Jan" numFmtId="0">
      <sharedItems containsMixedTypes="1" containsNumber="1" containsInteger="1" minValue="0" maxValue="20"/>
    </cacheField>
    <cacheField name="H-Feb" numFmtId="0">
      <sharedItems containsMixedTypes="1" containsNumber="1" containsInteger="1" minValue="0" maxValue="16"/>
    </cacheField>
    <cacheField name="H-Mar" numFmtId="0">
      <sharedItems containsMixedTypes="1" containsNumber="1" containsInteger="1" minValue="0" maxValue="18"/>
    </cacheField>
    <cacheField name="H-Apr" numFmtId="0">
      <sharedItems containsMixedTypes="1" containsNumber="1" containsInteger="1" minValue="0" maxValue="17"/>
    </cacheField>
    <cacheField name="H-Mei" numFmtId="0">
      <sharedItems containsMixedTypes="1" containsNumber="1" containsInteger="1" minValue="0" maxValue="16"/>
    </cacheField>
    <cacheField name="H-Jun" numFmtId="0">
      <sharedItems containsSemiMixedTypes="0" containsString="0" containsNumber="1" containsInteger="1" minValue="0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Agus Setiawan "/>
    <x v="0"/>
    <n v="16"/>
    <n v="67"/>
    <n v="0.26666666666666666"/>
    <n v="67"/>
    <n v="1"/>
    <n v="69"/>
  </r>
  <r>
    <s v="Yaya Kuswaya"/>
    <x v="0"/>
    <n v="0"/>
    <n v="83"/>
    <n v="0"/>
    <n v="83"/>
    <n v="0"/>
    <n v="83"/>
  </r>
  <r>
    <s v="Madi "/>
    <x v="0"/>
    <n v="49"/>
    <n v="41"/>
    <n v="0.81666666666666665"/>
    <n v="41"/>
    <n v="3"/>
    <n v="53"/>
  </r>
  <r>
    <s v="Nilam Khaerunisa Trisurti "/>
    <x v="0"/>
    <n v="0"/>
    <n v="83"/>
    <n v="0"/>
    <n v="83"/>
    <n v="0"/>
    <n v="83"/>
  </r>
  <r>
    <s v="Noni Komariah Sari"/>
    <x v="0"/>
    <n v="18"/>
    <n v="65"/>
    <n v="0.3"/>
    <n v="65"/>
    <n v="5"/>
    <n v="38"/>
  </r>
  <r>
    <s v="Ribca Noviana Angeline "/>
    <x v="0"/>
    <n v="299"/>
    <n v="6"/>
    <n v="4.9833333333333334"/>
    <n v="6"/>
    <n v="9"/>
    <n v="16"/>
  </r>
  <r>
    <s v="Robi Ajid "/>
    <x v="0"/>
    <n v="265"/>
    <n v="7"/>
    <n v="4.416666666666667"/>
    <n v="7"/>
    <n v="8"/>
    <n v="21"/>
  </r>
  <r>
    <s v="Sigit "/>
    <x v="0"/>
    <n v="52"/>
    <n v="38"/>
    <n v="0.8666666666666667"/>
    <n v="38"/>
    <n v="2"/>
    <n v="60"/>
  </r>
  <r>
    <s v="Urip Budiyanto"/>
    <x v="0"/>
    <n v="0"/>
    <n v="83"/>
    <n v="0"/>
    <n v="83"/>
    <n v="0"/>
    <n v="83"/>
  </r>
  <r>
    <s v="Winda Natalisa "/>
    <x v="1"/>
    <n v="188"/>
    <n v="15"/>
    <n v="3.1333333333333333"/>
    <n v="15"/>
    <n v="6"/>
    <n v="29"/>
  </r>
  <r>
    <s v="Nur Wiwid Adhi Laxmana "/>
    <x v="0"/>
    <n v="44"/>
    <n v="43"/>
    <n v="0.73333333333333328"/>
    <n v="43"/>
    <n v="2"/>
    <n v="60"/>
  </r>
  <r>
    <s v="Haryadi"/>
    <x v="0"/>
    <n v="23"/>
    <n v="61"/>
    <n v="0.38333333333333336"/>
    <n v="61"/>
    <n v="1"/>
    <n v="69"/>
  </r>
  <r>
    <s v="Yana Oktafiana "/>
    <x v="0"/>
    <n v="0"/>
    <n v="83"/>
    <n v="0"/>
    <n v="83"/>
    <n v="0"/>
    <n v="83"/>
  </r>
  <r>
    <s v="Supriyanto"/>
    <x v="2"/>
    <n v="26"/>
    <n v="57"/>
    <n v="0.43333333333333335"/>
    <n v="57"/>
    <n v="4"/>
    <n v="44"/>
  </r>
  <r>
    <s v="Yosefin Meylista Christianti Bria  "/>
    <x v="3"/>
    <n v="0"/>
    <n v="83"/>
    <n v="0"/>
    <n v="83"/>
    <n v="0"/>
    <n v="83"/>
  </r>
  <r>
    <s v="Anisa Nanda Razeqi"/>
    <x v="3"/>
    <n v="0"/>
    <n v="83"/>
    <n v="0"/>
    <n v="83"/>
    <n v="0"/>
    <n v="83"/>
  </r>
  <r>
    <s v="Rendi Mardiansah "/>
    <x v="4"/>
    <n v="0"/>
    <n v="83"/>
    <n v="0"/>
    <n v="83"/>
    <n v="0"/>
    <n v="83"/>
  </r>
  <r>
    <s v="Irwansyah"/>
    <x v="0"/>
    <n v="0"/>
    <n v="83"/>
    <n v="0"/>
    <n v="83"/>
    <n v="0"/>
    <n v="83"/>
  </r>
  <r>
    <s v="Mochtar Japar "/>
    <x v="5"/>
    <n v="0"/>
    <n v="83"/>
    <n v="0"/>
    <n v="83"/>
    <n v="0"/>
    <n v="83"/>
  </r>
  <r>
    <s v="Monic Sinaga "/>
    <x v="3"/>
    <n v="6"/>
    <n v="77"/>
    <n v="0.1"/>
    <n v="77"/>
    <n v="1"/>
    <n v="69"/>
  </r>
  <r>
    <s v="Damario Mikail Yusuf "/>
    <x v="4"/>
    <n v="0"/>
    <n v="83"/>
    <n v="0"/>
    <n v="83"/>
    <n v="0"/>
    <n v="83"/>
  </r>
  <r>
    <s v="Anisa Chelsea"/>
    <x v="0"/>
    <n v="0"/>
    <n v="83"/>
    <n v="0"/>
    <n v="83"/>
    <n v="0"/>
    <n v="83"/>
  </r>
  <r>
    <s v="Yosua Nahemia Warokka "/>
    <x v="4"/>
    <n v="4"/>
    <n v="78"/>
    <n v="6.6666666666666666E-2"/>
    <n v="78"/>
    <n v="1"/>
    <n v="69"/>
  </r>
  <r>
    <s v="Faradilla Sisena"/>
    <x v="6"/>
    <m/>
    <n v="83"/>
    <m/>
    <n v="83"/>
    <m/>
    <n v="83"/>
  </r>
  <r>
    <s v="Heru Dwi Jatmiko "/>
    <x v="7"/>
    <n v="0"/>
    <n v="83"/>
    <n v="0"/>
    <n v="83"/>
    <n v="0"/>
    <n v="83"/>
  </r>
  <r>
    <s v="Lisda Nurcahyani"/>
    <x v="7"/>
    <n v="1"/>
    <n v="81"/>
    <n v="1.6666666666666666E-2"/>
    <n v="81"/>
    <n v="1"/>
    <n v="69"/>
  </r>
  <r>
    <s v="Abdul Rohman"/>
    <x v="8"/>
    <n v="14"/>
    <n v="70"/>
    <n v="0.23333333333333334"/>
    <n v="70"/>
    <n v="2"/>
    <n v="60"/>
  </r>
  <r>
    <s v="Abu Dzar Al Ghifari"/>
    <x v="8"/>
    <n v="122"/>
    <n v="22"/>
    <n v="2.0333333333333332"/>
    <n v="22"/>
    <n v="7"/>
    <n v="25"/>
  </r>
  <r>
    <s v="Agustinus Dwiantoro"/>
    <x v="9"/>
    <n v="1098"/>
    <n v="1"/>
    <n v="18.3"/>
    <n v="1"/>
    <n v="20"/>
    <n v="1"/>
  </r>
  <r>
    <s v="Arief Alamsyah"/>
    <x v="4"/>
    <n v="0"/>
    <n v="83"/>
    <n v="0"/>
    <n v="83"/>
    <n v="0"/>
    <n v="83"/>
  </r>
  <r>
    <s v="Achmad Yusuf Saputra"/>
    <x v="4"/>
    <n v="0"/>
    <n v="83"/>
    <n v="0"/>
    <n v="83"/>
    <n v="0"/>
    <n v="83"/>
  </r>
  <r>
    <s v="Deka Prabowo"/>
    <x v="9"/>
    <n v="139"/>
    <n v="19"/>
    <n v="2.3166666666666669"/>
    <n v="19"/>
    <n v="9"/>
    <n v="16"/>
  </r>
  <r>
    <s v="Eki Rikmawan Susilo"/>
    <x v="6"/>
    <n v="0"/>
    <n v="83"/>
    <n v="0"/>
    <n v="83"/>
    <n v="0"/>
    <n v="83"/>
  </r>
  <r>
    <s v="Ashmiezar Adham"/>
    <x v="8"/>
    <n v="262"/>
    <n v="8"/>
    <n v="4.3666666666666663"/>
    <n v="8"/>
    <n v="19"/>
    <n v="2"/>
  </r>
  <r>
    <s v="Marcelina Indarwati"/>
    <x v="3"/>
    <n v="81"/>
    <n v="30"/>
    <n v="1.35"/>
    <n v="30"/>
    <n v="10"/>
    <n v="13"/>
  </r>
  <r>
    <s v="Niken Wahyuning Candra"/>
    <x v="8"/>
    <n v="43"/>
    <n v="44"/>
    <n v="0.71666666666666667"/>
    <n v="44"/>
    <n v="7"/>
    <n v="25"/>
  </r>
  <r>
    <s v="Oslan Syahril"/>
    <x v="8"/>
    <n v="234"/>
    <n v="9"/>
    <n v="3.9"/>
    <n v="9"/>
    <n v="4"/>
    <n v="44"/>
  </r>
  <r>
    <s v="Puji Mulato "/>
    <x v="8"/>
    <n v="302"/>
    <n v="5"/>
    <n v="5.0333333333333332"/>
    <n v="5"/>
    <n v="13"/>
    <n v="6"/>
  </r>
  <r>
    <s v="Raudatul Hassanah "/>
    <x v="4"/>
    <n v="10"/>
    <n v="73"/>
    <n v="0.16666666666666666"/>
    <n v="73"/>
    <n v="3"/>
    <n v="53"/>
  </r>
  <r>
    <s v="Suyitno"/>
    <x v="9"/>
    <n v="40"/>
    <n v="47"/>
    <n v="0.66666666666666663"/>
    <n v="47"/>
    <n v="2"/>
    <n v="60"/>
  </r>
  <r>
    <s v="Y Rudi Rumaksono"/>
    <x v="8"/>
    <n v="0"/>
    <n v="83"/>
    <n v="0"/>
    <n v="83"/>
    <n v="0"/>
    <n v="83"/>
  </r>
  <r>
    <s v="Yesse Putri Debitha"/>
    <x v="1"/>
    <n v="30"/>
    <n v="54"/>
    <n v="0.5"/>
    <n v="54"/>
    <n v="2"/>
    <n v="60"/>
  </r>
  <r>
    <s v="Geru Razwis Alfarug "/>
    <x v="6"/>
    <n v="229"/>
    <n v="11"/>
    <n v="3.8166666666666669"/>
    <n v="11"/>
    <n v="6"/>
    <n v="29"/>
  </r>
  <r>
    <s v="Gazali "/>
    <x v="10"/>
    <n v="99"/>
    <n v="26"/>
    <n v="1.65"/>
    <n v="26"/>
    <n v="7"/>
    <n v="25"/>
  </r>
  <r>
    <s v="Tarsun Arafan Mulya "/>
    <x v="10"/>
    <n v="47"/>
    <n v="42"/>
    <n v="0.78333333333333333"/>
    <n v="42"/>
    <n v="5"/>
    <n v="38"/>
  </r>
  <r>
    <s v="Hendri"/>
    <x v="10"/>
    <n v="0"/>
    <n v="83"/>
    <n v="0"/>
    <n v="83"/>
    <n v="0"/>
    <n v="83"/>
  </r>
  <r>
    <s v="Moohamad Syarhrul Kurnia "/>
    <x v="8"/>
    <n v="26"/>
    <n v="57"/>
    <n v="0.43333333333333335"/>
    <n v="57"/>
    <n v="8"/>
    <n v="21"/>
  </r>
  <r>
    <s v="Dian Aryani "/>
    <x v="10"/>
    <n v="0"/>
    <n v="83"/>
    <n v="0"/>
    <n v="83"/>
    <n v="0"/>
    <n v="83"/>
  </r>
  <r>
    <s v="Teguh Kodarman "/>
    <x v="10"/>
    <n v="0"/>
    <n v="83"/>
    <n v="0"/>
    <n v="83"/>
    <n v="0"/>
    <n v="83"/>
  </r>
  <r>
    <s v="Dian Wahyu Eko"/>
    <x v="6"/>
    <n v="15"/>
    <n v="68"/>
    <n v="0.25"/>
    <n v="68"/>
    <n v="1"/>
    <n v="69"/>
  </r>
  <r>
    <s v="Liang Munandar "/>
    <x v="10"/>
    <n v="0"/>
    <n v="83"/>
    <n v="0"/>
    <n v="83"/>
    <n v="0"/>
    <n v="83"/>
  </r>
  <r>
    <s v="Sulaiman "/>
    <x v="10"/>
    <n v="9"/>
    <n v="74"/>
    <n v="0.15"/>
    <n v="74"/>
    <n v="1"/>
    <n v="69"/>
  </r>
  <r>
    <s v="Marsidi"/>
    <x v="10"/>
    <n v="0"/>
    <n v="83"/>
    <n v="0"/>
    <n v="83"/>
    <n v="0"/>
    <n v="83"/>
  </r>
  <r>
    <s v="Yugo Adi Sasono"/>
    <x v="10"/>
    <n v="0"/>
    <n v="83"/>
    <n v="0"/>
    <n v="83"/>
    <n v="0"/>
    <n v="83"/>
  </r>
  <r>
    <s v="Adi Kurniawan "/>
    <x v="2"/>
    <n v="90"/>
    <n v="27"/>
    <n v="1.5"/>
    <n v="27"/>
    <n v="4"/>
    <n v="44"/>
  </r>
  <r>
    <s v="Ananda Yoga Prasetyo"/>
    <x v="11"/>
    <n v="0"/>
    <n v="83"/>
    <n v="0"/>
    <n v="83"/>
    <n v="0"/>
    <n v="83"/>
  </r>
  <r>
    <s v="Heri"/>
    <x v="2"/>
    <n v="0"/>
    <n v="83"/>
    <n v="0"/>
    <n v="83"/>
    <n v="0"/>
    <n v="83"/>
  </r>
  <r>
    <s v="Ikhsan Fazar Hendiansyah "/>
    <x v="11"/>
    <n v="42"/>
    <n v="45"/>
    <n v="0.7"/>
    <n v="45"/>
    <n v="6"/>
    <n v="29"/>
  </r>
  <r>
    <s v="Lim Rah Salim "/>
    <x v="12"/>
    <n v="0"/>
    <n v="83"/>
    <n v="0"/>
    <n v="83"/>
    <n v="0"/>
    <n v="83"/>
  </r>
  <r>
    <s v="Nurcholis Masjid "/>
    <x v="3"/>
    <n v="34"/>
    <n v="49"/>
    <n v="0.56666666666666665"/>
    <n v="49"/>
    <n v="10"/>
    <n v="13"/>
  </r>
  <r>
    <s v="Wantono"/>
    <x v="4"/>
    <n v="0"/>
    <n v="83"/>
    <n v="0"/>
    <n v="83"/>
    <n v="0"/>
    <n v="83"/>
  </r>
  <r>
    <s v="B Wansarsi"/>
    <x v="11"/>
    <n v="191"/>
    <n v="14"/>
    <n v="3.1833333333333331"/>
    <n v="14"/>
    <n v="4"/>
    <n v="44"/>
  </r>
  <r>
    <s v="Sukur Muklasin "/>
    <x v="10"/>
    <n v="0"/>
    <n v="83"/>
    <n v="0"/>
    <n v="83"/>
    <n v="0"/>
    <n v="83"/>
  </r>
  <r>
    <s v="Adeline Genie Natan "/>
    <x v="13"/>
    <n v="64"/>
    <n v="36"/>
    <n v="1.0666666666666667"/>
    <n v="36"/>
    <n v="14"/>
    <n v="4"/>
  </r>
  <r>
    <s v="Akhmad Priyanto"/>
    <x v="9"/>
    <n v="0"/>
    <n v="83"/>
    <n v="0"/>
    <n v="83"/>
    <n v="0"/>
    <n v="83"/>
  </r>
  <r>
    <s v="Allanda  "/>
    <x v="4"/>
    <n v="66"/>
    <n v="35"/>
    <n v="1.1000000000000001"/>
    <n v="35"/>
    <n v="11"/>
    <n v="8"/>
  </r>
  <r>
    <s v="Amin Nur Rohman "/>
    <x v="13"/>
    <n v="0"/>
    <n v="83"/>
    <n v="0"/>
    <n v="83"/>
    <n v="0"/>
    <n v="83"/>
  </r>
  <r>
    <s v="Andika Suyitno "/>
    <x v="14"/>
    <n v="144"/>
    <n v="18"/>
    <n v="2.4"/>
    <n v="18"/>
    <n v="15"/>
    <n v="3"/>
  </r>
  <r>
    <s v="Andreas Thio Michael "/>
    <x v="14"/>
    <n v="13"/>
    <n v="71"/>
    <n v="0.21666666666666667"/>
    <n v="71"/>
    <n v="2"/>
    <n v="60"/>
  </r>
  <r>
    <s v="Anthony Salim"/>
    <x v="12"/>
    <n v="0"/>
    <n v="83"/>
    <n v="0"/>
    <n v="83"/>
    <n v="0"/>
    <n v="83"/>
  </r>
  <r>
    <s v="Apriyanto"/>
    <x v="10"/>
    <n v="343"/>
    <n v="4"/>
    <n v="5.7166666666666668"/>
    <n v="4"/>
    <n v="14"/>
    <n v="4"/>
  </r>
  <r>
    <s v="Arif Nurachman "/>
    <x v="2"/>
    <n v="25"/>
    <n v="60"/>
    <n v="0.41666666666666669"/>
    <n v="60"/>
    <n v="5"/>
    <n v="38"/>
  </r>
  <r>
    <s v="Aries Purnomo"/>
    <x v="1"/>
    <n v="0"/>
    <n v="83"/>
    <n v="0"/>
    <n v="83"/>
    <n v="0"/>
    <n v="83"/>
  </r>
  <r>
    <s v="Arya Bagus"/>
    <x v="6"/>
    <n v="8"/>
    <n v="76"/>
    <n v="0.13333333333333333"/>
    <n v="76"/>
    <n v="2"/>
    <n v="60"/>
  </r>
  <r>
    <s v="Asep Maulana"/>
    <x v="15"/>
    <n v="89"/>
    <n v="28"/>
    <n v="1.4833333333333334"/>
    <n v="28"/>
    <n v="5"/>
    <n v="38"/>
  </r>
  <r>
    <s v="Bayu Aji Prabowo"/>
    <x v="5"/>
    <n v="180"/>
    <n v="17"/>
    <n v="3"/>
    <n v="17"/>
    <n v="6"/>
    <n v="29"/>
  </r>
  <r>
    <s v="Catur Cahyono"/>
    <x v="10"/>
    <n v="0"/>
    <n v="83"/>
    <n v="0"/>
    <n v="83"/>
    <n v="0"/>
    <n v="83"/>
  </r>
  <r>
    <s v="Crystal Novel Ligar Lestari"/>
    <x v="13"/>
    <n v="0"/>
    <n v="83"/>
    <n v="0"/>
    <n v="83"/>
    <n v="0"/>
    <n v="83"/>
  </r>
  <r>
    <s v="Nadilla Rahmanul Hakim "/>
    <x v="6"/>
    <n v="0"/>
    <n v="83"/>
    <n v="0"/>
    <n v="83"/>
    <n v="0"/>
    <n v="83"/>
  </r>
  <r>
    <s v="David Christian Tampubolon"/>
    <x v="5"/>
    <n v="28"/>
    <n v="55"/>
    <n v="0.46666666666666667"/>
    <n v="55"/>
    <n v="5"/>
    <n v="38"/>
  </r>
  <r>
    <s v="Dede Jubaedah "/>
    <x v="4"/>
    <n v="0"/>
    <n v="83"/>
    <n v="0"/>
    <n v="83"/>
    <n v="0"/>
    <n v="83"/>
  </r>
  <r>
    <s v="Desy Fransisca "/>
    <x v="4"/>
    <n v="0"/>
    <n v="83"/>
    <n v="0"/>
    <n v="83"/>
    <n v="0"/>
    <n v="83"/>
  </r>
  <r>
    <s v="Dendy Rozano Widiyanto"/>
    <x v="4"/>
    <n v="20"/>
    <n v="64"/>
    <n v="0.33333333333333331"/>
    <n v="64"/>
    <n v="3"/>
    <n v="53"/>
  </r>
  <r>
    <s v="Dewi Marienta Siahaan"/>
    <x v="14"/>
    <n v="0"/>
    <n v="83"/>
    <n v="0"/>
    <n v="83"/>
    <n v="0"/>
    <n v="83"/>
  </r>
  <r>
    <s v="Dewi Puspitasari"/>
    <x v="5"/>
    <n v="67"/>
    <n v="34"/>
    <n v="1.1166666666666667"/>
    <n v="34"/>
    <n v="4"/>
    <n v="44"/>
  </r>
  <r>
    <s v="Dimas Wildani Al Irhas "/>
    <x v="4"/>
    <n v="0"/>
    <n v="83"/>
    <n v="0"/>
    <n v="83"/>
    <n v="0"/>
    <n v="83"/>
  </r>
  <r>
    <s v="Don Sebastian Ignatius Siagian"/>
    <x v="4"/>
    <n v="21"/>
    <n v="63"/>
    <n v="0.35"/>
    <n v="63"/>
    <n v="4"/>
    <n v="44"/>
  </r>
  <r>
    <s v="Donny Dwiyanto"/>
    <x v="10"/>
    <m/>
    <n v="83"/>
    <m/>
    <n v="83"/>
    <m/>
    <n v="83"/>
  </r>
  <r>
    <s v="Dwi Iryanti"/>
    <x v="2"/>
    <n v="0"/>
    <n v="83"/>
    <n v="0"/>
    <n v="83"/>
    <n v="0"/>
    <n v="83"/>
  </r>
  <r>
    <s v="Emmanuel Hamonangan Sibarani"/>
    <x v="16"/>
    <n v="223"/>
    <n v="12"/>
    <n v="3.7166666666666668"/>
    <n v="12"/>
    <n v="11"/>
    <n v="8"/>
  </r>
  <r>
    <s v="Erwin Saputra"/>
    <x v="3"/>
    <n v="0"/>
    <n v="83"/>
    <n v="0"/>
    <n v="83"/>
    <n v="0"/>
    <n v="83"/>
  </r>
  <r>
    <s v="Eulis Kusmiati "/>
    <x v="4"/>
    <n v="9"/>
    <n v="74"/>
    <n v="0.15"/>
    <n v="74"/>
    <n v="2"/>
    <n v="60"/>
  </r>
  <r>
    <s v="Fauziah Fitri"/>
    <x v="5"/>
    <n v="181"/>
    <n v="16"/>
    <n v="3.0166666666666666"/>
    <n v="16"/>
    <n v="13"/>
    <n v="6"/>
  </r>
  <r>
    <s v="Febriansyah "/>
    <x v="2"/>
    <n v="136"/>
    <n v="20"/>
    <n v="2.2666666666666666"/>
    <n v="20"/>
    <n v="10"/>
    <n v="13"/>
  </r>
  <r>
    <s v="Florencia Devi"/>
    <x v="3"/>
    <n v="0"/>
    <n v="83"/>
    <n v="0"/>
    <n v="83"/>
    <n v="0"/>
    <n v="83"/>
  </r>
  <r>
    <s v="Noverly Sandro Gomes"/>
    <x v="4"/>
    <n v="35"/>
    <n v="48"/>
    <n v="0.58333333333333337"/>
    <n v="48"/>
    <n v="6"/>
    <n v="29"/>
  </r>
  <r>
    <s v="Hana Nuraini Sofyan "/>
    <x v="13"/>
    <n v="1"/>
    <n v="81"/>
    <n v="1.6666666666666666E-2"/>
    <n v="81"/>
    <n v="1"/>
    <n v="69"/>
  </r>
  <r>
    <s v="Hastaryo "/>
    <x v="4"/>
    <n v="0"/>
    <n v="83"/>
    <n v="0"/>
    <n v="83"/>
    <n v="0"/>
    <n v="83"/>
  </r>
  <r>
    <s v="Icvan Fajar Setiawan"/>
    <x v="16"/>
    <n v="0"/>
    <n v="83"/>
    <n v="0"/>
    <n v="83"/>
    <n v="0"/>
    <n v="83"/>
  </r>
  <r>
    <s v="Ika Restiana"/>
    <x v="4"/>
    <n v="34"/>
    <n v="49"/>
    <n v="0.56666666666666665"/>
    <n v="49"/>
    <n v="11"/>
    <n v="8"/>
  </r>
  <r>
    <s v="Indah Lestari "/>
    <x v="13"/>
    <n v="75"/>
    <n v="32"/>
    <n v="1.25"/>
    <n v="32"/>
    <n v="11"/>
    <n v="8"/>
  </r>
  <r>
    <s v="Indra Christ Deswira Saragih "/>
    <x v="1"/>
    <n v="17"/>
    <n v="66"/>
    <n v="0.28333333333333333"/>
    <n v="66"/>
    <n v="3"/>
    <n v="53"/>
  </r>
  <r>
    <s v="Intan Dwi Fatwa"/>
    <x v="13"/>
    <n v="0"/>
    <n v="83"/>
    <n v="0"/>
    <n v="83"/>
    <n v="0"/>
    <n v="83"/>
  </r>
  <r>
    <s v="Irwan Samudra"/>
    <x v="5"/>
    <n v="128"/>
    <n v="21"/>
    <n v="2.1333333333333333"/>
    <n v="21"/>
    <n v="4"/>
    <n v="44"/>
  </r>
  <r>
    <s v="Joni"/>
    <x v="4"/>
    <n v="0"/>
    <n v="83"/>
    <n v="0"/>
    <n v="83"/>
    <n v="0"/>
    <n v="83"/>
  </r>
  <r>
    <s v="Kaltika Fitri"/>
    <x v="4"/>
    <n v="0"/>
    <n v="83"/>
    <n v="0"/>
    <n v="83"/>
    <n v="0"/>
    <n v="83"/>
  </r>
  <r>
    <s v="Lidya Jefri"/>
    <x v="10"/>
    <n v="107"/>
    <n v="24"/>
    <n v="1.7833333333333334"/>
    <n v="24"/>
    <n v="6"/>
    <n v="29"/>
  </r>
  <r>
    <s v="Lu`lu`  Awaliyah"/>
    <x v="4"/>
    <n v="26"/>
    <n v="57"/>
    <n v="0.43333333333333335"/>
    <n v="57"/>
    <n v="3"/>
    <n v="53"/>
  </r>
  <r>
    <s v="Mochammad Soleh "/>
    <x v="10"/>
    <n v="88"/>
    <n v="29"/>
    <n v="1.4666666666666666"/>
    <n v="29"/>
    <n v="1"/>
    <n v="69"/>
  </r>
  <r>
    <s v="Marta Muliadi"/>
    <x v="4"/>
    <n v="0"/>
    <n v="83"/>
    <n v="0"/>
    <n v="83"/>
    <n v="0"/>
    <n v="83"/>
  </r>
  <r>
    <s v="Meidhita Susandi"/>
    <x v="5"/>
    <n v="0"/>
    <n v="83"/>
    <n v="0"/>
    <n v="83"/>
    <n v="0"/>
    <n v="83"/>
  </r>
  <r>
    <s v="Mesrawati Hia"/>
    <x v="1"/>
    <n v="0"/>
    <n v="83"/>
    <n v="0"/>
    <n v="83"/>
    <n v="0"/>
    <n v="83"/>
  </r>
  <r>
    <s v="Michael Surya Wijaya"/>
    <x v="14"/>
    <n v="380"/>
    <n v="3"/>
    <n v="6.333333333333333"/>
    <n v="3"/>
    <n v="6"/>
    <n v="29"/>
  </r>
  <r>
    <s v="M.Eko Al Badrun "/>
    <x v="4"/>
    <n v="42"/>
    <n v="45"/>
    <n v="0.7"/>
    <n v="45"/>
    <n v="5"/>
    <n v="38"/>
  </r>
  <r>
    <s v="M Syaiful Bahri"/>
    <x v="16"/>
    <n v="0"/>
    <n v="83"/>
    <n v="0"/>
    <n v="83"/>
    <n v="0"/>
    <n v="83"/>
  </r>
  <r>
    <s v="Mutya Silvia "/>
    <x v="10"/>
    <n v="4"/>
    <n v="78"/>
    <n v="6.6666666666666666E-2"/>
    <n v="78"/>
    <n v="1"/>
    <n v="69"/>
  </r>
  <r>
    <s v="Nartin Rasboenga "/>
    <x v="3"/>
    <n v="233"/>
    <n v="10"/>
    <n v="3.8833333333333333"/>
    <n v="10"/>
    <n v="9"/>
    <n v="16"/>
  </r>
  <r>
    <s v="Natalia Isabela Tupamahu"/>
    <x v="3"/>
    <n v="15"/>
    <n v="68"/>
    <n v="0.25"/>
    <n v="68"/>
    <n v="4"/>
    <n v="44"/>
  </r>
  <r>
    <s v="Niki Munandar "/>
    <x v="13"/>
    <n v="34"/>
    <n v="49"/>
    <n v="0.56666666666666665"/>
    <n v="49"/>
    <n v="4"/>
    <n v="44"/>
  </r>
  <r>
    <s v="Nirwan Ependi"/>
    <x v="13"/>
    <n v="51"/>
    <n v="39"/>
    <n v="0.85"/>
    <n v="39"/>
    <n v="2"/>
    <n v="60"/>
  </r>
  <r>
    <s v="Nur Afifah Asiatul "/>
    <x v="3"/>
    <n v="0"/>
    <n v="83"/>
    <n v="0"/>
    <n v="83"/>
    <n v="0"/>
    <n v="83"/>
  </r>
  <r>
    <s v="Nuril Ayu Aniwindira"/>
    <x v="10"/>
    <m/>
    <n v="83"/>
    <m/>
    <n v="83"/>
    <m/>
    <n v="83"/>
  </r>
  <r>
    <s v="Oktavianus Ambulengo"/>
    <x v="10"/>
    <n v="13"/>
    <n v="71"/>
    <n v="0.21666666666666667"/>
    <n v="71"/>
    <n v="1"/>
    <n v="69"/>
  </r>
  <r>
    <s v="Parto "/>
    <x v="4"/>
    <n v="0"/>
    <n v="83"/>
    <n v="0"/>
    <n v="83"/>
    <n v="0"/>
    <n v="83"/>
  </r>
  <r>
    <s v="Putri Aisyati Ingrum "/>
    <x v="15"/>
    <n v="0"/>
    <n v="83"/>
    <n v="0"/>
    <n v="83"/>
    <n v="0"/>
    <n v="83"/>
  </r>
  <r>
    <s v="Putri Risti Indriyani"/>
    <x v="10"/>
    <n v="32"/>
    <n v="52"/>
    <n v="0.53333333333333333"/>
    <n v="52"/>
    <n v="6"/>
    <n v="29"/>
  </r>
  <r>
    <s v="Randi Septiana"/>
    <x v="4"/>
    <n v="73"/>
    <n v="33"/>
    <n v="1.2166666666666666"/>
    <n v="33"/>
    <n v="1"/>
    <n v="69"/>
  </r>
  <r>
    <s v="Palmeida Desrenny Harahap"/>
    <x v="10"/>
    <n v="0"/>
    <n v="83"/>
    <n v="0"/>
    <n v="83"/>
    <n v="0"/>
    <n v="83"/>
  </r>
  <r>
    <s v="Restu Chairil Fahmi "/>
    <x v="2"/>
    <n v="2"/>
    <n v="80"/>
    <n v="3.3333333333333333E-2"/>
    <n v="80"/>
    <n v="1"/>
    <n v="69"/>
  </r>
  <r>
    <s v="Ronald Yensen Komansial "/>
    <x v="5"/>
    <n v="218"/>
    <n v="13"/>
    <n v="3.6333333333333333"/>
    <n v="13"/>
    <n v="9"/>
    <n v="16"/>
  </r>
  <r>
    <s v="Muhammad Ruslan Nasrullah "/>
    <x v="2"/>
    <n v="80"/>
    <n v="31"/>
    <n v="1.3333333333333333"/>
    <n v="31"/>
    <n v="11"/>
    <n v="8"/>
  </r>
  <r>
    <s v="Sahab Marajibal "/>
    <x v="5"/>
    <n v="60"/>
    <n v="37"/>
    <n v="1"/>
    <n v="37"/>
    <n v="3"/>
    <n v="53"/>
  </r>
  <r>
    <s v="Sanah Sadubun "/>
    <x v="3"/>
    <n v="0"/>
    <n v="83"/>
    <n v="0"/>
    <n v="83"/>
    <n v="0"/>
    <n v="83"/>
  </r>
  <r>
    <s v="Selamet Susilo "/>
    <x v="10"/>
    <n v="0"/>
    <n v="83"/>
    <n v="0"/>
    <n v="83"/>
    <n v="0"/>
    <n v="83"/>
  </r>
  <r>
    <s v="Slamet Widodo"/>
    <x v="13"/>
    <n v="0"/>
    <n v="83"/>
    <n v="0"/>
    <n v="83"/>
    <n v="0"/>
    <n v="83"/>
  </r>
  <r>
    <s v="Sri Ulina Saragih "/>
    <x v="3"/>
    <n v="0"/>
    <n v="83"/>
    <n v="0"/>
    <n v="83"/>
    <n v="0"/>
    <n v="83"/>
  </r>
  <r>
    <s v="Stephen Dermawan "/>
    <x v="13"/>
    <n v="0"/>
    <n v="83"/>
    <n v="0"/>
    <n v="83"/>
    <n v="0"/>
    <n v="83"/>
  </r>
  <r>
    <s v="Sujilan   "/>
    <x v="4"/>
    <n v="0"/>
    <n v="83"/>
    <n v="0"/>
    <n v="83"/>
    <n v="0"/>
    <n v="83"/>
  </r>
  <r>
    <s v="Sulaiin"/>
    <x v="9"/>
    <n v="105"/>
    <n v="25"/>
    <n v="1.75"/>
    <n v="25"/>
    <n v="8"/>
    <n v="21"/>
  </r>
  <r>
    <s v="Syavira Suci Ramadhita"/>
    <x v="13"/>
    <n v="0"/>
    <n v="83"/>
    <n v="0"/>
    <n v="83"/>
    <n v="0"/>
    <n v="83"/>
  </r>
  <r>
    <s v="Teddy Setiawan Zunaedi"/>
    <x v="4"/>
    <n v="32"/>
    <n v="52"/>
    <n v="0.53333333333333333"/>
    <n v="52"/>
    <n v="7"/>
    <n v="25"/>
  </r>
  <r>
    <s v="Tias Stevani"/>
    <x v="13"/>
    <n v="0"/>
    <n v="83"/>
    <n v="0"/>
    <n v="83"/>
    <n v="0"/>
    <n v="83"/>
  </r>
  <r>
    <s v="Winston Wiharto Suma"/>
    <x v="5"/>
    <n v="559"/>
    <n v="2"/>
    <n v="9.3166666666666664"/>
    <n v="2"/>
    <n v="9"/>
    <n v="16"/>
  </r>
  <r>
    <s v="Vera Hartaty Nainggolan "/>
    <x v="3"/>
    <n v="0"/>
    <n v="83"/>
    <n v="0"/>
    <n v="83"/>
    <n v="0"/>
    <n v="83"/>
  </r>
  <r>
    <s v="Vera Novera"/>
    <x v="10"/>
    <n v="50"/>
    <n v="40"/>
    <n v="0.83333333333333337"/>
    <n v="40"/>
    <n v="6"/>
    <n v="29"/>
  </r>
  <r>
    <s v="Wahyuni "/>
    <x v="1"/>
    <n v="27"/>
    <n v="56"/>
    <n v="0.45"/>
    <n v="56"/>
    <n v="1"/>
    <n v="69"/>
  </r>
  <r>
    <s v="Wendi Johan "/>
    <x v="12"/>
    <n v="23"/>
    <n v="61"/>
    <n v="0.38333333333333336"/>
    <n v="61"/>
    <n v="3"/>
    <n v="53"/>
  </r>
  <r>
    <s v="Wina Damayanti"/>
    <x v="3"/>
    <n v="0"/>
    <n v="83"/>
    <n v="0"/>
    <n v="83"/>
    <n v="0"/>
    <n v="83"/>
  </r>
  <r>
    <s v="Yonatan Setiawan "/>
    <x v="15"/>
    <n v="0"/>
    <n v="83"/>
    <n v="0"/>
    <n v="83"/>
    <n v="0"/>
    <n v="83"/>
  </r>
  <r>
    <s v="Yunandi Yasmin "/>
    <x v="4"/>
    <n v="0"/>
    <n v="83"/>
    <n v="0"/>
    <n v="83"/>
    <n v="0"/>
    <n v="83"/>
  </r>
  <r>
    <s v="Yovie Irawan "/>
    <x v="1"/>
    <n v="119"/>
    <n v="23"/>
    <n v="1.9833333333333334"/>
    <n v="23"/>
    <n v="8"/>
    <n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x v="0"/>
    <n v="8"/>
    <n v="68"/>
    <n v="0.13333333333333333"/>
    <n v="68"/>
    <n v="2"/>
    <n v="58"/>
  </r>
  <r>
    <x v="1"/>
    <x v="0"/>
    <n v="229"/>
    <n v="9"/>
    <n v="3.8166666666666669"/>
    <n v="9"/>
    <n v="5"/>
    <n v="35"/>
  </r>
  <r>
    <x v="2"/>
    <x v="0"/>
    <n v="0"/>
    <n v="88"/>
    <n v="0"/>
    <n v="88"/>
    <n v="0"/>
    <n v="88"/>
  </r>
  <r>
    <x v="3"/>
    <x v="0"/>
    <n v="0"/>
    <n v="88"/>
    <n v="0"/>
    <n v="88"/>
    <n v="0"/>
    <n v="88"/>
  </r>
  <r>
    <x v="4"/>
    <x v="0"/>
    <n v="0"/>
    <n v="88"/>
    <n v="0"/>
    <n v="88"/>
    <n v="0"/>
    <n v="88"/>
  </r>
  <r>
    <x v="5"/>
    <x v="0"/>
    <n v="286"/>
    <n v="6"/>
    <n v="4.7666666666666666"/>
    <n v="6"/>
    <n v="12"/>
    <n v="8"/>
  </r>
  <r>
    <x v="6"/>
    <x v="0"/>
    <n v="355"/>
    <n v="3"/>
    <n v="5.916666666666667"/>
    <n v="3"/>
    <n v="6"/>
    <n v="29"/>
  </r>
  <r>
    <x v="7"/>
    <x v="0"/>
    <n v="0"/>
    <n v="88"/>
    <n v="0"/>
    <n v="88"/>
    <n v="0"/>
    <n v="88"/>
  </r>
  <r>
    <x v="8"/>
    <x v="0"/>
    <n v="0"/>
    <n v="88"/>
    <n v="0"/>
    <n v="88"/>
    <n v="0"/>
    <n v="88"/>
  </r>
  <r>
    <x v="9"/>
    <x v="1"/>
    <n v="108"/>
    <n v="27"/>
    <n v="1.8"/>
    <n v="27"/>
    <n v="8"/>
    <n v="21"/>
  </r>
  <r>
    <x v="10"/>
    <x v="0"/>
    <n v="0"/>
    <n v="88"/>
    <n v="0"/>
    <n v="88"/>
    <n v="0"/>
    <n v="88"/>
  </r>
  <r>
    <x v="11"/>
    <x v="0"/>
    <n v="0"/>
    <n v="88"/>
    <n v="0"/>
    <n v="88"/>
    <n v="0"/>
    <n v="88"/>
  </r>
  <r>
    <x v="12"/>
    <x v="0"/>
    <n v="0"/>
    <n v="88"/>
    <n v="0"/>
    <n v="88"/>
    <n v="0"/>
    <n v="88"/>
  </r>
  <r>
    <x v="13"/>
    <x v="2"/>
    <n v="9"/>
    <n v="67"/>
    <n v="0.15"/>
    <n v="67"/>
    <n v="1"/>
    <n v="67"/>
  </r>
  <r>
    <x v="14"/>
    <x v="3"/>
    <n v="0"/>
    <n v="88"/>
    <n v="0"/>
    <n v="88"/>
    <n v="0"/>
    <n v="88"/>
  </r>
  <r>
    <x v="15"/>
    <x v="3"/>
    <n v="0"/>
    <n v="88"/>
    <n v="0"/>
    <n v="88"/>
    <n v="0"/>
    <n v="88"/>
  </r>
  <r>
    <x v="16"/>
    <x v="4"/>
    <n v="0"/>
    <n v="88"/>
    <n v="0"/>
    <n v="88"/>
    <n v="0"/>
    <n v="88"/>
  </r>
  <r>
    <x v="17"/>
    <x v="0"/>
    <n v="0"/>
    <n v="88"/>
    <n v="0"/>
    <n v="88"/>
    <n v="0"/>
    <n v="88"/>
  </r>
  <r>
    <x v="18"/>
    <x v="5"/>
    <n v="0"/>
    <n v="88"/>
    <n v="0"/>
    <n v="88"/>
    <n v="0"/>
    <n v="88"/>
  </r>
  <r>
    <x v="19"/>
    <x v="3"/>
    <n v="0"/>
    <n v="88"/>
    <n v="0"/>
    <n v="88"/>
    <n v="0"/>
    <n v="88"/>
  </r>
  <r>
    <x v="20"/>
    <x v="4"/>
    <n v="0"/>
    <n v="88"/>
    <n v="0"/>
    <n v="88"/>
    <n v="0"/>
    <n v="88"/>
  </r>
  <r>
    <x v="21"/>
    <x v="0"/>
    <n v="0"/>
    <n v="88"/>
    <n v="0"/>
    <n v="88"/>
    <n v="0"/>
    <n v="88"/>
  </r>
  <r>
    <x v="22"/>
    <x v="4"/>
    <n v="12"/>
    <n v="65"/>
    <n v="0.2"/>
    <n v="65"/>
    <n v="2"/>
    <n v="58"/>
  </r>
  <r>
    <x v="23"/>
    <x v="0"/>
    <n v="0"/>
    <n v="88"/>
    <n v="0"/>
    <n v="88"/>
    <n v="0"/>
    <n v="88"/>
  </r>
  <r>
    <x v="24"/>
    <x v="6"/>
    <n v="0"/>
    <n v="88"/>
    <n v="0"/>
    <n v="88"/>
    <n v="0"/>
    <n v="88"/>
  </r>
  <r>
    <x v="25"/>
    <x v="6"/>
    <n v="0"/>
    <n v="88"/>
    <n v="0"/>
    <n v="88"/>
    <n v="0"/>
    <n v="88"/>
  </r>
  <r>
    <x v="26"/>
    <x v="7"/>
    <n v="7"/>
    <n v="72"/>
    <n v="0.11666666666666667"/>
    <n v="72"/>
    <n v="1"/>
    <n v="67"/>
  </r>
  <r>
    <x v="27"/>
    <x v="7"/>
    <n v="250"/>
    <n v="7"/>
    <n v="4.166666666666667"/>
    <n v="7"/>
    <n v="14"/>
    <n v="4"/>
  </r>
  <r>
    <x v="28"/>
    <x v="8"/>
    <n v="240"/>
    <n v="8"/>
    <n v="4"/>
    <n v="8"/>
    <n v="11"/>
    <n v="9"/>
  </r>
  <r>
    <x v="29"/>
    <x v="4"/>
    <n v="1"/>
    <n v="85"/>
    <n v="1.6666666666666666E-2"/>
    <n v="85"/>
    <n v="1"/>
    <n v="67"/>
  </r>
  <r>
    <x v="30"/>
    <x v="4"/>
    <n v="0"/>
    <n v="88"/>
    <n v="0"/>
    <n v="88"/>
    <n v="0"/>
    <n v="88"/>
  </r>
  <r>
    <x v="31"/>
    <x v="8"/>
    <n v="171"/>
    <n v="18"/>
    <n v="2.85"/>
    <n v="18"/>
    <n v="14"/>
    <n v="4"/>
  </r>
  <r>
    <x v="32"/>
    <x v="9"/>
    <n v="0"/>
    <n v="88"/>
    <n v="0"/>
    <n v="88"/>
    <n v="0"/>
    <n v="88"/>
  </r>
  <r>
    <x v="33"/>
    <x v="7"/>
    <n v="172"/>
    <n v="17"/>
    <n v="2.8666666666666667"/>
    <n v="17"/>
    <n v="13"/>
    <n v="6"/>
  </r>
  <r>
    <x v="34"/>
    <x v="3"/>
    <n v="26"/>
    <n v="51"/>
    <n v="0.43333333333333335"/>
    <n v="51"/>
    <n v="4"/>
    <n v="43"/>
  </r>
  <r>
    <x v="35"/>
    <x v="7"/>
    <n v="95"/>
    <n v="29"/>
    <n v="1.5833333333333333"/>
    <n v="29"/>
    <n v="5"/>
    <n v="35"/>
  </r>
  <r>
    <x v="36"/>
    <x v="7"/>
    <n v="25"/>
    <n v="54"/>
    <n v="0.41666666666666669"/>
    <n v="54"/>
    <n v="3"/>
    <n v="50"/>
  </r>
  <r>
    <x v="37"/>
    <x v="7"/>
    <n v="321"/>
    <n v="5"/>
    <n v="5.35"/>
    <n v="5"/>
    <n v="15"/>
    <n v="2"/>
  </r>
  <r>
    <x v="38"/>
    <x v="4"/>
    <n v="16"/>
    <n v="62"/>
    <n v="0.26666666666666666"/>
    <n v="62"/>
    <n v="2"/>
    <n v="58"/>
  </r>
  <r>
    <x v="39"/>
    <x v="8"/>
    <n v="82"/>
    <n v="32"/>
    <n v="1.3666666666666667"/>
    <n v="32"/>
    <n v="8"/>
    <n v="21"/>
  </r>
  <r>
    <x v="40"/>
    <x v="7"/>
    <n v="0"/>
    <n v="88"/>
    <n v="0"/>
    <n v="88"/>
    <n v="0"/>
    <n v="88"/>
  </r>
  <r>
    <x v="41"/>
    <x v="1"/>
    <n v="70"/>
    <n v="36"/>
    <n v="1.1666666666666667"/>
    <n v="36"/>
    <n v="5"/>
    <n v="35"/>
  </r>
  <r>
    <x v="42"/>
    <x v="9"/>
    <n v="0"/>
    <n v="88"/>
    <n v="0"/>
    <n v="88"/>
    <n v="0"/>
    <n v="88"/>
  </r>
  <r>
    <x v="43"/>
    <x v="10"/>
    <n v="378"/>
    <n v="2"/>
    <n v="6.3"/>
    <n v="2"/>
    <n v="13"/>
    <n v="6"/>
  </r>
  <r>
    <x v="44"/>
    <x v="10"/>
    <n v="39"/>
    <n v="47"/>
    <n v="0.65"/>
    <n v="47"/>
    <n v="4"/>
    <n v="43"/>
  </r>
  <r>
    <x v="45"/>
    <x v="10"/>
    <n v="110"/>
    <n v="26"/>
    <n v="1.8333333333333333"/>
    <n v="26"/>
    <n v="9"/>
    <n v="16"/>
  </r>
  <r>
    <x v="46"/>
    <x v="7"/>
    <n v="0"/>
    <n v="88"/>
    <n v="0"/>
    <n v="88"/>
    <n v="0"/>
    <n v="88"/>
  </r>
  <r>
    <x v="47"/>
    <x v="10"/>
    <n v="0"/>
    <n v="88"/>
    <n v="0"/>
    <n v="88"/>
    <n v="0"/>
    <n v="88"/>
  </r>
  <r>
    <x v="48"/>
    <x v="10"/>
    <n v="0"/>
    <n v="88"/>
    <n v="0"/>
    <n v="88"/>
    <n v="0"/>
    <n v="88"/>
  </r>
  <r>
    <x v="49"/>
    <x v="9"/>
    <n v="0"/>
    <n v="88"/>
    <n v="0"/>
    <n v="88"/>
    <n v="0"/>
    <n v="88"/>
  </r>
  <r>
    <x v="50"/>
    <x v="10"/>
    <n v="0"/>
    <n v="88"/>
    <n v="0"/>
    <n v="88"/>
    <n v="0"/>
    <n v="88"/>
  </r>
  <r>
    <x v="51"/>
    <x v="10"/>
    <n v="4"/>
    <n v="77"/>
    <n v="6.6666666666666666E-2"/>
    <n v="77"/>
    <n v="2"/>
    <n v="58"/>
  </r>
  <r>
    <x v="52"/>
    <x v="10"/>
    <n v="1"/>
    <n v="85"/>
    <n v="1.6666666666666666E-2"/>
    <n v="85"/>
    <n v="1"/>
    <n v="67"/>
  </r>
  <r>
    <x v="53"/>
    <x v="10"/>
    <n v="3"/>
    <n v="79"/>
    <n v="0.05"/>
    <n v="79"/>
    <n v="1"/>
    <n v="67"/>
  </r>
  <r>
    <x v="54"/>
    <x v="2"/>
    <n v="26"/>
    <n v="51"/>
    <n v="0.43333333333333335"/>
    <n v="51"/>
    <n v="4"/>
    <n v="43"/>
  </r>
  <r>
    <x v="55"/>
    <x v="11"/>
    <n v="0"/>
    <n v="88"/>
    <n v="0"/>
    <n v="88"/>
    <n v="0"/>
    <n v="88"/>
  </r>
  <r>
    <x v="56"/>
    <x v="2"/>
    <n v="0"/>
    <n v="88"/>
    <n v="0"/>
    <n v="88"/>
    <n v="0"/>
    <n v="88"/>
  </r>
  <r>
    <x v="57"/>
    <x v="11"/>
    <n v="49"/>
    <n v="42"/>
    <n v="0.81666666666666665"/>
    <n v="42"/>
    <n v="5"/>
    <n v="35"/>
  </r>
  <r>
    <x v="58"/>
    <x v="12"/>
    <n v="85"/>
    <n v="31"/>
    <n v="1.4166666666666667"/>
    <n v="31"/>
    <n v="3"/>
    <n v="50"/>
  </r>
  <r>
    <x v="59"/>
    <x v="3"/>
    <n v="14"/>
    <n v="64"/>
    <n v="0.23333333333333334"/>
    <n v="64"/>
    <n v="1"/>
    <n v="67"/>
  </r>
  <r>
    <x v="60"/>
    <x v="4"/>
    <n v="0"/>
    <n v="88"/>
    <n v="0"/>
    <n v="88"/>
    <n v="0"/>
    <n v="88"/>
  </r>
  <r>
    <x v="61"/>
    <x v="11"/>
    <n v="0"/>
    <n v="88"/>
    <n v="0"/>
    <n v="88"/>
    <n v="0"/>
    <n v="88"/>
  </r>
  <r>
    <x v="62"/>
    <x v="10"/>
    <n v="0"/>
    <n v="88"/>
    <n v="0"/>
    <n v="88"/>
    <n v="0"/>
    <n v="88"/>
  </r>
  <r>
    <x v="63"/>
    <x v="13"/>
    <n v="93"/>
    <n v="30"/>
    <n v="1.55"/>
    <n v="30"/>
    <n v="9"/>
    <n v="16"/>
  </r>
  <r>
    <x v="64"/>
    <x v="8"/>
    <n v="2"/>
    <n v="83"/>
    <n v="3.3333333333333333E-2"/>
    <n v="83"/>
    <n v="1"/>
    <n v="67"/>
  </r>
  <r>
    <x v="65"/>
    <x v="4"/>
    <n v="48"/>
    <n v="43"/>
    <n v="0.8"/>
    <n v="43"/>
    <n v="7"/>
    <n v="24"/>
  </r>
  <r>
    <x v="66"/>
    <x v="13"/>
    <n v="0"/>
    <n v="88"/>
    <n v="0"/>
    <n v="88"/>
    <n v="0"/>
    <n v="88"/>
  </r>
  <r>
    <x v="67"/>
    <x v="14"/>
    <n v="224"/>
    <n v="11"/>
    <n v="3.7333333333333334"/>
    <n v="11"/>
    <n v="16"/>
    <n v="1"/>
  </r>
  <r>
    <x v="68"/>
    <x v="14"/>
    <n v="79"/>
    <n v="33"/>
    <n v="1.3166666666666667"/>
    <n v="33"/>
    <n v="5"/>
    <n v="35"/>
  </r>
  <r>
    <x v="69"/>
    <x v="12"/>
    <n v="3"/>
    <n v="79"/>
    <n v="0.05"/>
    <n v="79"/>
    <n v="1"/>
    <n v="67"/>
  </r>
  <r>
    <x v="70"/>
    <x v="10"/>
    <n v="151"/>
    <n v="21"/>
    <n v="2.5166666666666666"/>
    <n v="21"/>
    <n v="11"/>
    <n v="9"/>
  </r>
  <r>
    <x v="71"/>
    <x v="2"/>
    <n v="8"/>
    <n v="68"/>
    <n v="0.13333333333333333"/>
    <n v="68"/>
    <n v="3"/>
    <n v="50"/>
  </r>
  <r>
    <x v="72"/>
    <x v="1"/>
    <n v="0"/>
    <n v="88"/>
    <n v="0"/>
    <n v="88"/>
    <n v="0"/>
    <n v="88"/>
  </r>
  <r>
    <x v="73"/>
    <x v="9"/>
    <n v="67"/>
    <n v="38"/>
    <n v="1.1166666666666667"/>
    <n v="38"/>
    <n v="4"/>
    <n v="43"/>
  </r>
  <r>
    <x v="74"/>
    <x v="15"/>
    <n v="157"/>
    <n v="20"/>
    <n v="2.6166666666666667"/>
    <n v="20"/>
    <n v="6"/>
    <n v="29"/>
  </r>
  <r>
    <x v="75"/>
    <x v="5"/>
    <n v="145"/>
    <n v="22"/>
    <n v="2.4166666666666665"/>
    <n v="22"/>
    <n v="7"/>
    <n v="24"/>
  </r>
  <r>
    <x v="76"/>
    <x v="10"/>
    <n v="3"/>
    <n v="79"/>
    <n v="0.05"/>
    <n v="79"/>
    <n v="1"/>
    <n v="67"/>
  </r>
  <r>
    <x v="77"/>
    <x v="13"/>
    <n v="28"/>
    <n v="50"/>
    <n v="0.46666666666666667"/>
    <n v="50"/>
    <n v="1"/>
    <n v="67"/>
  </r>
  <r>
    <x v="78"/>
    <x v="9"/>
    <n v="0"/>
    <n v="88"/>
    <n v="0"/>
    <n v="88"/>
    <n v="0"/>
    <n v="88"/>
  </r>
  <r>
    <x v="79"/>
    <x v="5"/>
    <n v="47"/>
    <n v="44"/>
    <n v="0.78333333333333333"/>
    <n v="44"/>
    <n v="6"/>
    <n v="29"/>
  </r>
  <r>
    <x v="80"/>
    <x v="4"/>
    <n v="0"/>
    <n v="88"/>
    <n v="0"/>
    <n v="88"/>
    <n v="0"/>
    <n v="88"/>
  </r>
  <r>
    <x v="81"/>
    <x v="4"/>
    <n v="6"/>
    <n v="74"/>
    <n v="0.1"/>
    <n v="74"/>
    <n v="2"/>
    <n v="58"/>
  </r>
  <r>
    <x v="82"/>
    <x v="4"/>
    <n v="78"/>
    <n v="34"/>
    <n v="1.3"/>
    <n v="34"/>
    <n v="7"/>
    <n v="24"/>
  </r>
  <r>
    <x v="83"/>
    <x v="14"/>
    <n v="0"/>
    <n v="88"/>
    <n v="0"/>
    <n v="88"/>
    <n v="0"/>
    <n v="88"/>
  </r>
  <r>
    <x v="84"/>
    <x v="5"/>
    <n v="69"/>
    <n v="37"/>
    <n v="1.1499999999999999"/>
    <n v="37"/>
    <n v="6"/>
    <n v="29"/>
  </r>
  <r>
    <x v="85"/>
    <x v="4"/>
    <n v="0"/>
    <n v="88"/>
    <n v="0"/>
    <n v="88"/>
    <n v="0"/>
    <n v="88"/>
  </r>
  <r>
    <x v="86"/>
    <x v="4"/>
    <n v="19"/>
    <n v="58"/>
    <n v="0.31666666666666665"/>
    <n v="58"/>
    <n v="3"/>
    <n v="50"/>
  </r>
  <r>
    <x v="87"/>
    <x v="10"/>
    <n v="438"/>
    <n v="1"/>
    <n v="7.3"/>
    <n v="1"/>
    <n v="10"/>
    <n v="13"/>
  </r>
  <r>
    <x v="88"/>
    <x v="2"/>
    <n v="8"/>
    <n v="68"/>
    <n v="0.13333333333333333"/>
    <n v="68"/>
    <n v="1"/>
    <n v="67"/>
  </r>
  <r>
    <x v="89"/>
    <x v="16"/>
    <n v="164"/>
    <n v="19"/>
    <n v="2.7333333333333334"/>
    <n v="19"/>
    <n v="9"/>
    <n v="16"/>
  </r>
  <r>
    <x v="90"/>
    <x v="3"/>
    <n v="0"/>
    <n v="88"/>
    <n v="0"/>
    <n v="88"/>
    <n v="0"/>
    <n v="88"/>
  </r>
  <r>
    <x v="91"/>
    <x v="4"/>
    <n v="0"/>
    <n v="88"/>
    <n v="0"/>
    <n v="88"/>
    <n v="0"/>
    <n v="88"/>
  </r>
  <r>
    <x v="92"/>
    <x v="5"/>
    <n v="106"/>
    <n v="28"/>
    <n v="1.7666666666666666"/>
    <n v="28"/>
    <n v="7"/>
    <n v="24"/>
  </r>
  <r>
    <x v="93"/>
    <x v="2"/>
    <n v="142"/>
    <n v="23"/>
    <n v="2.3666666666666667"/>
    <n v="23"/>
    <n v="10"/>
    <n v="13"/>
  </r>
  <r>
    <x v="94"/>
    <x v="3"/>
    <n v="0"/>
    <n v="88"/>
    <n v="0"/>
    <n v="88"/>
    <n v="0"/>
    <n v="88"/>
  </r>
  <r>
    <x v="95"/>
    <x v="4"/>
    <n v="53"/>
    <n v="40"/>
    <n v="0.8833333333333333"/>
    <n v="40"/>
    <n v="7"/>
    <n v="24"/>
  </r>
  <r>
    <x v="96"/>
    <x v="13"/>
    <n v="19"/>
    <n v="58"/>
    <n v="0.31666666666666665"/>
    <n v="58"/>
    <n v="6"/>
    <n v="29"/>
  </r>
  <r>
    <x v="97"/>
    <x v="4"/>
    <n v="0"/>
    <n v="88"/>
    <n v="0"/>
    <n v="88"/>
    <n v="0"/>
    <n v="88"/>
  </r>
  <r>
    <x v="98"/>
    <x v="16"/>
    <n v="0"/>
    <n v="88"/>
    <n v="0"/>
    <n v="88"/>
    <n v="0"/>
    <n v="88"/>
  </r>
  <r>
    <x v="99"/>
    <x v="4"/>
    <n v="62"/>
    <n v="39"/>
    <n v="1.0333333333333334"/>
    <n v="39"/>
    <n v="10"/>
    <n v="13"/>
  </r>
  <r>
    <x v="100"/>
    <x v="13"/>
    <n v="73"/>
    <n v="35"/>
    <n v="1.2166666666666666"/>
    <n v="35"/>
    <n v="8"/>
    <n v="21"/>
  </r>
  <r>
    <x v="101"/>
    <x v="1"/>
    <n v="26"/>
    <n v="51"/>
    <n v="0.43333333333333335"/>
    <n v="51"/>
    <n v="4"/>
    <n v="43"/>
  </r>
  <r>
    <x v="102"/>
    <x v="13"/>
    <n v="23"/>
    <n v="56"/>
    <n v="0.38333333333333336"/>
    <n v="56"/>
    <n v="1"/>
    <n v="67"/>
  </r>
  <r>
    <x v="103"/>
    <x v="5"/>
    <n v="47"/>
    <n v="44"/>
    <n v="0.78333333333333333"/>
    <n v="44"/>
    <n v="2"/>
    <n v="58"/>
  </r>
  <r>
    <x v="104"/>
    <x v="4"/>
    <n v="2"/>
    <n v="83"/>
    <n v="3.3333333333333333E-2"/>
    <n v="83"/>
    <n v="1"/>
    <n v="67"/>
  </r>
  <r>
    <x v="105"/>
    <x v="4"/>
    <n v="0"/>
    <n v="88"/>
    <n v="0"/>
    <n v="88"/>
    <n v="0"/>
    <n v="88"/>
  </r>
  <r>
    <x v="106"/>
    <x v="10"/>
    <n v="52"/>
    <n v="41"/>
    <n v="0.8666666666666667"/>
    <n v="41"/>
    <n v="1"/>
    <n v="67"/>
  </r>
  <r>
    <x v="107"/>
    <x v="4"/>
    <n v="0"/>
    <n v="88"/>
    <n v="0"/>
    <n v="88"/>
    <n v="0"/>
    <n v="88"/>
  </r>
  <r>
    <x v="108"/>
    <x v="10"/>
    <n v="0"/>
    <n v="88"/>
    <n v="0"/>
    <n v="88"/>
    <n v="0"/>
    <n v="88"/>
  </r>
  <r>
    <x v="109"/>
    <x v="4"/>
    <n v="0"/>
    <n v="88"/>
    <n v="0"/>
    <n v="88"/>
    <n v="0"/>
    <n v="88"/>
  </r>
  <r>
    <x v="110"/>
    <x v="5"/>
    <n v="8"/>
    <n v="68"/>
    <n v="0.13333333333333333"/>
    <n v="68"/>
    <n v="1"/>
    <n v="67"/>
  </r>
  <r>
    <x v="111"/>
    <x v="1"/>
    <n v="0"/>
    <n v="88"/>
    <n v="0"/>
    <n v="88"/>
    <n v="0"/>
    <n v="88"/>
  </r>
  <r>
    <x v="112"/>
    <x v="14"/>
    <n v="352"/>
    <n v="4"/>
    <n v="5.8666666666666663"/>
    <n v="4"/>
    <n v="5"/>
    <n v="35"/>
  </r>
  <r>
    <x v="113"/>
    <x v="4"/>
    <n v="29"/>
    <n v="49"/>
    <n v="0.48333333333333334"/>
    <n v="49"/>
    <n v="2"/>
    <n v="58"/>
  </r>
  <r>
    <x v="114"/>
    <x v="16"/>
    <n v="0"/>
    <n v="88"/>
    <n v="0"/>
    <n v="88"/>
    <n v="0"/>
    <n v="88"/>
  </r>
  <r>
    <x v="115"/>
    <x v="10"/>
    <n v="6"/>
    <n v="74"/>
    <n v="0.1"/>
    <n v="74"/>
    <n v="1"/>
    <n v="67"/>
  </r>
  <r>
    <x v="116"/>
    <x v="3"/>
    <n v="122"/>
    <n v="24"/>
    <n v="2.0333333333333332"/>
    <n v="24"/>
    <n v="3"/>
    <n v="50"/>
  </r>
  <r>
    <x v="117"/>
    <x v="3"/>
    <n v="12"/>
    <n v="65"/>
    <n v="0.2"/>
    <n v="65"/>
    <n v="3"/>
    <n v="50"/>
  </r>
  <r>
    <x v="118"/>
    <x v="13"/>
    <n v="7"/>
    <n v="72"/>
    <n v="0.11666666666666667"/>
    <n v="72"/>
    <n v="3"/>
    <n v="50"/>
  </r>
  <r>
    <x v="119"/>
    <x v="13"/>
    <n v="4"/>
    <n v="77"/>
    <n v="6.6666666666666666E-2"/>
    <n v="77"/>
    <n v="1"/>
    <n v="67"/>
  </r>
  <r>
    <x v="120"/>
    <x v="3"/>
    <n v="0"/>
    <n v="88"/>
    <n v="0"/>
    <n v="88"/>
    <n v="0"/>
    <n v="88"/>
  </r>
  <r>
    <x v="121"/>
    <x v="10"/>
    <n v="0"/>
    <n v="88"/>
    <n v="0"/>
    <n v="88"/>
    <n v="0"/>
    <n v="88"/>
  </r>
  <r>
    <x v="122"/>
    <x v="10"/>
    <n v="15"/>
    <n v="63"/>
    <n v="0.25"/>
    <n v="63"/>
    <n v="1"/>
    <n v="67"/>
  </r>
  <r>
    <x v="123"/>
    <x v="4"/>
    <n v="0"/>
    <n v="88"/>
    <n v="0"/>
    <n v="88"/>
    <n v="0"/>
    <n v="88"/>
  </r>
  <r>
    <x v="124"/>
    <x v="15"/>
    <n v="0"/>
    <n v="88"/>
    <n v="0"/>
    <n v="88"/>
    <n v="0"/>
    <n v="88"/>
  </r>
  <r>
    <x v="125"/>
    <x v="10"/>
    <n v="17"/>
    <n v="61"/>
    <n v="0.28333333333333333"/>
    <n v="61"/>
    <n v="5"/>
    <n v="35"/>
  </r>
  <r>
    <x v="126"/>
    <x v="4"/>
    <n v="6"/>
    <n v="74"/>
    <n v="0.1"/>
    <n v="74"/>
    <n v="1"/>
    <n v="67"/>
  </r>
  <r>
    <x v="127"/>
    <x v="10"/>
    <n v="0"/>
    <n v="88"/>
    <n v="0"/>
    <n v="88"/>
    <n v="0"/>
    <n v="88"/>
  </r>
  <r>
    <x v="128"/>
    <x v="2"/>
    <n v="3"/>
    <n v="79"/>
    <n v="0.05"/>
    <n v="79"/>
    <n v="1"/>
    <n v="67"/>
  </r>
  <r>
    <x v="129"/>
    <x v="5"/>
    <n v="228"/>
    <n v="10"/>
    <n v="3.8"/>
    <n v="10"/>
    <n v="11"/>
    <n v="9"/>
  </r>
  <r>
    <x v="130"/>
    <x v="2"/>
    <n v="44"/>
    <n v="46"/>
    <n v="0.73333333333333328"/>
    <n v="46"/>
    <n v="5"/>
    <n v="35"/>
  </r>
  <r>
    <x v="131"/>
    <x v="5"/>
    <n v="200"/>
    <n v="15"/>
    <n v="3.3333333333333335"/>
    <n v="15"/>
    <n v="11"/>
    <n v="9"/>
  </r>
  <r>
    <x v="132"/>
    <x v="3"/>
    <n v="24"/>
    <n v="55"/>
    <n v="0.4"/>
    <n v="55"/>
    <n v="2"/>
    <n v="58"/>
  </r>
  <r>
    <x v="133"/>
    <x v="10"/>
    <n v="39"/>
    <n v="47"/>
    <n v="0.65"/>
    <n v="47"/>
    <n v="2"/>
    <n v="58"/>
  </r>
  <r>
    <x v="134"/>
    <x v="13"/>
    <n v="0"/>
    <n v="88"/>
    <n v="0"/>
    <n v="88"/>
    <n v="0"/>
    <n v="88"/>
  </r>
  <r>
    <x v="135"/>
    <x v="3"/>
    <n v="0"/>
    <n v="88"/>
    <n v="0"/>
    <n v="88"/>
    <n v="0"/>
    <n v="88"/>
  </r>
  <r>
    <x v="136"/>
    <x v="13"/>
    <n v="0"/>
    <n v="88"/>
    <n v="0"/>
    <n v="88"/>
    <n v="0"/>
    <n v="88"/>
  </r>
  <r>
    <x v="137"/>
    <x v="4"/>
    <n v="0"/>
    <n v="88"/>
    <n v="0"/>
    <n v="88"/>
    <n v="0"/>
    <n v="88"/>
  </r>
  <r>
    <x v="138"/>
    <x v="8"/>
    <n v="183"/>
    <n v="16"/>
    <n v="3.05"/>
    <n v="16"/>
    <n v="9"/>
    <n v="16"/>
  </r>
  <r>
    <x v="139"/>
    <x v="13"/>
    <n v="0"/>
    <n v="88"/>
    <n v="0"/>
    <n v="88"/>
    <n v="0"/>
    <n v="88"/>
  </r>
  <r>
    <x v="140"/>
    <x v="4"/>
    <n v="19"/>
    <n v="58"/>
    <n v="0.31666666666666665"/>
    <n v="58"/>
    <n v="3"/>
    <n v="50"/>
  </r>
  <r>
    <x v="141"/>
    <x v="13"/>
    <n v="0"/>
    <n v="88"/>
    <n v="0"/>
    <n v="88"/>
    <n v="0"/>
    <n v="88"/>
  </r>
  <r>
    <x v="142"/>
    <x v="5"/>
    <n v="112"/>
    <n v="25"/>
    <n v="1.8666666666666667"/>
    <n v="25"/>
    <n v="4"/>
    <n v="43"/>
  </r>
  <r>
    <x v="143"/>
    <x v="3"/>
    <n v="0"/>
    <n v="88"/>
    <n v="0"/>
    <n v="88"/>
    <n v="0"/>
    <n v="88"/>
  </r>
  <r>
    <x v="144"/>
    <x v="10"/>
    <n v="217"/>
    <n v="12"/>
    <n v="3.6166666666666667"/>
    <n v="12"/>
    <n v="9"/>
    <n v="16"/>
  </r>
  <r>
    <x v="145"/>
    <x v="1"/>
    <n v="1"/>
    <n v="85"/>
    <n v="1.6666666666666666E-2"/>
    <n v="85"/>
    <n v="1"/>
    <n v="67"/>
  </r>
  <r>
    <x v="146"/>
    <x v="12"/>
    <n v="20"/>
    <n v="57"/>
    <n v="0.33333333333333331"/>
    <n v="57"/>
    <n v="6"/>
    <n v="29"/>
  </r>
  <r>
    <x v="147"/>
    <x v="3"/>
    <n v="0"/>
    <n v="88"/>
    <n v="0"/>
    <n v="88"/>
    <n v="0"/>
    <n v="88"/>
  </r>
  <r>
    <x v="148"/>
    <x v="15"/>
    <n v="202"/>
    <n v="14"/>
    <n v="3.3666666666666667"/>
    <n v="14"/>
    <n v="4"/>
    <n v="43"/>
  </r>
  <r>
    <x v="149"/>
    <x v="4"/>
    <n v="0"/>
    <n v="88"/>
    <n v="0"/>
    <n v="88"/>
    <n v="0"/>
    <n v="88"/>
  </r>
  <r>
    <x v="150"/>
    <x v="1"/>
    <n v="209"/>
    <n v="13"/>
    <n v="3.4833333333333334"/>
    <n v="13"/>
    <n v="15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Hana Nuraini Sofyan "/>
    <x v="0"/>
    <n v="297"/>
    <n v="8"/>
    <n v="4.95"/>
    <n v="8"/>
    <n v="1"/>
    <n v="58"/>
  </r>
  <r>
    <s v="Niki Munandar "/>
    <x v="0"/>
    <n v="140"/>
    <n v="19"/>
    <n v="2.3333333333333335"/>
    <n v="19"/>
    <n v="5"/>
    <n v="20"/>
  </r>
  <r>
    <s v="Adeline Genie Natan "/>
    <x v="0"/>
    <n v="100"/>
    <n v="22"/>
    <n v="1.6666666666666667"/>
    <n v="22"/>
    <n v="13"/>
    <n v="4"/>
  </r>
  <r>
    <s v="Intan Dwi Fatwa"/>
    <x v="0"/>
    <n v="98"/>
    <n v="24"/>
    <n v="1.6333333333333333"/>
    <n v="24"/>
    <n v="2"/>
    <n v="50"/>
  </r>
  <r>
    <s v="Indah Lestari "/>
    <x v="0"/>
    <n v="91"/>
    <n v="27"/>
    <n v="1.5166666666666666"/>
    <n v="27"/>
    <n v="3"/>
    <n v="40"/>
  </r>
  <r>
    <s v="Amin Nur Rohman "/>
    <x v="0"/>
    <n v="39"/>
    <n v="41"/>
    <n v="0.65"/>
    <n v="41"/>
    <n v="2"/>
    <n v="50"/>
  </r>
  <r>
    <s v="Nirwan Ependi"/>
    <x v="0"/>
    <n v="7"/>
    <n v="68"/>
    <n v="0.11666666666666667"/>
    <n v="68"/>
    <n v="1"/>
    <n v="58"/>
  </r>
  <r>
    <s v="Crystal Novel Ligar Lestari"/>
    <x v="0"/>
    <n v="0"/>
    <n v="83"/>
    <n v="0"/>
    <n v="83"/>
    <n v="0"/>
    <n v="83"/>
  </r>
  <r>
    <s v="Slamet Widodo"/>
    <x v="0"/>
    <n v="0"/>
    <n v="83"/>
    <n v="0"/>
    <n v="83"/>
    <n v="0"/>
    <n v="83"/>
  </r>
  <r>
    <s v="Stephen Dermawan "/>
    <x v="0"/>
    <n v="0"/>
    <n v="83"/>
    <n v="0"/>
    <n v="83"/>
    <n v="0"/>
    <n v="83"/>
  </r>
  <r>
    <s v="Syavira Suci Ramadhita"/>
    <x v="0"/>
    <n v="0"/>
    <n v="83"/>
    <n v="0"/>
    <n v="83"/>
    <n v="0"/>
    <n v="83"/>
  </r>
  <r>
    <s v="Tias Stevani"/>
    <x v="0"/>
    <n v="0"/>
    <n v="83"/>
    <n v="0"/>
    <n v="83"/>
    <n v="0"/>
    <n v="83"/>
  </r>
  <r>
    <s v="Lim Rah Salim "/>
    <x v="1"/>
    <n v="36"/>
    <n v="43"/>
    <n v="0.6"/>
    <n v="43"/>
    <n v="7"/>
    <n v="16"/>
  </r>
  <r>
    <s v="Wendi Johan "/>
    <x v="1"/>
    <n v="5"/>
    <n v="71"/>
    <n v="8.3333333333333329E-2"/>
    <n v="71"/>
    <n v="2"/>
    <n v="50"/>
  </r>
  <r>
    <s v="Anthony Salim"/>
    <x v="1"/>
    <n v="0"/>
    <n v="83"/>
    <n v="0"/>
    <n v="83"/>
    <n v="0"/>
    <n v="83"/>
  </r>
  <r>
    <s v="Michael Surya Wijaya"/>
    <x v="2"/>
    <n v="313"/>
    <n v="7"/>
    <n v="5.2166666666666668"/>
    <n v="7"/>
    <n v="5"/>
    <n v="20"/>
  </r>
  <r>
    <s v="Andika Suyitno "/>
    <x v="2"/>
    <n v="89"/>
    <n v="28"/>
    <n v="1.4833333333333334"/>
    <n v="28"/>
    <n v="8"/>
    <n v="14"/>
  </r>
  <r>
    <s v="Andreas Thio Michael "/>
    <x v="2"/>
    <n v="7"/>
    <n v="68"/>
    <n v="0.11666666666666667"/>
    <n v="68"/>
    <n v="1"/>
    <n v="58"/>
  </r>
  <r>
    <s v="Dewi Marienta Siahaan"/>
    <x v="2"/>
    <n v="0"/>
    <n v="83"/>
    <n v="0"/>
    <n v="83"/>
    <n v="0"/>
    <n v="83"/>
  </r>
  <r>
    <s v="Nartin Rasboenga "/>
    <x v="3"/>
    <n v="204"/>
    <n v="15"/>
    <n v="3.4"/>
    <n v="15"/>
    <n v="5"/>
    <n v="20"/>
  </r>
  <r>
    <s v="Natalia Isabela Tupamahu"/>
    <x v="3"/>
    <n v="27"/>
    <n v="51"/>
    <n v="0.45"/>
    <n v="51"/>
    <n v="4"/>
    <n v="31"/>
  </r>
  <r>
    <s v="Yosefin Meylista Christianti Bria  "/>
    <x v="3"/>
    <n v="25"/>
    <n v="52"/>
    <n v="0.41666666666666669"/>
    <n v="52"/>
    <n v="2"/>
    <n v="50"/>
  </r>
  <r>
    <s v="Sanah Sadubun "/>
    <x v="3"/>
    <n v="18"/>
    <n v="58"/>
    <n v="0.3"/>
    <n v="58"/>
    <n v="3"/>
    <n v="40"/>
  </r>
  <r>
    <s v="Erwin Saputra"/>
    <x v="3"/>
    <n v="4"/>
    <n v="73"/>
    <n v="6.6666666666666666E-2"/>
    <n v="73"/>
    <n v="1"/>
    <n v="58"/>
  </r>
  <r>
    <s v="Wina Damayanti"/>
    <x v="3"/>
    <n v="2"/>
    <n v="79"/>
    <n v="3.3333333333333333E-2"/>
    <n v="79"/>
    <n v="1"/>
    <n v="58"/>
  </r>
  <r>
    <s v="Vera Hartaty Nainggolan "/>
    <x v="3"/>
    <n v="1"/>
    <n v="81"/>
    <n v="1.6666666666666666E-2"/>
    <n v="81"/>
    <n v="1"/>
    <n v="58"/>
  </r>
  <r>
    <s v="Anisa Nanda Razeqi"/>
    <x v="3"/>
    <n v="0"/>
    <n v="83"/>
    <n v="0"/>
    <n v="83"/>
    <n v="0"/>
    <n v="83"/>
  </r>
  <r>
    <s v="Monic Sinaga "/>
    <x v="3"/>
    <n v="0"/>
    <n v="83"/>
    <n v="0"/>
    <n v="83"/>
    <n v="0"/>
    <n v="83"/>
  </r>
  <r>
    <s v="Marcelina Indarwati"/>
    <x v="3"/>
    <n v="0"/>
    <n v="83"/>
    <n v="0"/>
    <n v="83"/>
    <n v="0"/>
    <n v="83"/>
  </r>
  <r>
    <s v="Nurcholis Masjid "/>
    <x v="3"/>
    <n v="0"/>
    <n v="83"/>
    <n v="0"/>
    <n v="83"/>
    <n v="0"/>
    <n v="83"/>
  </r>
  <r>
    <s v="Florencia Devi"/>
    <x v="3"/>
    <n v="0"/>
    <n v="83"/>
    <n v="0"/>
    <n v="83"/>
    <n v="0"/>
    <n v="83"/>
  </r>
  <r>
    <s v="Nur Afifah Asiatul "/>
    <x v="3"/>
    <n v="0"/>
    <n v="83"/>
    <n v="0"/>
    <n v="83"/>
    <n v="0"/>
    <n v="83"/>
  </r>
  <r>
    <s v="Sri Ulina Saragih "/>
    <x v="3"/>
    <n v="0"/>
    <n v="83"/>
    <n v="0"/>
    <n v="83"/>
    <n v="0"/>
    <n v="83"/>
  </r>
  <r>
    <s v="B Wansarsi"/>
    <x v="4"/>
    <n v="32"/>
    <n v="47"/>
    <n v="0.53333333333333333"/>
    <n v="47"/>
    <n v="1"/>
    <n v="58"/>
  </r>
  <r>
    <s v="Ikhsan Fazar Hendiansyah "/>
    <x v="4"/>
    <n v="28"/>
    <n v="50"/>
    <n v="0.46666666666666667"/>
    <n v="50"/>
    <n v="4"/>
    <n v="31"/>
  </r>
  <r>
    <s v="Ananda Yoga Prasetyo"/>
    <x v="4"/>
    <n v="0"/>
    <n v="83"/>
    <n v="0"/>
    <n v="83"/>
    <n v="0"/>
    <n v="83"/>
  </r>
  <r>
    <s v="Muhammad Ruslan Nasrullah "/>
    <x v="5"/>
    <n v="198"/>
    <n v="16"/>
    <n v="3.3"/>
    <n v="16"/>
    <n v="9"/>
    <n v="11"/>
  </r>
  <r>
    <s v="Arif Nurachman "/>
    <x v="5"/>
    <n v="100"/>
    <n v="22"/>
    <n v="1.6666666666666667"/>
    <n v="22"/>
    <n v="5"/>
    <n v="20"/>
  </r>
  <r>
    <s v="Febriansyah "/>
    <x v="5"/>
    <n v="82"/>
    <n v="29"/>
    <n v="1.3666666666666667"/>
    <n v="29"/>
    <n v="3"/>
    <n v="40"/>
  </r>
  <r>
    <s v="Adi Kurniawan "/>
    <x v="5"/>
    <n v="39"/>
    <n v="41"/>
    <n v="0.65"/>
    <n v="41"/>
    <n v="3"/>
    <n v="40"/>
  </r>
  <r>
    <s v="Dwi Iryanti"/>
    <x v="5"/>
    <n v="1"/>
    <n v="81"/>
    <n v="1.6666666666666666E-2"/>
    <n v="81"/>
    <n v="1"/>
    <n v="58"/>
  </r>
  <r>
    <s v="Supriyanto"/>
    <x v="5"/>
    <n v="0"/>
    <n v="83"/>
    <n v="0"/>
    <n v="83"/>
    <n v="0"/>
    <n v="83"/>
  </r>
  <r>
    <s v="Heri"/>
    <x v="5"/>
    <n v="0"/>
    <n v="83"/>
    <n v="0"/>
    <n v="83"/>
    <n v="0"/>
    <n v="83"/>
  </r>
  <r>
    <s v="Restu Chairil Fahmi "/>
    <x v="5"/>
    <n v="0"/>
    <n v="83"/>
    <n v="0"/>
    <n v="83"/>
    <n v="0"/>
    <n v="83"/>
  </r>
  <r>
    <s v="Gazali "/>
    <x v="6"/>
    <n v="374"/>
    <n v="2"/>
    <n v="6.2333333333333334"/>
    <n v="2"/>
    <n v="3"/>
    <n v="40"/>
  </r>
  <r>
    <s v="Catur Cahyono"/>
    <x v="6"/>
    <n v="261"/>
    <n v="10"/>
    <n v="4.3499999999999996"/>
    <n v="10"/>
    <n v="1"/>
    <n v="58"/>
  </r>
  <r>
    <s v="Apriyanto"/>
    <x v="6"/>
    <n v="258"/>
    <n v="11"/>
    <n v="4.3"/>
    <n v="11"/>
    <n v="11"/>
    <n v="6"/>
  </r>
  <r>
    <s v="Putri Risti Indriyani"/>
    <x v="6"/>
    <n v="93"/>
    <n v="25"/>
    <n v="1.55"/>
    <n v="25"/>
    <n v="6"/>
    <n v="19"/>
  </r>
  <r>
    <s v="Tarsun Arafan Mulya "/>
    <x v="6"/>
    <n v="75"/>
    <n v="31"/>
    <n v="1.25"/>
    <n v="31"/>
    <n v="4"/>
    <n v="31"/>
  </r>
  <r>
    <s v="Palmeida Desrenny Harahap"/>
    <x v="6"/>
    <n v="65"/>
    <n v="33"/>
    <n v="1.0833333333333333"/>
    <n v="33"/>
    <n v="3"/>
    <n v="40"/>
  </r>
  <r>
    <s v="Lidya Jefri"/>
    <x v="6"/>
    <n v="22"/>
    <n v="54"/>
    <n v="0.36666666666666664"/>
    <n v="54"/>
    <n v="1"/>
    <n v="58"/>
  </r>
  <r>
    <s v="Mutya Silvia "/>
    <x v="6"/>
    <n v="22"/>
    <n v="54"/>
    <n v="0.36666666666666664"/>
    <n v="54"/>
    <n v="3"/>
    <n v="40"/>
  </r>
  <r>
    <s v="Vera Novera"/>
    <x v="6"/>
    <n v="10"/>
    <n v="63"/>
    <n v="0.16666666666666666"/>
    <n v="63"/>
    <n v="2"/>
    <n v="50"/>
  </r>
  <r>
    <s v="Oktavianus Ambulengo"/>
    <x v="6"/>
    <n v="5"/>
    <n v="71"/>
    <n v="8.3333333333333329E-2"/>
    <n v="71"/>
    <n v="1"/>
    <n v="58"/>
  </r>
  <r>
    <s v="Hendri"/>
    <x v="6"/>
    <n v="4"/>
    <n v="73"/>
    <n v="6.6666666666666666E-2"/>
    <n v="73"/>
    <n v="1"/>
    <n v="58"/>
  </r>
  <r>
    <s v="Dian Aryani "/>
    <x v="6"/>
    <n v="2"/>
    <n v="79"/>
    <n v="3.3333333333333333E-2"/>
    <n v="79"/>
    <n v="1"/>
    <n v="58"/>
  </r>
  <r>
    <s v="Teguh Kodarman "/>
    <x v="6"/>
    <n v="0"/>
    <n v="83"/>
    <n v="0"/>
    <n v="83"/>
    <n v="0"/>
    <n v="83"/>
  </r>
  <r>
    <s v="Liang Munandar "/>
    <x v="6"/>
    <n v="0"/>
    <n v="83"/>
    <n v="0"/>
    <n v="83"/>
    <n v="0"/>
    <n v="83"/>
  </r>
  <r>
    <s v="Sulaiman "/>
    <x v="6"/>
    <n v="0"/>
    <n v="83"/>
    <n v="0"/>
    <n v="83"/>
    <n v="0"/>
    <n v="83"/>
  </r>
  <r>
    <s v="Marsidi"/>
    <x v="6"/>
    <n v="0"/>
    <n v="83"/>
    <n v="0"/>
    <n v="83"/>
    <n v="0"/>
    <n v="83"/>
  </r>
  <r>
    <s v="Yugo Adi Sasono"/>
    <x v="6"/>
    <n v="0"/>
    <n v="83"/>
    <n v="0"/>
    <n v="83"/>
    <n v="0"/>
    <n v="83"/>
  </r>
  <r>
    <s v="Sukur Muklasin "/>
    <x v="6"/>
    <n v="0"/>
    <n v="83"/>
    <n v="0"/>
    <n v="83"/>
    <n v="0"/>
    <n v="83"/>
  </r>
  <r>
    <s v="Donny Dwiyanto"/>
    <x v="6"/>
    <n v="0"/>
    <n v="83"/>
    <n v="0"/>
    <n v="83"/>
    <n v="0"/>
    <n v="83"/>
  </r>
  <r>
    <s v="Mochammad Soleh "/>
    <x v="6"/>
    <n v="0"/>
    <n v="83"/>
    <n v="0"/>
    <n v="83"/>
    <n v="0"/>
    <n v="83"/>
  </r>
  <r>
    <s v="Nuril Ayu Aniwindira"/>
    <x v="6"/>
    <n v="0"/>
    <n v="83"/>
    <n v="0"/>
    <n v="83"/>
    <n v="0"/>
    <n v="83"/>
  </r>
  <r>
    <s v="Selamet Susilo "/>
    <x v="6"/>
    <n v="0"/>
    <n v="83"/>
    <n v="0"/>
    <n v="83"/>
    <n v="0"/>
    <n v="83"/>
  </r>
  <r>
    <s v="Dendy Rozano Widiyanto"/>
    <x v="7"/>
    <n v="61"/>
    <n v="34"/>
    <n v="1.0166666666666666"/>
    <n v="34"/>
    <n v="5"/>
    <n v="20"/>
  </r>
  <r>
    <s v="Teddy Setiawan Zunaedi"/>
    <x v="7"/>
    <n v="36"/>
    <n v="43"/>
    <n v="0.6"/>
    <n v="43"/>
    <n v="5"/>
    <n v="20"/>
  </r>
  <r>
    <s v="Allanda  "/>
    <x v="7"/>
    <n v="33"/>
    <n v="46"/>
    <n v="0.55000000000000004"/>
    <n v="46"/>
    <n v="4"/>
    <n v="31"/>
  </r>
  <r>
    <s v="Noverly Sandro Gomes"/>
    <x v="7"/>
    <n v="29"/>
    <n v="48"/>
    <n v="0.48333333333333334"/>
    <n v="48"/>
    <n v="3"/>
    <n v="40"/>
  </r>
  <r>
    <s v="Achmad Yusuf Saputra"/>
    <x v="7"/>
    <n v="14"/>
    <n v="60"/>
    <n v="0.23333333333333334"/>
    <n v="60"/>
    <n v="1"/>
    <n v="58"/>
  </r>
  <r>
    <s v="Don Sebastian Ignatius Siagian"/>
    <x v="7"/>
    <n v="10"/>
    <n v="63"/>
    <n v="0.16666666666666666"/>
    <n v="63"/>
    <n v="2"/>
    <n v="50"/>
  </r>
  <r>
    <s v="Dimas Wildani Al Irhas "/>
    <x v="7"/>
    <n v="8"/>
    <n v="66"/>
    <n v="0.13333333333333333"/>
    <n v="66"/>
    <n v="1"/>
    <n v="58"/>
  </r>
  <r>
    <s v="Ika Restiana"/>
    <x v="7"/>
    <n v="8"/>
    <n v="66"/>
    <n v="0.13333333333333333"/>
    <n v="66"/>
    <n v="1"/>
    <n v="58"/>
  </r>
  <r>
    <s v="M.Eko Al Badrun "/>
    <x v="7"/>
    <n v="4"/>
    <n v="73"/>
    <n v="6.6666666666666666E-2"/>
    <n v="73"/>
    <n v="1"/>
    <n v="58"/>
  </r>
  <r>
    <s v="Rendi Mardiansah "/>
    <x v="7"/>
    <n v="0"/>
    <n v="83"/>
    <n v="0"/>
    <n v="83"/>
    <n v="0"/>
    <n v="83"/>
  </r>
  <r>
    <s v="Raudatul Hassanah "/>
    <x v="7"/>
    <n v="0"/>
    <n v="83"/>
    <n v="0"/>
    <n v="83"/>
    <n v="0"/>
    <n v="83"/>
  </r>
  <r>
    <s v="Wantono"/>
    <x v="7"/>
    <n v="0"/>
    <n v="83"/>
    <n v="0"/>
    <n v="83"/>
    <n v="0"/>
    <n v="83"/>
  </r>
  <r>
    <s v="Dede Jubaedah "/>
    <x v="7"/>
    <n v="0"/>
    <n v="83"/>
    <n v="0"/>
    <n v="83"/>
    <n v="0"/>
    <n v="83"/>
  </r>
  <r>
    <s v="Desy Fransisca "/>
    <x v="7"/>
    <n v="0"/>
    <n v="83"/>
    <n v="0"/>
    <n v="83"/>
    <n v="0"/>
    <n v="83"/>
  </r>
  <r>
    <s v="Eulis Kusmiati "/>
    <x v="7"/>
    <n v="0"/>
    <n v="83"/>
    <n v="0"/>
    <n v="83"/>
    <n v="0"/>
    <n v="83"/>
  </r>
  <r>
    <s v="Hastaryo "/>
    <x v="7"/>
    <n v="0"/>
    <n v="83"/>
    <n v="0"/>
    <n v="83"/>
    <n v="0"/>
    <n v="83"/>
  </r>
  <r>
    <s v="Joni"/>
    <x v="7"/>
    <n v="0"/>
    <n v="83"/>
    <n v="0"/>
    <n v="83"/>
    <n v="0"/>
    <n v="83"/>
  </r>
  <r>
    <s v="Kaltika Fitri"/>
    <x v="7"/>
    <n v="0"/>
    <n v="83"/>
    <n v="0"/>
    <n v="83"/>
    <n v="0"/>
    <n v="83"/>
  </r>
  <r>
    <s v="Lu`lu`  Awaliyah"/>
    <x v="7"/>
    <n v="0"/>
    <n v="83"/>
    <n v="0"/>
    <n v="83"/>
    <n v="0"/>
    <n v="83"/>
  </r>
  <r>
    <s v="Marta Muliadi"/>
    <x v="7"/>
    <n v="0"/>
    <n v="83"/>
    <n v="0"/>
    <n v="83"/>
    <n v="0"/>
    <n v="83"/>
  </r>
  <r>
    <s v="Parto "/>
    <x v="7"/>
    <n v="0"/>
    <n v="83"/>
    <n v="0"/>
    <n v="83"/>
    <n v="0"/>
    <n v="83"/>
  </r>
  <r>
    <s v="Randi Septiana"/>
    <x v="7"/>
    <n v="0"/>
    <n v="83"/>
    <n v="0"/>
    <n v="83"/>
    <n v="0"/>
    <n v="83"/>
  </r>
  <r>
    <s v="Sujilan   "/>
    <x v="7"/>
    <n v="0"/>
    <n v="83"/>
    <n v="0"/>
    <n v="83"/>
    <n v="0"/>
    <n v="83"/>
  </r>
  <r>
    <s v="Yunandi Yasmin "/>
    <x v="7"/>
    <n v="0"/>
    <n v="83"/>
    <n v="0"/>
    <n v="83"/>
    <n v="0"/>
    <n v="83"/>
  </r>
  <r>
    <s v="Asep Maulana"/>
    <x v="8"/>
    <n v="15"/>
    <n v="59"/>
    <n v="0.25"/>
    <n v="59"/>
    <n v="1"/>
    <n v="58"/>
  </r>
  <r>
    <s v="Yonatan Setiawan "/>
    <x v="8"/>
    <n v="6"/>
    <n v="70"/>
    <n v="0.1"/>
    <n v="70"/>
    <n v="1"/>
    <n v="58"/>
  </r>
  <r>
    <s v="Putri Aisyati Ingrum "/>
    <x v="8"/>
    <n v="0"/>
    <n v="83"/>
    <n v="0"/>
    <n v="83"/>
    <n v="0"/>
    <n v="83"/>
  </r>
  <r>
    <s v="Robi Ajid "/>
    <x v="9"/>
    <n v="355"/>
    <n v="4"/>
    <n v="5.916666666666667"/>
    <n v="4"/>
    <n v="11"/>
    <n v="6"/>
  </r>
  <r>
    <s v="Ribca Noviana Angeline "/>
    <x v="9"/>
    <n v="217"/>
    <n v="14"/>
    <n v="3.6166666666666667"/>
    <n v="14"/>
    <n v="12"/>
    <n v="5"/>
  </r>
  <r>
    <s v="Agus Setiawan "/>
    <x v="9"/>
    <n v="42"/>
    <n v="39"/>
    <n v="0.7"/>
    <n v="39"/>
    <n v="4"/>
    <n v="31"/>
  </r>
  <r>
    <s v="Sigit "/>
    <x v="9"/>
    <n v="40"/>
    <n v="40"/>
    <n v="0.66666666666666663"/>
    <n v="40"/>
    <n v="1"/>
    <n v="58"/>
  </r>
  <r>
    <s v="Madi "/>
    <x v="9"/>
    <n v="35"/>
    <n v="45"/>
    <n v="0.58333333333333337"/>
    <n v="45"/>
    <n v="1"/>
    <n v="58"/>
  </r>
  <r>
    <s v="Yaya Kuswaya"/>
    <x v="9"/>
    <n v="29"/>
    <n v="48"/>
    <n v="0.48333333333333334"/>
    <n v="48"/>
    <n v="4"/>
    <n v="31"/>
  </r>
  <r>
    <s v="Nur Wiwid Adhi Laxmana "/>
    <x v="9"/>
    <n v="4"/>
    <n v="73"/>
    <n v="6.6666666666666666E-2"/>
    <n v="73"/>
    <n v="1"/>
    <n v="58"/>
  </r>
  <r>
    <s v="Noni Komariah Sari"/>
    <x v="9"/>
    <n v="0"/>
    <n v="83"/>
    <n v="0"/>
    <n v="83"/>
    <n v="0"/>
    <n v="83"/>
  </r>
  <r>
    <s v="Urip Budiyanto"/>
    <x v="9"/>
    <n v="0"/>
    <n v="83"/>
    <n v="0"/>
    <n v="83"/>
    <n v="0"/>
    <n v="83"/>
  </r>
  <r>
    <s v="Haryadi"/>
    <x v="9"/>
    <n v="0"/>
    <n v="83"/>
    <n v="0"/>
    <n v="83"/>
    <n v="0"/>
    <n v="83"/>
  </r>
  <r>
    <s v="Irwansyah"/>
    <x v="9"/>
    <n v="0"/>
    <n v="83"/>
    <n v="0"/>
    <n v="83"/>
    <n v="0"/>
    <n v="83"/>
  </r>
  <r>
    <s v="Anisa Chelsea"/>
    <x v="9"/>
    <n v="0"/>
    <n v="83"/>
    <n v="0"/>
    <n v="83"/>
    <n v="0"/>
    <n v="83"/>
  </r>
  <r>
    <s v="Faradilla Sisena"/>
    <x v="9"/>
    <n v="0"/>
    <n v="83"/>
    <n v="0"/>
    <n v="83"/>
    <n v="0"/>
    <n v="83"/>
  </r>
  <r>
    <s v="Yovie Irawan "/>
    <x v="10"/>
    <n v="131"/>
    <n v="20"/>
    <n v="2.1833333333333331"/>
    <n v="20"/>
    <n v="9"/>
    <n v="11"/>
  </r>
  <r>
    <s v="Yesse Putri Debitha"/>
    <x v="10"/>
    <n v="105"/>
    <n v="21"/>
    <n v="1.75"/>
    <n v="21"/>
    <n v="7"/>
    <n v="16"/>
  </r>
  <r>
    <s v="Winda Natalisa "/>
    <x v="10"/>
    <n v="21"/>
    <n v="56"/>
    <n v="0.35"/>
    <n v="56"/>
    <n v="1"/>
    <n v="58"/>
  </r>
  <r>
    <s v="Indra Christ Deswira Saragih "/>
    <x v="10"/>
    <n v="14"/>
    <n v="60"/>
    <n v="0.23333333333333334"/>
    <n v="60"/>
    <n v="3"/>
    <n v="40"/>
  </r>
  <r>
    <s v="Wahyuni "/>
    <x v="10"/>
    <n v="9"/>
    <n v="65"/>
    <n v="0.15"/>
    <n v="65"/>
    <n v="2"/>
    <n v="50"/>
  </r>
  <r>
    <s v="Aries Purnomo"/>
    <x v="10"/>
    <n v="4"/>
    <n v="73"/>
    <n v="6.6666666666666666E-2"/>
    <n v="73"/>
    <n v="1"/>
    <n v="58"/>
  </r>
  <r>
    <s v="Mesrawati Hia"/>
    <x v="10"/>
    <n v="4"/>
    <n v="73"/>
    <n v="6.6666666666666666E-2"/>
    <n v="73"/>
    <n v="1"/>
    <n v="58"/>
  </r>
  <r>
    <s v="Abu Dzar Al Ghifari"/>
    <x v="11"/>
    <n v="356"/>
    <n v="3"/>
    <n v="5.9333333333333336"/>
    <n v="3"/>
    <n v="17"/>
    <n v="1"/>
  </r>
  <r>
    <s v="Ashmiezar Adham"/>
    <x v="11"/>
    <n v="322"/>
    <n v="6"/>
    <n v="5.3666666666666663"/>
    <n v="6"/>
    <n v="15"/>
    <n v="2"/>
  </r>
  <r>
    <s v="Puji Mulato "/>
    <x v="11"/>
    <n v="255"/>
    <n v="12"/>
    <n v="4.25"/>
    <n v="12"/>
    <n v="15"/>
    <n v="2"/>
  </r>
  <r>
    <s v="Oslan Syahril"/>
    <x v="11"/>
    <n v="24"/>
    <n v="53"/>
    <n v="0.4"/>
    <n v="53"/>
    <n v="2"/>
    <n v="50"/>
  </r>
  <r>
    <s v="Niken Wahyuning Candra"/>
    <x v="11"/>
    <n v="12"/>
    <n v="62"/>
    <n v="0.2"/>
    <n v="62"/>
    <n v="4"/>
    <n v="31"/>
  </r>
  <r>
    <s v="Abdul Rohman"/>
    <x v="11"/>
    <n v="0"/>
    <n v="83"/>
    <n v="0"/>
    <n v="83"/>
    <n v="0"/>
    <n v="83"/>
  </r>
  <r>
    <s v="Y Rudi Rumaksono"/>
    <x v="11"/>
    <n v="0"/>
    <n v="83"/>
    <n v="0"/>
    <n v="83"/>
    <n v="0"/>
    <n v="83"/>
  </r>
  <r>
    <s v="Moohamad Syarhrul Kurnia "/>
    <x v="11"/>
    <n v="0"/>
    <n v="83"/>
    <n v="0"/>
    <n v="83"/>
    <n v="0"/>
    <n v="83"/>
  </r>
  <r>
    <s v="Sahab Marajibal "/>
    <x v="12"/>
    <n v="447"/>
    <n v="1"/>
    <n v="7.45"/>
    <n v="1"/>
    <n v="11"/>
    <n v="6"/>
  </r>
  <r>
    <s v="Ronald Yensen Komansial "/>
    <x v="12"/>
    <n v="333"/>
    <n v="5"/>
    <n v="5.55"/>
    <n v="5"/>
    <n v="10"/>
    <n v="9"/>
  </r>
  <r>
    <s v="Irwan Samudra"/>
    <x v="12"/>
    <n v="274"/>
    <n v="9"/>
    <n v="4.5666666666666664"/>
    <n v="9"/>
    <n v="8"/>
    <n v="14"/>
  </r>
  <r>
    <s v="Fauziah Fitri"/>
    <x v="12"/>
    <n v="174"/>
    <n v="17"/>
    <n v="2.9"/>
    <n v="17"/>
    <n v="10"/>
    <n v="9"/>
  </r>
  <r>
    <s v="Bayu Aji Prabowo"/>
    <x v="12"/>
    <n v="168"/>
    <n v="18"/>
    <n v="2.8"/>
    <n v="18"/>
    <n v="5"/>
    <n v="20"/>
  </r>
  <r>
    <s v="Winston Wiharto Suma"/>
    <x v="12"/>
    <n v="92"/>
    <n v="26"/>
    <n v="1.5333333333333334"/>
    <n v="26"/>
    <n v="3"/>
    <n v="40"/>
  </r>
  <r>
    <s v="David Christian Tampubolon"/>
    <x v="12"/>
    <n v="80"/>
    <n v="30"/>
    <n v="1.3333333333333333"/>
    <n v="30"/>
    <n v="7"/>
    <n v="16"/>
  </r>
  <r>
    <s v="Dewi Puspitasari"/>
    <x v="12"/>
    <n v="68"/>
    <n v="32"/>
    <n v="1.1333333333333333"/>
    <n v="32"/>
    <n v="4"/>
    <n v="31"/>
  </r>
  <r>
    <s v="Meidhita Susandi"/>
    <x v="12"/>
    <n v="19"/>
    <n v="57"/>
    <n v="0.31666666666666665"/>
    <n v="57"/>
    <n v="5"/>
    <n v="20"/>
  </r>
  <r>
    <s v="Mochtar Japar "/>
    <x v="12"/>
    <n v="0"/>
    <n v="83"/>
    <n v="0"/>
    <n v="83"/>
    <n v="0"/>
    <n v="83"/>
  </r>
  <r>
    <s v="Emmanuel Hamonangan Sibarani"/>
    <x v="13"/>
    <n v="241"/>
    <n v="13"/>
    <n v="4.0166666666666666"/>
    <n v="13"/>
    <n v="9"/>
    <n v="11"/>
  </r>
  <r>
    <s v="Icvan Fajar Setiawan"/>
    <x v="13"/>
    <n v="0"/>
    <n v="83"/>
    <n v="0"/>
    <n v="83"/>
    <n v="0"/>
    <n v="83"/>
  </r>
  <r>
    <s v="M Syaiful Bahri"/>
    <x v="13"/>
    <n v="0"/>
    <n v="83"/>
    <n v="0"/>
    <n v="83"/>
    <n v="0"/>
    <n v="83"/>
  </r>
  <r>
    <s v="Deka Prabowo"/>
    <x v="14"/>
    <n v="56"/>
    <n v="35"/>
    <n v="0.93333333333333335"/>
    <n v="35"/>
    <n v="5"/>
    <n v="20"/>
  </r>
  <r>
    <s v="Sulaiin"/>
    <x v="14"/>
    <n v="53"/>
    <n v="36"/>
    <n v="0.8833333333333333"/>
    <n v="36"/>
    <n v="5"/>
    <n v="20"/>
  </r>
  <r>
    <s v="Agustinus Dwiantoro"/>
    <x v="14"/>
    <n v="48"/>
    <n v="37"/>
    <n v="0.8"/>
    <n v="37"/>
    <n v="5"/>
    <n v="20"/>
  </r>
  <r>
    <s v="Suyitno"/>
    <x v="14"/>
    <n v="46"/>
    <n v="38"/>
    <n v="0.76666666666666672"/>
    <n v="38"/>
    <n v="4"/>
    <n v="31"/>
  </r>
  <r>
    <s v="Akhmad Priyanto"/>
    <x v="14"/>
    <n v="0"/>
    <n v="83"/>
    <n v="0"/>
    <n v="83"/>
    <n v="0"/>
    <n v="83"/>
  </r>
  <r>
    <s v="Heru Dwi Jatmiko "/>
    <x v="15"/>
    <n v="0"/>
    <n v="83"/>
    <n v="0"/>
    <n v="83"/>
    <n v="0"/>
    <n v="83"/>
  </r>
  <r>
    <s v="Lisda Nurcahyani"/>
    <x v="15"/>
    <n v="0"/>
    <n v="83"/>
    <n v="0"/>
    <n v="83"/>
    <n v="0"/>
    <n v="83"/>
  </r>
  <r>
    <s v="Nilam Khaerunisa Trisurti "/>
    <x v="16"/>
    <n v="0"/>
    <n v="83"/>
    <n v="0"/>
    <n v="83"/>
    <n v="0"/>
    <n v="83"/>
  </r>
  <r>
    <s v="Yana Oktafiana "/>
    <x v="16"/>
    <n v="0"/>
    <n v="83"/>
    <n v="0"/>
    <n v="83"/>
    <n v="0"/>
    <n v="83"/>
  </r>
  <r>
    <s v="Damario Mikail Yusuf "/>
    <x v="16"/>
    <n v="0"/>
    <n v="83"/>
    <n v="0"/>
    <n v="83"/>
    <n v="0"/>
    <n v="83"/>
  </r>
  <r>
    <s v="Yosua Nahemia Warokka "/>
    <x v="16"/>
    <n v="0"/>
    <n v="83"/>
    <n v="0"/>
    <n v="83"/>
    <n v="0"/>
    <n v="83"/>
  </r>
  <r>
    <s v="Arief Alamsyah"/>
    <x v="16"/>
    <n v="0"/>
    <n v="83"/>
    <n v="0"/>
    <n v="83"/>
    <n v="0"/>
    <n v="83"/>
  </r>
  <r>
    <s v="Eki Rikmawan Susilo"/>
    <x v="16"/>
    <n v="0"/>
    <n v="83"/>
    <n v="0"/>
    <n v="83"/>
    <n v="0"/>
    <n v="83"/>
  </r>
  <r>
    <s v="Geru Razwis Alfarug "/>
    <x v="16"/>
    <n v="0"/>
    <n v="83"/>
    <n v="0"/>
    <n v="83"/>
    <n v="0"/>
    <n v="83"/>
  </r>
  <r>
    <s v="Dian Wahyu Eko"/>
    <x v="16"/>
    <n v="0"/>
    <n v="83"/>
    <n v="0"/>
    <n v="83"/>
    <n v="0"/>
    <n v="83"/>
  </r>
  <r>
    <s v="Arya Bagus"/>
    <x v="16"/>
    <n v="0"/>
    <n v="83"/>
    <n v="0"/>
    <n v="83"/>
    <n v="0"/>
    <n v="83"/>
  </r>
  <r>
    <s v="Nadilla Rahmanul Hakim "/>
    <x v="16"/>
    <n v="0"/>
    <n v="83"/>
    <n v="0"/>
    <n v="83"/>
    <n v="0"/>
    <n v="8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Nilam Khaerunisa Trisurti "/>
    <x v="0"/>
    <n v="0"/>
    <n v="94"/>
    <n v="0"/>
    <n v="94"/>
    <n v="0"/>
    <n v="94"/>
  </r>
  <r>
    <s v="Dian Wahyu Eko"/>
    <x v="0"/>
    <n v="0"/>
    <n v="94"/>
    <n v="0"/>
    <n v="94"/>
    <n v="0"/>
    <n v="94"/>
  </r>
  <r>
    <s v="Damario Mikail Yusuf "/>
    <x v="0"/>
    <n v="0"/>
    <n v="94"/>
    <n v="0"/>
    <n v="94"/>
    <n v="0"/>
    <n v="94"/>
  </r>
  <r>
    <s v="Arya Bagus"/>
    <x v="0"/>
    <n v="0"/>
    <n v="94"/>
    <n v="0"/>
    <n v="94"/>
    <n v="0"/>
    <n v="94"/>
  </r>
  <r>
    <s v="Eki Rikmawan Susilo"/>
    <x v="0"/>
    <n v="0"/>
    <n v="94"/>
    <n v="0"/>
    <n v="94"/>
    <n v="0"/>
    <n v="94"/>
  </r>
  <r>
    <s v="Yana Oktafiana "/>
    <x v="0"/>
    <n v="0"/>
    <n v="94"/>
    <n v="0"/>
    <n v="94"/>
    <n v="0"/>
    <n v="94"/>
  </r>
  <r>
    <s v="Yosua Nahemia Warokka "/>
    <x v="0"/>
    <n v="0"/>
    <n v="94"/>
    <n v="0"/>
    <n v="94"/>
    <n v="0"/>
    <n v="94"/>
  </r>
  <r>
    <s v="Arief Alamsyah"/>
    <x v="0"/>
    <n v="0"/>
    <n v="94"/>
    <n v="0"/>
    <n v="94"/>
    <n v="0"/>
    <n v="94"/>
  </r>
  <r>
    <s v="Geru Razwis Alfarug "/>
    <x v="0"/>
    <n v="0"/>
    <n v="94"/>
    <n v="0"/>
    <n v="94"/>
    <n v="0"/>
    <n v="94"/>
  </r>
  <r>
    <s v="Nadilla Rahmanul Hakim "/>
    <x v="0"/>
    <n v="0"/>
    <n v="94"/>
    <n v="0"/>
    <n v="94"/>
    <n v="0"/>
    <n v="94"/>
  </r>
  <r>
    <s v="Intan Dwi Fatwa"/>
    <x v="1"/>
    <n v="7"/>
    <n v="86"/>
    <n v="0.11666666666666667"/>
    <n v="86"/>
    <n v="1"/>
    <n v="80"/>
  </r>
  <r>
    <s v="Syavira Suci Ramadhita"/>
    <x v="1"/>
    <n v="0"/>
    <n v="94"/>
    <n v="0"/>
    <n v="94"/>
    <n v="0"/>
    <n v="94"/>
  </r>
  <r>
    <s v="Slamet Widodo"/>
    <x v="1"/>
    <n v="0"/>
    <n v="94"/>
    <n v="0"/>
    <n v="94"/>
    <n v="0"/>
    <n v="94"/>
  </r>
  <r>
    <s v="Stephen Dermawan "/>
    <x v="1"/>
    <n v="0"/>
    <n v="94"/>
    <n v="0"/>
    <n v="94"/>
    <n v="0"/>
    <n v="94"/>
  </r>
  <r>
    <s v="Hana Nuraini Sofyan "/>
    <x v="1"/>
    <n v="7"/>
    <n v="86"/>
    <n v="0.11666666666666667"/>
    <n v="86"/>
    <n v="3"/>
    <n v="64"/>
  </r>
  <r>
    <s v="Indah Lestari "/>
    <x v="1"/>
    <n v="296"/>
    <n v="11"/>
    <n v="4.9333333333333336"/>
    <n v="11"/>
    <n v="12"/>
    <n v="10"/>
  </r>
  <r>
    <s v="Crystal Novel Ligar Lestari"/>
    <x v="1"/>
    <n v="45"/>
    <n v="55"/>
    <n v="0.75"/>
    <n v="55"/>
    <n v="1"/>
    <n v="80"/>
  </r>
  <r>
    <s v="Amin Nur Rohman "/>
    <x v="1"/>
    <n v="0"/>
    <n v="94"/>
    <n v="0"/>
    <n v="94"/>
    <n v="0"/>
    <n v="94"/>
  </r>
  <r>
    <s v="Adeline Genie Natan "/>
    <x v="1"/>
    <n v="74"/>
    <n v="42"/>
    <n v="1.2333333333333334"/>
    <n v="42"/>
    <n v="8"/>
    <n v="24"/>
  </r>
  <r>
    <s v="Niki Munandar "/>
    <x v="1"/>
    <n v="66"/>
    <n v="48"/>
    <n v="1.1000000000000001"/>
    <n v="48"/>
    <n v="7"/>
    <n v="31"/>
  </r>
  <r>
    <s v="Nirwan Ependi"/>
    <x v="1"/>
    <n v="7"/>
    <n v="86"/>
    <n v="0.11666666666666667"/>
    <n v="86"/>
    <n v="1"/>
    <n v="80"/>
  </r>
  <r>
    <s v="Tias Stevani"/>
    <x v="1"/>
    <n v="0"/>
    <n v="94"/>
    <n v="0"/>
    <n v="94"/>
    <n v="0"/>
    <n v="94"/>
  </r>
  <r>
    <s v="Wendi Johan "/>
    <x v="2"/>
    <n v="124"/>
    <n v="29"/>
    <n v="2.0666666666666669"/>
    <n v="29"/>
    <n v="10"/>
    <n v="18"/>
  </r>
  <r>
    <s v="Lim Rah Salim "/>
    <x v="2"/>
    <n v="83"/>
    <n v="35"/>
    <n v="1.3833333333333333"/>
    <n v="35"/>
    <n v="8"/>
    <n v="24"/>
  </r>
  <r>
    <s v="Anthony Salim"/>
    <x v="2"/>
    <n v="0"/>
    <n v="94"/>
    <n v="0"/>
    <n v="94"/>
    <n v="0"/>
    <n v="94"/>
  </r>
  <r>
    <s v="Michael Surya Wijaya"/>
    <x v="3"/>
    <n v="447"/>
    <n v="1"/>
    <n v="7.45"/>
    <n v="1"/>
    <n v="9"/>
    <n v="20"/>
  </r>
  <r>
    <s v="Dewi Marienta Siahaan"/>
    <x v="3"/>
    <n v="0"/>
    <n v="94"/>
    <n v="0"/>
    <n v="94"/>
    <n v="0"/>
    <n v="94"/>
  </r>
  <r>
    <s v="Andika Suyitno "/>
    <x v="3"/>
    <n v="384"/>
    <n v="3"/>
    <n v="6.4"/>
    <n v="3"/>
    <n v="18"/>
    <n v="1"/>
  </r>
  <r>
    <s v="Andreas Thio Michael "/>
    <x v="3"/>
    <n v="114"/>
    <n v="30"/>
    <n v="1.9"/>
    <n v="30"/>
    <n v="7"/>
    <n v="31"/>
  </r>
  <r>
    <s v="Nurcholis Masjid "/>
    <x v="4"/>
    <n v="19"/>
    <n v="67"/>
    <n v="0.31666666666666665"/>
    <n v="67"/>
    <n v="7"/>
    <n v="31"/>
  </r>
  <r>
    <s v="Erwin Saputra"/>
    <x v="4"/>
    <n v="0"/>
    <n v="94"/>
    <n v="0"/>
    <n v="94"/>
    <n v="0"/>
    <n v="94"/>
  </r>
  <r>
    <s v="Anisa Nanda Razeqi"/>
    <x v="4"/>
    <n v="0"/>
    <n v="94"/>
    <n v="0"/>
    <n v="94"/>
    <n v="0"/>
    <n v="94"/>
  </r>
  <r>
    <s v="Yosefin Meylista Christianti Bria  "/>
    <x v="4"/>
    <n v="0"/>
    <n v="94"/>
    <n v="0"/>
    <n v="94"/>
    <n v="0"/>
    <n v="94"/>
  </r>
  <r>
    <s v="Nartin Rasboenga "/>
    <x v="4"/>
    <n v="431"/>
    <n v="2"/>
    <n v="7.1833333333333336"/>
    <n v="2"/>
    <n v="10"/>
    <n v="18"/>
  </r>
  <r>
    <s v="Vera Hartaty Nainggolan "/>
    <x v="4"/>
    <n v="0"/>
    <n v="94"/>
    <n v="0"/>
    <n v="94"/>
    <n v="0"/>
    <n v="94"/>
  </r>
  <r>
    <s v="Marcelina Indarwati"/>
    <x v="4"/>
    <n v="20"/>
    <n v="65"/>
    <n v="0.33333333333333331"/>
    <n v="65"/>
    <n v="6"/>
    <n v="38"/>
  </r>
  <r>
    <s v="Natalia Isabela Tupamahu"/>
    <x v="4"/>
    <n v="44"/>
    <n v="56"/>
    <n v="0.73333333333333328"/>
    <n v="56"/>
    <n v="4"/>
    <n v="54"/>
  </r>
  <r>
    <s v="Monic Sinaga "/>
    <x v="4"/>
    <n v="11"/>
    <n v="78"/>
    <n v="0.18333333333333332"/>
    <n v="78"/>
    <n v="3"/>
    <n v="64"/>
  </r>
  <r>
    <s v="Sanah Sadubun "/>
    <x v="4"/>
    <n v="80"/>
    <n v="39"/>
    <n v="1.3333333333333333"/>
    <n v="39"/>
    <n v="9"/>
    <n v="20"/>
  </r>
  <r>
    <s v="Florencia Devi"/>
    <x v="4"/>
    <n v="0"/>
    <n v="94"/>
    <n v="0"/>
    <n v="94"/>
    <n v="0"/>
    <n v="94"/>
  </r>
  <r>
    <s v="Nur Afifah Asiatul "/>
    <x v="4"/>
    <n v="0"/>
    <n v="94"/>
    <n v="0"/>
    <n v="94"/>
    <n v="0"/>
    <n v="94"/>
  </r>
  <r>
    <s v="Sri Ulina Saragih "/>
    <x v="4"/>
    <n v="0"/>
    <n v="94"/>
    <n v="0"/>
    <n v="94"/>
    <n v="0"/>
    <n v="94"/>
  </r>
  <r>
    <s v="Wina Damayanti"/>
    <x v="4"/>
    <n v="0"/>
    <n v="94"/>
    <n v="0"/>
    <n v="94"/>
    <n v="0"/>
    <n v="94"/>
  </r>
  <r>
    <s v="Ikhsan Fazar Hendiansyah "/>
    <x v="5"/>
    <n v="74"/>
    <n v="42"/>
    <n v="1.2333333333333334"/>
    <n v="42"/>
    <n v="7"/>
    <n v="31"/>
  </r>
  <r>
    <s v="B Wansarsi"/>
    <x v="5"/>
    <n v="48"/>
    <n v="52"/>
    <n v="0.8"/>
    <n v="52"/>
    <n v="1"/>
    <n v="80"/>
  </r>
  <r>
    <s v="Ananda Yoga Prasetyo"/>
    <x v="5"/>
    <n v="19"/>
    <n v="67"/>
    <n v="0.31666666666666665"/>
    <n v="67"/>
    <n v="1"/>
    <n v="80"/>
  </r>
  <r>
    <s v="Supriyanto"/>
    <x v="6"/>
    <n v="129"/>
    <n v="28"/>
    <n v="2.15"/>
    <n v="28"/>
    <n v="4"/>
    <n v="54"/>
  </r>
  <r>
    <s v="Dwi Iryanti"/>
    <x v="6"/>
    <n v="0"/>
    <n v="94"/>
    <n v="0"/>
    <n v="94"/>
    <n v="0"/>
    <n v="94"/>
  </r>
  <r>
    <s v="Restu Chairil Fahmi "/>
    <x v="6"/>
    <n v="13"/>
    <n v="75"/>
    <n v="0.21666666666666667"/>
    <n v="75"/>
    <n v="1"/>
    <n v="80"/>
  </r>
  <r>
    <s v="Adi Kurniawan "/>
    <x v="6"/>
    <n v="7"/>
    <n v="86"/>
    <n v="0.11666666666666667"/>
    <n v="86"/>
    <n v="3"/>
    <n v="64"/>
  </r>
  <r>
    <s v="Febriansyah "/>
    <x v="6"/>
    <n v="340"/>
    <n v="8"/>
    <n v="5.666666666666667"/>
    <n v="8"/>
    <n v="14"/>
    <n v="3"/>
  </r>
  <r>
    <s v="Muhammad Ruslan Nasrullah "/>
    <x v="6"/>
    <n v="194"/>
    <n v="19"/>
    <n v="3.2333333333333334"/>
    <n v="19"/>
    <n v="14"/>
    <n v="3"/>
  </r>
  <r>
    <s v="Arif Nurachman "/>
    <x v="6"/>
    <n v="61"/>
    <n v="50"/>
    <n v="1.0166666666666666"/>
    <n v="50"/>
    <n v="6"/>
    <n v="38"/>
  </r>
  <r>
    <s v="Heri"/>
    <x v="6"/>
    <n v="0"/>
    <n v="94"/>
    <n v="0"/>
    <n v="94"/>
    <n v="0"/>
    <n v="94"/>
  </r>
  <r>
    <s v="Palmeida Desrenny Harahap"/>
    <x v="7"/>
    <n v="20"/>
    <n v="65"/>
    <n v="0.33333333333333331"/>
    <n v="65"/>
    <n v="4"/>
    <n v="54"/>
  </r>
  <r>
    <s v="Putri Risti Indriyani"/>
    <x v="7"/>
    <n v="81"/>
    <n v="37"/>
    <n v="1.35"/>
    <n v="37"/>
    <n v="6"/>
    <n v="38"/>
  </r>
  <r>
    <s v="Mutya Silvia "/>
    <x v="7"/>
    <n v="8"/>
    <n v="83"/>
    <n v="0.13333333333333333"/>
    <n v="83"/>
    <n v="1"/>
    <n v="80"/>
  </r>
  <r>
    <s v="Tarsun Arafan Mulya "/>
    <x v="7"/>
    <n v="1"/>
    <n v="93"/>
    <n v="1.6666666666666666E-2"/>
    <n v="93"/>
    <n v="1"/>
    <n v="80"/>
  </r>
  <r>
    <s v="Donny Dwiyanto"/>
    <x v="7"/>
    <n v="321"/>
    <n v="10"/>
    <n v="5.35"/>
    <n v="10"/>
    <n v="11"/>
    <n v="12"/>
  </r>
  <r>
    <s v="Mochammad Soleh "/>
    <x v="7"/>
    <n v="23"/>
    <n v="64"/>
    <n v="0.38333333333333336"/>
    <n v="64"/>
    <n v="2"/>
    <n v="74"/>
  </r>
  <r>
    <s v="Teguh Kodarman "/>
    <x v="7"/>
    <n v="12"/>
    <n v="76"/>
    <n v="0.2"/>
    <n v="76"/>
    <n v="2"/>
    <n v="74"/>
  </r>
  <r>
    <s v="Hendri"/>
    <x v="7"/>
    <n v="78"/>
    <n v="40"/>
    <n v="1.3"/>
    <n v="40"/>
    <n v="2"/>
    <n v="74"/>
  </r>
  <r>
    <s v="Sulaiman "/>
    <x v="7"/>
    <n v="0"/>
    <n v="94"/>
    <n v="0"/>
    <n v="94"/>
    <n v="0"/>
    <n v="94"/>
  </r>
  <r>
    <s v="Lidya Jefri"/>
    <x v="7"/>
    <n v="81"/>
    <n v="37"/>
    <n v="1.35"/>
    <n v="37"/>
    <n v="4"/>
    <n v="54"/>
  </r>
  <r>
    <s v="Liang Munandar "/>
    <x v="7"/>
    <n v="0"/>
    <n v="94"/>
    <n v="0"/>
    <n v="94"/>
    <n v="0"/>
    <n v="94"/>
  </r>
  <r>
    <s v="Yugo Adi Sasono"/>
    <x v="7"/>
    <n v="2"/>
    <n v="92"/>
    <n v="3.3333333333333333E-2"/>
    <n v="92"/>
    <n v="1"/>
    <n v="80"/>
  </r>
  <r>
    <s v="Dian Aryani "/>
    <x v="7"/>
    <n v="0"/>
    <n v="94"/>
    <n v="0"/>
    <n v="94"/>
    <n v="0"/>
    <n v="94"/>
  </r>
  <r>
    <s v="Marsidi"/>
    <x v="7"/>
    <n v="0"/>
    <n v="94"/>
    <n v="0"/>
    <n v="94"/>
    <n v="0"/>
    <n v="94"/>
  </r>
  <r>
    <s v="Apriyanto"/>
    <x v="7"/>
    <n v="263"/>
    <n v="12"/>
    <n v="4.3833333333333337"/>
    <n v="12"/>
    <n v="12"/>
    <n v="10"/>
  </r>
  <r>
    <s v="Selamet Susilo "/>
    <x v="7"/>
    <n v="162"/>
    <n v="24"/>
    <n v="2.7"/>
    <n v="24"/>
    <n v="4"/>
    <n v="54"/>
  </r>
  <r>
    <s v="Vera Novera"/>
    <x v="7"/>
    <n v="96"/>
    <n v="33"/>
    <n v="1.6"/>
    <n v="33"/>
    <n v="5"/>
    <n v="44"/>
  </r>
  <r>
    <s v="Gazali "/>
    <x v="7"/>
    <n v="70"/>
    <n v="46"/>
    <n v="1.1666666666666667"/>
    <n v="46"/>
    <n v="7"/>
    <n v="31"/>
  </r>
  <r>
    <s v="Oktavianus Ambulengo"/>
    <x v="7"/>
    <n v="14"/>
    <n v="73"/>
    <n v="0.23333333333333334"/>
    <n v="73"/>
    <n v="1"/>
    <n v="80"/>
  </r>
  <r>
    <s v="Catur Cahyono"/>
    <x v="7"/>
    <n v="9"/>
    <n v="80"/>
    <n v="0.15"/>
    <n v="80"/>
    <n v="1"/>
    <n v="80"/>
  </r>
  <r>
    <s v="Sukur Muklasin "/>
    <x v="7"/>
    <n v="0"/>
    <n v="94"/>
    <n v="0"/>
    <n v="94"/>
    <n v="0"/>
    <n v="94"/>
  </r>
  <r>
    <s v="Nuril Ayu Aniwindira"/>
    <x v="7"/>
    <n v="0"/>
    <n v="94"/>
    <n v="0"/>
    <n v="94"/>
    <n v="0"/>
    <n v="94"/>
  </r>
  <r>
    <s v="Yunandi Yasmin "/>
    <x v="8"/>
    <n v="0"/>
    <n v="94"/>
    <n v="0"/>
    <n v="94"/>
    <n v="0"/>
    <n v="94"/>
  </r>
  <r>
    <s v="Hastaryo "/>
    <x v="8"/>
    <n v="0"/>
    <n v="94"/>
    <n v="0"/>
    <n v="94"/>
    <n v="0"/>
    <n v="94"/>
  </r>
  <r>
    <s v="Rendi Mardiansah "/>
    <x v="8"/>
    <n v="40"/>
    <n v="59"/>
    <n v="0.66666666666666663"/>
    <n v="59"/>
    <n v="3"/>
    <n v="64"/>
  </r>
  <r>
    <s v="Eulis Kusmiati "/>
    <x v="8"/>
    <n v="8"/>
    <n v="83"/>
    <n v="0.13333333333333333"/>
    <n v="83"/>
    <n v="1"/>
    <n v="80"/>
  </r>
  <r>
    <s v="Achmad Yusuf Saputra"/>
    <x v="8"/>
    <n v="4"/>
    <n v="90"/>
    <n v="6.6666666666666666E-2"/>
    <n v="90"/>
    <n v="1"/>
    <n v="80"/>
  </r>
  <r>
    <s v="Wantono"/>
    <x v="8"/>
    <n v="106"/>
    <n v="32"/>
    <n v="1.7666666666666666"/>
    <n v="32"/>
    <n v="4"/>
    <n v="54"/>
  </r>
  <r>
    <s v="Dimas Wildani Al Irhas "/>
    <x v="8"/>
    <n v="35"/>
    <n v="60"/>
    <n v="0.58333333333333337"/>
    <n v="60"/>
    <n v="5"/>
    <n v="44"/>
  </r>
  <r>
    <s v="Don Sebastian Ignatius Siagian"/>
    <x v="8"/>
    <n v="19"/>
    <n v="67"/>
    <n v="0.31666666666666665"/>
    <n v="67"/>
    <n v="4"/>
    <n v="54"/>
  </r>
  <r>
    <s v="Parto "/>
    <x v="8"/>
    <n v="0"/>
    <n v="94"/>
    <n v="0"/>
    <n v="94"/>
    <n v="0"/>
    <n v="94"/>
  </r>
  <r>
    <s v="Randi Septiana"/>
    <x v="8"/>
    <n v="0"/>
    <n v="94"/>
    <n v="0"/>
    <n v="94"/>
    <n v="0"/>
    <n v="94"/>
  </r>
  <r>
    <s v="Sujilan   "/>
    <x v="8"/>
    <n v="0"/>
    <n v="94"/>
    <n v="0"/>
    <n v="94"/>
    <n v="0"/>
    <n v="94"/>
  </r>
  <r>
    <s v="Dede Jubaedah "/>
    <x v="8"/>
    <n v="0"/>
    <n v="94"/>
    <n v="0"/>
    <n v="94"/>
    <n v="0"/>
    <n v="94"/>
  </r>
  <r>
    <s v="Kaltika Fitri"/>
    <x v="8"/>
    <n v="0"/>
    <n v="94"/>
    <n v="0"/>
    <n v="94"/>
    <n v="0"/>
    <n v="94"/>
  </r>
  <r>
    <s v="Raudatul Hassanah "/>
    <x v="8"/>
    <n v="0"/>
    <n v="94"/>
    <n v="0"/>
    <n v="94"/>
    <n v="0"/>
    <n v="94"/>
  </r>
  <r>
    <s v="Dendy Rozano Widiyanto"/>
    <x v="8"/>
    <n v="71"/>
    <n v="45"/>
    <n v="1.1833333333333333"/>
    <n v="45"/>
    <n v="8"/>
    <n v="24"/>
  </r>
  <r>
    <s v="Allanda  "/>
    <x v="8"/>
    <n v="203"/>
    <n v="16"/>
    <n v="3.3833333333333333"/>
    <n v="16"/>
    <n v="13"/>
    <n v="9"/>
  </r>
  <r>
    <s v="Teddy Setiawan Zunaedi"/>
    <x v="8"/>
    <n v="55"/>
    <n v="51"/>
    <n v="0.91666666666666663"/>
    <n v="51"/>
    <n v="5"/>
    <n v="44"/>
  </r>
  <r>
    <s v="Noverly Sandro Gomes"/>
    <x v="8"/>
    <n v="48"/>
    <n v="52"/>
    <n v="0.8"/>
    <n v="52"/>
    <n v="5"/>
    <n v="44"/>
  </r>
  <r>
    <s v="Ika Restiana"/>
    <x v="8"/>
    <n v="43"/>
    <n v="57"/>
    <n v="0.71666666666666667"/>
    <n v="57"/>
    <n v="6"/>
    <n v="38"/>
  </r>
  <r>
    <s v="Lu`lu`  Awaliyah"/>
    <x v="8"/>
    <n v="32"/>
    <n v="63"/>
    <n v="0.53333333333333333"/>
    <n v="63"/>
    <n v="4"/>
    <n v="54"/>
  </r>
  <r>
    <s v="Joni"/>
    <x v="8"/>
    <n v="8"/>
    <n v="83"/>
    <n v="0.13333333333333333"/>
    <n v="83"/>
    <n v="3"/>
    <n v="64"/>
  </r>
  <r>
    <s v="Desy Fransisca "/>
    <x v="8"/>
    <n v="3"/>
    <n v="91"/>
    <n v="0.05"/>
    <n v="91"/>
    <n v="1"/>
    <n v="80"/>
  </r>
  <r>
    <s v="Marta Muliadi"/>
    <x v="8"/>
    <n v="0"/>
    <n v="94"/>
    <n v="0"/>
    <n v="94"/>
    <n v="0"/>
    <n v="94"/>
  </r>
  <r>
    <s v="M.Eko Al Badrun "/>
    <x v="8"/>
    <n v="0"/>
    <n v="94"/>
    <n v="0"/>
    <n v="94"/>
    <n v="0"/>
    <n v="94"/>
  </r>
  <r>
    <s v="Yonatan Setiawan "/>
    <x v="9"/>
    <n v="91"/>
    <n v="34"/>
    <n v="1.5166666666666666"/>
    <n v="34"/>
    <n v="3"/>
    <n v="64"/>
  </r>
  <r>
    <s v="Asep Maulana"/>
    <x v="9"/>
    <n v="82"/>
    <n v="36"/>
    <n v="1.3666666666666667"/>
    <n v="36"/>
    <n v="5"/>
    <n v="44"/>
  </r>
  <r>
    <s v="Putri Aisyati Ingrum "/>
    <x v="9"/>
    <n v="0"/>
    <n v="94"/>
    <n v="0"/>
    <n v="94"/>
    <n v="0"/>
    <n v="94"/>
  </r>
  <r>
    <s v="Nur Wiwid Adhi Laxmana "/>
    <x v="10"/>
    <n v="15"/>
    <n v="71"/>
    <n v="0.25"/>
    <n v="71"/>
    <n v="3"/>
    <n v="64"/>
  </r>
  <r>
    <s v="Robi Ajid "/>
    <x v="10"/>
    <n v="352"/>
    <n v="7"/>
    <n v="5.8666666666666663"/>
    <n v="7"/>
    <n v="8"/>
    <n v="24"/>
  </r>
  <r>
    <s v="Madi "/>
    <x v="10"/>
    <n v="72"/>
    <n v="44"/>
    <n v="1.2"/>
    <n v="44"/>
    <n v="9"/>
    <n v="20"/>
  </r>
  <r>
    <s v="Sigit "/>
    <x v="10"/>
    <n v="0"/>
    <n v="94"/>
    <n v="0"/>
    <n v="94"/>
    <n v="0"/>
    <n v="94"/>
  </r>
  <r>
    <s v="Irwansyah"/>
    <x v="10"/>
    <n v="0"/>
    <n v="94"/>
    <n v="0"/>
    <n v="94"/>
    <n v="0"/>
    <n v="94"/>
  </r>
  <r>
    <s v="Faradilla Sisena"/>
    <x v="10"/>
    <n v="0"/>
    <n v="94"/>
    <n v="0"/>
    <n v="94"/>
    <n v="0"/>
    <n v="94"/>
  </r>
  <r>
    <s v="Urip Budiyanto"/>
    <x v="10"/>
    <n v="0"/>
    <n v="94"/>
    <n v="0"/>
    <n v="94"/>
    <n v="0"/>
    <n v="94"/>
  </r>
  <r>
    <s v="Anisa Chelsea"/>
    <x v="10"/>
    <n v="0"/>
    <n v="94"/>
    <n v="0"/>
    <n v="94"/>
    <n v="0"/>
    <n v="94"/>
  </r>
  <r>
    <s v="Agus Setiawan "/>
    <x v="10"/>
    <n v="65"/>
    <n v="49"/>
    <n v="1.0833333333333333"/>
    <n v="49"/>
    <n v="5"/>
    <n v="44"/>
  </r>
  <r>
    <s v="Ribca Noviana Angeline "/>
    <x v="10"/>
    <n v="335"/>
    <n v="9"/>
    <n v="5.583333333333333"/>
    <n v="9"/>
    <n v="14"/>
    <n v="3"/>
  </r>
  <r>
    <s v="Yaya Kuswaya"/>
    <x v="10"/>
    <n v="179"/>
    <n v="21"/>
    <n v="2.9833333333333334"/>
    <n v="21"/>
    <n v="5"/>
    <n v="44"/>
  </r>
  <r>
    <s v="Noni Komariah Sari"/>
    <x v="10"/>
    <n v="0"/>
    <n v="94"/>
    <n v="0"/>
    <n v="94"/>
    <n v="0"/>
    <n v="94"/>
  </r>
  <r>
    <s v="Haryadi"/>
    <x v="10"/>
    <n v="0"/>
    <n v="94"/>
    <n v="0"/>
    <n v="94"/>
    <n v="0"/>
    <n v="94"/>
  </r>
  <r>
    <s v="Yesse Putri Debitha"/>
    <x v="11"/>
    <n v="360"/>
    <n v="6"/>
    <n v="6"/>
    <n v="6"/>
    <n v="14"/>
    <n v="3"/>
  </r>
  <r>
    <s v="Wahyuni "/>
    <x v="11"/>
    <n v="34"/>
    <n v="61"/>
    <n v="0.56666666666666665"/>
    <n v="61"/>
    <n v="5"/>
    <n v="44"/>
  </r>
  <r>
    <s v="Yovie Irawan "/>
    <x v="11"/>
    <n v="202"/>
    <n v="17"/>
    <n v="3.3666666666666667"/>
    <n v="17"/>
    <n v="11"/>
    <n v="12"/>
  </r>
  <r>
    <s v="Winda Natalisa "/>
    <x v="11"/>
    <n v="137"/>
    <n v="27"/>
    <n v="2.2833333333333332"/>
    <n v="27"/>
    <n v="8"/>
    <n v="24"/>
  </r>
  <r>
    <s v="Indra Christ Deswira Saragih "/>
    <x v="11"/>
    <n v="46"/>
    <n v="54"/>
    <n v="0.76666666666666672"/>
    <n v="54"/>
    <n v="4"/>
    <n v="54"/>
  </r>
  <r>
    <s v="Mesrawati Hia"/>
    <x v="11"/>
    <n v="12"/>
    <n v="76"/>
    <n v="0.2"/>
    <n v="76"/>
    <n v="3"/>
    <n v="64"/>
  </r>
  <r>
    <s v="Aries Purnomo"/>
    <x v="11"/>
    <n v="0"/>
    <n v="94"/>
    <n v="0"/>
    <n v="94"/>
    <n v="0"/>
    <n v="94"/>
  </r>
  <r>
    <s v="Abu Dzar Al Ghifari"/>
    <x v="12"/>
    <n v="384"/>
    <n v="3"/>
    <n v="6.4"/>
    <n v="3"/>
    <n v="18"/>
    <n v="1"/>
  </r>
  <r>
    <s v="Y Rudi Rumaksono"/>
    <x v="12"/>
    <n v="0"/>
    <n v="94"/>
    <n v="0"/>
    <n v="94"/>
    <n v="0"/>
    <n v="94"/>
  </r>
  <r>
    <s v="Abdul Rohman"/>
    <x v="12"/>
    <n v="15"/>
    <n v="71"/>
    <n v="0.25"/>
    <n v="71"/>
    <n v="2"/>
    <n v="74"/>
  </r>
  <r>
    <s v="Puji Mulato "/>
    <x v="12"/>
    <n v="224"/>
    <n v="14"/>
    <n v="3.7333333333333334"/>
    <n v="14"/>
    <n v="11"/>
    <n v="12"/>
  </r>
  <r>
    <s v="Ashmiezar Adham"/>
    <x v="12"/>
    <n v="187"/>
    <n v="20"/>
    <n v="3.1166666666666667"/>
    <n v="20"/>
    <n v="14"/>
    <n v="3"/>
  </r>
  <r>
    <s v="Moohamad Syarhrul Kurnia "/>
    <x v="12"/>
    <n v="0"/>
    <n v="94"/>
    <n v="0"/>
    <n v="94"/>
    <n v="0"/>
    <n v="94"/>
  </r>
  <r>
    <s v="Oslan Syahril"/>
    <x v="12"/>
    <n v="33"/>
    <n v="62"/>
    <n v="0.55000000000000004"/>
    <n v="62"/>
    <n v="5"/>
    <n v="44"/>
  </r>
  <r>
    <s v="Niken Wahyuning Candra"/>
    <x v="12"/>
    <n v="17"/>
    <n v="70"/>
    <n v="0.28333333333333333"/>
    <n v="70"/>
    <n v="4"/>
    <n v="54"/>
  </r>
  <r>
    <s v="David Christian Tampubolon"/>
    <x v="13"/>
    <n v="111"/>
    <n v="31"/>
    <n v="1.85"/>
    <n v="31"/>
    <n v="11"/>
    <n v="12"/>
  </r>
  <r>
    <s v="Mochtar Japar "/>
    <x v="13"/>
    <n v="0"/>
    <n v="94"/>
    <n v="0"/>
    <n v="94"/>
    <n v="0"/>
    <n v="94"/>
  </r>
  <r>
    <s v="Ronald Yensen Komansial "/>
    <x v="13"/>
    <n v="376"/>
    <n v="5"/>
    <n v="6.2666666666666666"/>
    <n v="5"/>
    <n v="14"/>
    <n v="3"/>
  </r>
  <r>
    <s v="Bayu Aji Prabowo"/>
    <x v="13"/>
    <n v="255"/>
    <n v="13"/>
    <n v="4.25"/>
    <n v="13"/>
    <n v="8"/>
    <n v="24"/>
  </r>
  <r>
    <s v="Dewi Puspitasari"/>
    <x v="13"/>
    <n v="212"/>
    <n v="15"/>
    <n v="3.5333333333333332"/>
    <n v="15"/>
    <n v="11"/>
    <n v="12"/>
  </r>
  <r>
    <s v="Winston Wiharto Suma"/>
    <x v="13"/>
    <n v="196"/>
    <n v="18"/>
    <n v="3.2666666666666666"/>
    <n v="18"/>
    <n v="6"/>
    <n v="38"/>
  </r>
  <r>
    <s v="Fauziah Fitri"/>
    <x v="13"/>
    <n v="179"/>
    <n v="21"/>
    <n v="2.9833333333333334"/>
    <n v="21"/>
    <n v="11"/>
    <n v="12"/>
  </r>
  <r>
    <s v="Irwan Samudra"/>
    <x v="13"/>
    <n v="161"/>
    <n v="25"/>
    <n v="2.6833333333333331"/>
    <n v="25"/>
    <n v="9"/>
    <n v="20"/>
  </r>
  <r>
    <s v="Meidhita Susandi"/>
    <x v="13"/>
    <n v="14"/>
    <n v="73"/>
    <n v="0.23333333333333334"/>
    <n v="73"/>
    <n v="3"/>
    <n v="64"/>
  </r>
  <r>
    <s v="Sahab Marajibal "/>
    <x v="13"/>
    <n v="0"/>
    <n v="94"/>
    <n v="0"/>
    <n v="94"/>
    <n v="0"/>
    <n v="94"/>
  </r>
  <r>
    <s v="Icvan Fajar Setiawan"/>
    <x v="14"/>
    <n v="9"/>
    <n v="80"/>
    <n v="0.15"/>
    <n v="80"/>
    <n v="2"/>
    <n v="74"/>
  </r>
  <r>
    <s v="Emmanuel Hamonangan Sibarani"/>
    <x v="14"/>
    <n v="169"/>
    <n v="23"/>
    <n v="2.8166666666666669"/>
    <n v="23"/>
    <n v="8"/>
    <n v="24"/>
  </r>
  <r>
    <s v="M Syaiful Bahri"/>
    <x v="14"/>
    <n v="10"/>
    <n v="79"/>
    <n v="0.16666666666666666"/>
    <n v="79"/>
    <n v="3"/>
    <n v="64"/>
  </r>
  <r>
    <s v="Akhmad Priyanto"/>
    <x v="15"/>
    <n v="9"/>
    <n v="80"/>
    <n v="0.15"/>
    <n v="80"/>
    <n v="2"/>
    <n v="74"/>
  </r>
  <r>
    <s v="Suyitno"/>
    <x v="15"/>
    <n v="42"/>
    <n v="58"/>
    <n v="0.7"/>
    <n v="58"/>
    <n v="7"/>
    <n v="31"/>
  </r>
  <r>
    <s v="Deka Prabowo"/>
    <x v="15"/>
    <n v="70"/>
    <n v="46"/>
    <n v="1.1666666666666667"/>
    <n v="46"/>
    <n v="7"/>
    <n v="31"/>
  </r>
  <r>
    <s v="Agustinus Dwiantoro"/>
    <x v="15"/>
    <n v="157"/>
    <n v="26"/>
    <n v="2.6166666666666667"/>
    <n v="26"/>
    <n v="6"/>
    <n v="38"/>
  </r>
  <r>
    <s v="Sulaiin"/>
    <x v="15"/>
    <n v="78"/>
    <n v="40"/>
    <n v="1.3"/>
    <n v="40"/>
    <n v="5"/>
    <n v="44"/>
  </r>
  <r>
    <s v="Heru Dwi Jatmiko "/>
    <x v="16"/>
    <n v="0"/>
    <n v="94"/>
    <n v="0"/>
    <n v="94"/>
    <n v="0"/>
    <n v="94"/>
  </r>
  <r>
    <s v="Lisda Nurcahyani"/>
    <x v="16"/>
    <n v="0"/>
    <n v="94"/>
    <n v="0"/>
    <n v="94"/>
    <n v="0"/>
    <n v="9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532"/>
    <n v="1"/>
    <n v="8.8666666666666671"/>
    <n v="1"/>
    <n v="7"/>
    <n v="18"/>
  </r>
  <r>
    <x v="1"/>
    <n v="455"/>
    <n v="2"/>
    <n v="7.583333333333333"/>
    <n v="2"/>
    <n v="7"/>
    <n v="18"/>
  </r>
  <r>
    <x v="0"/>
    <n v="404"/>
    <n v="3"/>
    <n v="6.7333333333333334"/>
    <n v="3"/>
    <n v="12"/>
    <n v="6"/>
  </r>
  <r>
    <x v="2"/>
    <n v="396"/>
    <n v="4"/>
    <n v="6.6"/>
    <n v="4"/>
    <n v="11"/>
    <n v="9"/>
  </r>
  <r>
    <x v="2"/>
    <n v="298"/>
    <n v="5"/>
    <n v="4.9666666666666668"/>
    <n v="5"/>
    <n v="7"/>
    <n v="18"/>
  </r>
  <r>
    <x v="3"/>
    <n v="256"/>
    <n v="6"/>
    <n v="4.2666666666666666"/>
    <n v="6"/>
    <n v="12"/>
    <n v="6"/>
  </r>
  <r>
    <x v="4"/>
    <n v="252"/>
    <n v="7"/>
    <n v="4.2"/>
    <n v="7"/>
    <n v="16"/>
    <n v="1"/>
  </r>
  <r>
    <x v="5"/>
    <n v="245"/>
    <n v="8"/>
    <n v="4.083333333333333"/>
    <n v="8"/>
    <n v="2"/>
    <n v="36"/>
  </r>
  <r>
    <x v="4"/>
    <n v="240"/>
    <n v="9"/>
    <n v="4"/>
    <n v="9"/>
    <n v="15"/>
    <n v="2"/>
  </r>
  <r>
    <x v="4"/>
    <n v="226"/>
    <n v="10"/>
    <n v="3.7666666666666666"/>
    <n v="10"/>
    <n v="14"/>
    <n v="3"/>
  </r>
  <r>
    <x v="3"/>
    <n v="212"/>
    <n v="11"/>
    <n v="3.5333333333333332"/>
    <n v="11"/>
    <n v="8"/>
    <n v="14"/>
  </r>
  <r>
    <x v="3"/>
    <n v="194"/>
    <n v="12"/>
    <n v="3.2333333333333334"/>
    <n v="12"/>
    <n v="12"/>
    <n v="6"/>
  </r>
  <r>
    <x v="6"/>
    <n v="174"/>
    <n v="13"/>
    <n v="2.9"/>
    <n v="13"/>
    <n v="9"/>
    <n v="12"/>
  </r>
  <r>
    <x v="3"/>
    <n v="172"/>
    <n v="14"/>
    <n v="2.8666666666666667"/>
    <n v="14"/>
    <n v="8"/>
    <n v="14"/>
  </r>
  <r>
    <x v="0"/>
    <n v="155"/>
    <n v="15"/>
    <n v="2.5833333333333335"/>
    <n v="15"/>
    <n v="4"/>
    <n v="28"/>
  </r>
  <r>
    <x v="3"/>
    <n v="129"/>
    <n v="16"/>
    <n v="2.15"/>
    <n v="16"/>
    <n v="10"/>
    <n v="11"/>
  </r>
  <r>
    <x v="5"/>
    <n v="124"/>
    <n v="17"/>
    <n v="2.0666666666666669"/>
    <n v="17"/>
    <n v="13"/>
    <n v="5"/>
  </r>
  <r>
    <x v="6"/>
    <n v="119"/>
    <n v="18"/>
    <n v="1.9833333333333334"/>
    <n v="18"/>
    <n v="11"/>
    <n v="9"/>
  </r>
  <r>
    <x v="7"/>
    <n v="116"/>
    <n v="19"/>
    <n v="1.9333333333333333"/>
    <n v="19"/>
    <n v="3"/>
    <n v="32"/>
  </r>
  <r>
    <x v="6"/>
    <n v="109"/>
    <n v="20"/>
    <n v="1.8166666666666667"/>
    <n v="20"/>
    <n v="14"/>
    <n v="3"/>
  </r>
  <r>
    <x v="8"/>
    <n v="106"/>
    <n v="21"/>
    <n v="1.7666666666666666"/>
    <n v="21"/>
    <n v="9"/>
    <n v="12"/>
  </r>
  <r>
    <x v="9"/>
    <n v="91"/>
    <n v="22"/>
    <n v="1.5166666666666666"/>
    <n v="22"/>
    <n v="7"/>
    <n v="18"/>
  </r>
  <r>
    <x v="2"/>
    <n v="77"/>
    <n v="23"/>
    <n v="1.2833333333333334"/>
    <n v="23"/>
    <n v="7"/>
    <n v="18"/>
  </r>
  <r>
    <x v="10"/>
    <n v="71"/>
    <n v="24"/>
    <n v="1.1833333333333333"/>
    <n v="24"/>
    <n v="8"/>
    <n v="14"/>
  </r>
  <r>
    <x v="3"/>
    <n v="66"/>
    <n v="25"/>
    <n v="1.1000000000000001"/>
    <n v="25"/>
    <n v="8"/>
    <n v="14"/>
  </r>
  <r>
    <x v="8"/>
    <n v="52"/>
    <n v="26"/>
    <n v="0.8666666666666667"/>
    <n v="26"/>
    <n v="1"/>
    <n v="46"/>
  </r>
  <r>
    <x v="2"/>
    <n v="52"/>
    <n v="26"/>
    <n v="0.8666666666666667"/>
    <n v="26"/>
    <n v="6"/>
    <n v="23"/>
  </r>
  <r>
    <x v="11"/>
    <n v="48"/>
    <n v="28"/>
    <n v="0.8"/>
    <n v="28"/>
    <n v="6"/>
    <n v="23"/>
  </r>
  <r>
    <x v="2"/>
    <n v="46"/>
    <n v="29"/>
    <n v="0.76666666666666672"/>
    <n v="29"/>
    <n v="1"/>
    <n v="46"/>
  </r>
  <r>
    <x v="5"/>
    <n v="34"/>
    <n v="30"/>
    <n v="0.56666666666666665"/>
    <n v="30"/>
    <n v="6"/>
    <n v="23"/>
  </r>
  <r>
    <x v="2"/>
    <n v="34"/>
    <n v="30"/>
    <n v="0.56666666666666665"/>
    <n v="30"/>
    <n v="6"/>
    <n v="23"/>
  </r>
  <r>
    <x v="8"/>
    <n v="29"/>
    <n v="32"/>
    <n v="0.48333333333333334"/>
    <n v="32"/>
    <n v="4"/>
    <n v="28"/>
  </r>
  <r>
    <x v="3"/>
    <n v="25"/>
    <n v="33"/>
    <n v="0.41666666666666669"/>
    <n v="33"/>
    <n v="2"/>
    <n v="36"/>
  </r>
  <r>
    <x v="0"/>
    <n v="23"/>
    <n v="34"/>
    <n v="0.38333333333333336"/>
    <n v="34"/>
    <n v="1"/>
    <n v="46"/>
  </r>
  <r>
    <x v="4"/>
    <n v="22"/>
    <n v="35"/>
    <n v="0.36666666666666664"/>
    <n v="35"/>
    <n v="2"/>
    <n v="36"/>
  </r>
  <r>
    <x v="12"/>
    <n v="22"/>
    <n v="35"/>
    <n v="0.36666666666666664"/>
    <n v="35"/>
    <n v="4"/>
    <n v="28"/>
  </r>
  <r>
    <x v="8"/>
    <n v="20"/>
    <n v="37"/>
    <n v="0.33333333333333331"/>
    <n v="37"/>
    <n v="2"/>
    <n v="36"/>
  </r>
  <r>
    <x v="7"/>
    <n v="17"/>
    <n v="38"/>
    <n v="0.28333333333333333"/>
    <n v="38"/>
    <n v="5"/>
    <n v="27"/>
  </r>
  <r>
    <x v="2"/>
    <n v="15"/>
    <n v="39"/>
    <n v="0.25"/>
    <n v="39"/>
    <n v="2"/>
    <n v="36"/>
  </r>
  <r>
    <x v="8"/>
    <n v="12"/>
    <n v="40"/>
    <n v="0.2"/>
    <n v="40"/>
    <n v="3"/>
    <n v="32"/>
  </r>
  <r>
    <x v="2"/>
    <n v="11"/>
    <n v="41"/>
    <n v="0.18333333333333332"/>
    <n v="41"/>
    <n v="1"/>
    <n v="46"/>
  </r>
  <r>
    <x v="11"/>
    <n v="10"/>
    <n v="42"/>
    <n v="0.16666666666666666"/>
    <n v="42"/>
    <n v="2"/>
    <n v="36"/>
  </r>
  <r>
    <x v="2"/>
    <n v="10"/>
    <n v="42"/>
    <n v="0.16666666666666666"/>
    <n v="42"/>
    <n v="1"/>
    <n v="46"/>
  </r>
  <r>
    <x v="12"/>
    <n v="10"/>
    <n v="42"/>
    <n v="0.16666666666666666"/>
    <n v="42"/>
    <n v="3"/>
    <n v="32"/>
  </r>
  <r>
    <x v="4"/>
    <n v="9"/>
    <n v="45"/>
    <n v="0.15"/>
    <n v="45"/>
    <n v="2"/>
    <n v="36"/>
  </r>
  <r>
    <x v="2"/>
    <n v="9"/>
    <n v="45"/>
    <n v="0.15"/>
    <n v="45"/>
    <n v="1"/>
    <n v="46"/>
  </r>
  <r>
    <x v="7"/>
    <n v="8"/>
    <n v="47"/>
    <n v="0.13333333333333333"/>
    <n v="47"/>
    <n v="4"/>
    <n v="28"/>
  </r>
  <r>
    <x v="6"/>
    <n v="8"/>
    <n v="47"/>
    <n v="0.13333333333333333"/>
    <n v="47"/>
    <n v="1"/>
    <n v="46"/>
  </r>
  <r>
    <x v="13"/>
    <n v="7"/>
    <n v="49"/>
    <n v="0.11666666666666667"/>
    <n v="49"/>
    <n v="1"/>
    <n v="46"/>
  </r>
  <r>
    <x v="0"/>
    <n v="6"/>
    <n v="50"/>
    <n v="0.1"/>
    <n v="50"/>
    <n v="1"/>
    <n v="46"/>
  </r>
  <r>
    <x v="14"/>
    <n v="5"/>
    <n v="51"/>
    <n v="8.3333333333333329E-2"/>
    <n v="51"/>
    <n v="1"/>
    <n v="46"/>
  </r>
  <r>
    <x v="15"/>
    <n v="5"/>
    <n v="51"/>
    <n v="8.3333333333333329E-2"/>
    <n v="51"/>
    <n v="1"/>
    <n v="46"/>
  </r>
  <r>
    <x v="6"/>
    <n v="5"/>
    <n v="51"/>
    <n v="8.3333333333333329E-2"/>
    <n v="51"/>
    <n v="2"/>
    <n v="36"/>
  </r>
  <r>
    <x v="11"/>
    <n v="5"/>
    <n v="51"/>
    <n v="8.3333333333333329E-2"/>
    <n v="51"/>
    <n v="1"/>
    <n v="46"/>
  </r>
  <r>
    <x v="10"/>
    <n v="4"/>
    <n v="55"/>
    <n v="6.6666666666666666E-2"/>
    <n v="55"/>
    <n v="1"/>
    <n v="46"/>
  </r>
  <r>
    <x v="14"/>
    <n v="3"/>
    <n v="56"/>
    <n v="0.05"/>
    <n v="56"/>
    <n v="2"/>
    <n v="36"/>
  </r>
  <r>
    <x v="7"/>
    <n v="3"/>
    <n v="56"/>
    <n v="0.05"/>
    <n v="56"/>
    <n v="3"/>
    <n v="32"/>
  </r>
  <r>
    <x v="0"/>
    <n v="2"/>
    <n v="58"/>
    <n v="3.3333333333333333E-2"/>
    <n v="58"/>
    <n v="2"/>
    <n v="36"/>
  </r>
  <r>
    <x v="4"/>
    <n v="2"/>
    <n v="58"/>
    <n v="3.3333333333333333E-2"/>
    <n v="58"/>
    <n v="1"/>
    <n v="46"/>
  </r>
  <r>
    <x v="8"/>
    <n v="2"/>
    <n v="58"/>
    <n v="3.3333333333333333E-2"/>
    <n v="58"/>
    <n v="1"/>
    <n v="46"/>
  </r>
  <r>
    <x v="8"/>
    <n v="2"/>
    <n v="58"/>
    <n v="3.3333333333333333E-2"/>
    <n v="58"/>
    <n v="1"/>
    <n v="46"/>
  </r>
  <r>
    <x v="2"/>
    <n v="2"/>
    <n v="58"/>
    <n v="3.3333333333333333E-2"/>
    <n v="58"/>
    <n v="1"/>
    <n v="46"/>
  </r>
  <r>
    <x v="7"/>
    <n v="1"/>
    <n v="63"/>
    <n v="1.6666666666666666E-2"/>
    <n v="63"/>
    <n v="1"/>
    <n v="46"/>
  </r>
  <r>
    <x v="5"/>
    <n v="1"/>
    <n v="63"/>
    <n v="1.6666666666666666E-2"/>
    <n v="63"/>
    <n v="1"/>
    <n v="46"/>
  </r>
  <r>
    <x v="7"/>
    <n v="1"/>
    <n v="63"/>
    <n v="1.6666666666666666E-2"/>
    <n v="63"/>
    <n v="1"/>
    <n v="46"/>
  </r>
  <r>
    <x v="0"/>
    <n v="0"/>
    <n v="66"/>
    <n v="0"/>
    <n v="66"/>
    <n v="0"/>
    <n v="66"/>
  </r>
  <r>
    <x v="13"/>
    <n v="0"/>
    <n v="66"/>
    <n v="0"/>
    <n v="66"/>
    <n v="0"/>
    <n v="66"/>
  </r>
  <r>
    <x v="0"/>
    <n v="0"/>
    <n v="66"/>
    <n v="0"/>
    <n v="66"/>
    <n v="0"/>
    <n v="66"/>
  </r>
  <r>
    <x v="0"/>
    <n v="0"/>
    <n v="66"/>
    <n v="0"/>
    <n v="66"/>
    <n v="0"/>
    <n v="66"/>
  </r>
  <r>
    <x v="0"/>
    <n v="0"/>
    <n v="66"/>
    <n v="0"/>
    <n v="66"/>
    <n v="0"/>
    <n v="66"/>
  </r>
  <r>
    <x v="13"/>
    <n v="0"/>
    <n v="66"/>
    <n v="0"/>
    <n v="66"/>
    <n v="0"/>
    <n v="66"/>
  </r>
  <r>
    <x v="10"/>
    <n v="0"/>
    <n v="66"/>
    <n v="0"/>
    <n v="66"/>
    <n v="0"/>
    <n v="66"/>
  </r>
  <r>
    <x v="7"/>
    <n v="0"/>
    <n v="66"/>
    <n v="0"/>
    <n v="66"/>
    <n v="0"/>
    <n v="66"/>
  </r>
  <r>
    <x v="8"/>
    <n v="0"/>
    <n v="66"/>
    <n v="0"/>
    <n v="66"/>
    <n v="0"/>
    <n v="66"/>
  </r>
  <r>
    <x v="0"/>
    <n v="0"/>
    <n v="66"/>
    <n v="0"/>
    <n v="66"/>
    <n v="0"/>
    <n v="66"/>
  </r>
  <r>
    <x v="3"/>
    <n v="0"/>
    <n v="66"/>
    <n v="0"/>
    <n v="66"/>
    <n v="0"/>
    <n v="66"/>
  </r>
  <r>
    <x v="7"/>
    <n v="0"/>
    <n v="66"/>
    <n v="0"/>
    <n v="66"/>
    <n v="0"/>
    <n v="66"/>
  </r>
  <r>
    <x v="13"/>
    <n v="0"/>
    <n v="66"/>
    <n v="0"/>
    <n v="66"/>
    <n v="0"/>
    <n v="66"/>
  </r>
  <r>
    <x v="0"/>
    <n v="0"/>
    <n v="66"/>
    <n v="0"/>
    <n v="66"/>
    <n v="0"/>
    <n v="66"/>
  </r>
  <r>
    <x v="13"/>
    <n v="0"/>
    <n v="66"/>
    <n v="0"/>
    <n v="66"/>
    <n v="0"/>
    <n v="66"/>
  </r>
  <r>
    <x v="0"/>
    <n v="0"/>
    <n v="66"/>
    <n v="0"/>
    <n v="66"/>
    <n v="0"/>
    <n v="66"/>
  </r>
  <r>
    <x v="16"/>
    <n v="0"/>
    <n v="66"/>
    <n v="0"/>
    <n v="66"/>
    <n v="0"/>
    <n v="66"/>
  </r>
  <r>
    <x v="16"/>
    <n v="0"/>
    <n v="66"/>
    <n v="0"/>
    <n v="66"/>
    <n v="0"/>
    <n v="66"/>
  </r>
  <r>
    <x v="13"/>
    <n v="0"/>
    <n v="66"/>
    <n v="0"/>
    <n v="66"/>
    <n v="0"/>
    <n v="66"/>
  </r>
  <r>
    <x v="8"/>
    <n v="0"/>
    <n v="66"/>
    <n v="0"/>
    <n v="66"/>
    <n v="0"/>
    <n v="66"/>
  </r>
  <r>
    <x v="13"/>
    <n v="0"/>
    <n v="66"/>
    <n v="0"/>
    <n v="66"/>
    <n v="0"/>
    <n v="66"/>
  </r>
  <r>
    <x v="14"/>
    <n v="0"/>
    <n v="66"/>
    <n v="0"/>
    <n v="66"/>
    <n v="0"/>
    <n v="66"/>
  </r>
  <r>
    <x v="4"/>
    <n v="0"/>
    <n v="66"/>
    <n v="0"/>
    <n v="66"/>
    <n v="0"/>
    <n v="66"/>
  </r>
  <r>
    <x v="13"/>
    <n v="0"/>
    <n v="66"/>
    <n v="0"/>
    <n v="66"/>
    <n v="0"/>
    <n v="66"/>
  </r>
  <r>
    <x v="2"/>
    <n v="0"/>
    <n v="66"/>
    <n v="0"/>
    <n v="66"/>
    <n v="0"/>
    <n v="66"/>
  </r>
  <r>
    <x v="10"/>
    <n v="0"/>
    <n v="66"/>
    <n v="0"/>
    <n v="66"/>
    <n v="0"/>
    <n v="66"/>
  </r>
  <r>
    <x v="2"/>
    <n v="0"/>
    <n v="66"/>
    <n v="0"/>
    <n v="66"/>
    <n v="0"/>
    <n v="66"/>
  </r>
  <r>
    <x v="4"/>
    <n v="0"/>
    <n v="66"/>
    <n v="0"/>
    <n v="66"/>
    <n v="0"/>
    <n v="66"/>
  </r>
  <r>
    <x v="2"/>
    <n v="0"/>
    <n v="66"/>
    <n v="0"/>
    <n v="66"/>
    <n v="0"/>
    <n v="66"/>
  </r>
  <r>
    <x v="10"/>
    <n v="0"/>
    <n v="66"/>
    <n v="0"/>
    <n v="66"/>
    <n v="0"/>
    <n v="66"/>
  </r>
  <r>
    <x v="2"/>
    <n v="0"/>
    <n v="66"/>
    <n v="0"/>
    <n v="66"/>
    <n v="0"/>
    <n v="66"/>
  </r>
  <r>
    <x v="13"/>
    <n v="0"/>
    <n v="66"/>
    <n v="0"/>
    <n v="66"/>
    <n v="0"/>
    <n v="66"/>
  </r>
  <r>
    <x v="2"/>
    <n v="0"/>
    <n v="66"/>
    <n v="0"/>
    <n v="66"/>
    <n v="0"/>
    <n v="66"/>
  </r>
  <r>
    <x v="2"/>
    <n v="0"/>
    <n v="66"/>
    <n v="0"/>
    <n v="66"/>
    <n v="0"/>
    <n v="66"/>
  </r>
  <r>
    <x v="2"/>
    <n v="0"/>
    <n v="66"/>
    <n v="0"/>
    <n v="66"/>
    <n v="0"/>
    <n v="66"/>
  </r>
  <r>
    <x v="10"/>
    <n v="0"/>
    <n v="66"/>
    <n v="0"/>
    <n v="66"/>
    <n v="0"/>
    <n v="66"/>
  </r>
  <r>
    <x v="9"/>
    <n v="0"/>
    <n v="66"/>
    <n v="0"/>
    <n v="66"/>
    <n v="0"/>
    <n v="66"/>
  </r>
  <r>
    <x v="3"/>
    <n v="0"/>
    <n v="66"/>
    <n v="0"/>
    <n v="66"/>
    <n v="0"/>
    <n v="66"/>
  </r>
  <r>
    <x v="10"/>
    <n v="0"/>
    <n v="66"/>
    <n v="0"/>
    <n v="66"/>
    <n v="0"/>
    <n v="66"/>
  </r>
  <r>
    <x v="8"/>
    <n v="0"/>
    <n v="66"/>
    <n v="0"/>
    <n v="66"/>
    <n v="0"/>
    <n v="66"/>
  </r>
  <r>
    <x v="9"/>
    <n v="0"/>
    <n v="66"/>
    <n v="0"/>
    <n v="66"/>
    <n v="0"/>
    <n v="66"/>
  </r>
  <r>
    <x v="2"/>
    <n v="0"/>
    <n v="66"/>
    <n v="0"/>
    <n v="66"/>
    <n v="0"/>
    <n v="66"/>
  </r>
  <r>
    <x v="2"/>
    <n v="0"/>
    <n v="66"/>
    <n v="0"/>
    <n v="66"/>
    <n v="0"/>
    <n v="66"/>
  </r>
  <r>
    <x v="14"/>
    <n v="0"/>
    <n v="66"/>
    <n v="0"/>
    <n v="66"/>
    <n v="0"/>
    <n v="66"/>
  </r>
  <r>
    <x v="12"/>
    <n v="0"/>
    <n v="66"/>
    <n v="0"/>
    <n v="66"/>
    <n v="0"/>
    <n v="66"/>
  </r>
  <r>
    <x v="11"/>
    <n v="0"/>
    <n v="66"/>
    <n v="0"/>
    <n v="66"/>
    <n v="0"/>
    <n v="66"/>
  </r>
  <r>
    <x v="13"/>
    <n v="0"/>
    <n v="66"/>
    <n v="0"/>
    <n v="66"/>
    <n v="0"/>
    <n v="66"/>
  </r>
  <r>
    <x v="2"/>
    <n v="0"/>
    <n v="66"/>
    <n v="0"/>
    <n v="66"/>
    <n v="0"/>
    <n v="66"/>
  </r>
  <r>
    <x v="6"/>
    <n v="0"/>
    <n v="66"/>
    <n v="0"/>
    <n v="66"/>
    <n v="0"/>
    <n v="66"/>
  </r>
  <r>
    <x v="13"/>
    <n v="0"/>
    <n v="66"/>
    <n v="0"/>
    <n v="66"/>
    <n v="0"/>
    <n v="66"/>
  </r>
  <r>
    <x v="8"/>
    <n v="0"/>
    <n v="66"/>
    <n v="0"/>
    <n v="66"/>
    <n v="0"/>
    <n v="66"/>
  </r>
  <r>
    <x v="8"/>
    <n v="0"/>
    <n v="66"/>
    <n v="0"/>
    <n v="66"/>
    <n v="0"/>
    <n v="66"/>
  </r>
  <r>
    <x v="8"/>
    <n v="0"/>
    <n v="66"/>
    <n v="0"/>
    <n v="66"/>
    <n v="0"/>
    <n v="66"/>
  </r>
  <r>
    <x v="8"/>
    <n v="0"/>
    <n v="66"/>
    <n v="0"/>
    <n v="66"/>
    <n v="0"/>
    <n v="66"/>
  </r>
  <r>
    <x v="10"/>
    <n v="0"/>
    <n v="66"/>
    <n v="0"/>
    <n v="66"/>
    <n v="0"/>
    <n v="66"/>
  </r>
  <r>
    <x v="7"/>
    <n v="0"/>
    <n v="66"/>
    <n v="0"/>
    <n v="66"/>
    <n v="0"/>
    <n v="66"/>
  </r>
  <r>
    <x v="8"/>
    <n v="0"/>
    <n v="66"/>
    <n v="0"/>
    <n v="66"/>
    <n v="0"/>
    <n v="66"/>
  </r>
  <r>
    <x v="7"/>
    <n v="0"/>
    <n v="66"/>
    <n v="0"/>
    <n v="66"/>
    <n v="0"/>
    <n v="66"/>
  </r>
  <r>
    <x v="8"/>
    <n v="0"/>
    <n v="66"/>
    <n v="0"/>
    <n v="66"/>
    <n v="0"/>
    <n v="66"/>
  </r>
  <r>
    <x v="8"/>
    <n v="0"/>
    <n v="66"/>
    <n v="0"/>
    <n v="66"/>
    <n v="0"/>
    <n v="66"/>
  </r>
  <r>
    <x v="1"/>
    <n v="0"/>
    <n v="66"/>
    <n v="0"/>
    <n v="66"/>
    <n v="0"/>
    <n v="66"/>
  </r>
  <r>
    <x v="7"/>
    <n v="0"/>
    <n v="66"/>
    <n v="0"/>
    <n v="66"/>
    <n v="0"/>
    <n v="66"/>
  </r>
  <r>
    <x v="1"/>
    <n v="0"/>
    <n v="66"/>
    <n v="0"/>
    <n v="66"/>
    <n v="0"/>
    <n v="66"/>
  </r>
  <r>
    <x v="11"/>
    <n v="0"/>
    <n v="66"/>
    <n v="0"/>
    <n v="66"/>
    <n v="0"/>
    <n v="66"/>
  </r>
  <r>
    <x v="6"/>
    <n v="0"/>
    <n v="66"/>
    <n v="0"/>
    <n v="66"/>
    <n v="0"/>
    <n v="66"/>
  </r>
  <r>
    <x v="3"/>
    <n v="0"/>
    <n v="66"/>
    <n v="0"/>
    <n v="66"/>
    <n v="0"/>
    <n v="66"/>
  </r>
  <r>
    <x v="13"/>
    <n v="0"/>
    <n v="66"/>
    <n v="0"/>
    <n v="66"/>
    <n v="0"/>
    <n v="66"/>
  </r>
  <r>
    <x v="8"/>
    <n v="0"/>
    <n v="66"/>
    <n v="0"/>
    <n v="66"/>
    <n v="0"/>
    <n v="66"/>
  </r>
  <r>
    <x v="8"/>
    <n v="0"/>
    <n v="66"/>
    <n v="0"/>
    <n v="66"/>
    <n v="0"/>
    <n v="66"/>
  </r>
  <r>
    <x v="2"/>
    <n v="0"/>
    <n v="66"/>
    <n v="0"/>
    <n v="66"/>
    <n v="0"/>
    <n v="66"/>
  </r>
  <r>
    <x v="2"/>
    <n v="0"/>
    <n v="66"/>
    <n v="0"/>
    <n v="66"/>
    <n v="0"/>
    <n v="66"/>
  </r>
  <r>
    <x v="8"/>
    <n v="0"/>
    <n v="66"/>
    <n v="0"/>
    <n v="66"/>
    <n v="0"/>
    <n v="66"/>
  </r>
  <r>
    <x v="3"/>
    <n v="0"/>
    <n v="66"/>
    <n v="0"/>
    <n v="66"/>
    <n v="0"/>
    <n v="66"/>
  </r>
  <r>
    <x v="11"/>
    <n v="0"/>
    <n v="66"/>
    <n v="0"/>
    <n v="66"/>
    <n v="0"/>
    <n v="66"/>
  </r>
  <r>
    <x v="1"/>
    <n v="0"/>
    <n v="66"/>
    <n v="0"/>
    <n v="66"/>
    <n v="0"/>
    <n v="66"/>
  </r>
  <r>
    <x v="15"/>
    <n v="0"/>
    <n v="66"/>
    <n v="0"/>
    <n v="66"/>
    <n v="0"/>
    <n v="66"/>
  </r>
  <r>
    <x v="13"/>
    <n v="0"/>
    <n v="66"/>
    <n v="0"/>
    <n v="66"/>
    <n v="0"/>
    <n v="66"/>
  </r>
  <r>
    <x v="6"/>
    <n v="0"/>
    <n v="66"/>
    <n v="0"/>
    <n v="66"/>
    <n v="0"/>
    <n v="66"/>
  </r>
  <r>
    <x v="7"/>
    <n v="0"/>
    <n v="66"/>
    <n v="0"/>
    <n v="66"/>
    <n v="0"/>
    <n v="66"/>
  </r>
  <r>
    <x v="2"/>
    <n v="0"/>
    <n v="66"/>
    <n v="0"/>
    <n v="66"/>
    <n v="0"/>
    <n v="66"/>
  </r>
  <r>
    <x v="8"/>
    <n v="0"/>
    <n v="66"/>
    <n v="0"/>
    <n v="66"/>
    <n v="0"/>
    <n v="66"/>
  </r>
  <r>
    <x v="15"/>
    <n v="0"/>
    <n v="66"/>
    <n v="0"/>
    <n v="66"/>
    <n v="0"/>
    <n v="66"/>
  </r>
  <r>
    <x v="10"/>
    <n v="0"/>
    <n v="66"/>
    <n v="0"/>
    <n v="66"/>
    <n v="0"/>
    <n v="66"/>
  </r>
  <r>
    <x v="7"/>
    <n v="0"/>
    <n v="66"/>
    <n v="0"/>
    <n v="66"/>
    <n v="0"/>
    <n v="66"/>
  </r>
  <r>
    <x v="2"/>
    <n v="0"/>
    <n v="66"/>
    <n v="0"/>
    <n v="66"/>
    <n v="0"/>
    <n v="66"/>
  </r>
  <r>
    <x v="6"/>
    <n v="0"/>
    <n v="66"/>
    <n v="0"/>
    <n v="66"/>
    <n v="0"/>
    <n v="66"/>
  </r>
  <r>
    <x v="7"/>
    <n v="0"/>
    <n v="66"/>
    <n v="0"/>
    <n v="66"/>
    <n v="0"/>
    <n v="66"/>
  </r>
  <r>
    <x v="6"/>
    <n v="0"/>
    <n v="66"/>
    <n v="0"/>
    <n v="66"/>
    <n v="0"/>
    <n v="66"/>
  </r>
  <r>
    <x v="8"/>
    <n v="0"/>
    <n v="66"/>
    <n v="0"/>
    <n v="66"/>
    <n v="0"/>
    <n v="66"/>
  </r>
  <r>
    <x v="14"/>
    <n v="0"/>
    <n v="66"/>
    <n v="0"/>
    <n v="66"/>
    <n v="0"/>
    <n v="66"/>
  </r>
  <r>
    <x v="6"/>
    <n v="0"/>
    <n v="66"/>
    <n v="0"/>
    <n v="66"/>
    <n v="0"/>
    <n v="66"/>
  </r>
  <r>
    <x v="8"/>
    <n v="0"/>
    <n v="66"/>
    <n v="0"/>
    <n v="66"/>
    <n v="0"/>
    <n v="66"/>
  </r>
  <r>
    <x v="6"/>
    <n v="0"/>
    <n v="66"/>
    <n v="0"/>
    <n v="66"/>
    <n v="0"/>
    <n v="66"/>
  </r>
  <r>
    <x v="15"/>
    <n v="0"/>
    <n v="66"/>
    <n v="0"/>
    <n v="66"/>
    <n v="0"/>
    <n v="66"/>
  </r>
  <r>
    <x v="8"/>
    <n v="0"/>
    <n v="66"/>
    <n v="0"/>
    <n v="66"/>
    <n v="0"/>
    <n v="66"/>
  </r>
  <r>
    <x v="2"/>
    <n v="0"/>
    <n v="66"/>
    <n v="0"/>
    <n v="66"/>
    <n v="0"/>
    <n v="6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14"/>
    <n v="62"/>
    <n v="0.23333333333333334"/>
    <n v="62"/>
    <n v="2"/>
    <n v="51"/>
  </r>
  <r>
    <x v="1"/>
    <x v="0"/>
    <n v="22"/>
    <n v="56"/>
    <n v="0.36666666666666664"/>
    <n v="56"/>
    <n v="3"/>
    <n v="44"/>
  </r>
  <r>
    <x v="2"/>
    <x v="0"/>
    <n v="13"/>
    <n v="63"/>
    <n v="0.21666666666666667"/>
    <n v="63"/>
    <n v="1"/>
    <n v="60"/>
  </r>
  <r>
    <x v="3"/>
    <x v="1"/>
    <n v="0"/>
    <n v="83"/>
    <n v="0"/>
    <n v="83"/>
    <n v="0"/>
    <n v="80"/>
  </r>
  <r>
    <x v="4"/>
    <x v="0"/>
    <n v="19"/>
    <n v="59"/>
    <n v="0.31666666666666665"/>
    <n v="59"/>
    <n v="2"/>
    <n v="50"/>
  </r>
  <r>
    <x v="5"/>
    <x v="0"/>
    <n v="212"/>
    <n v="16"/>
    <n v="3.5333333333333332"/>
    <n v="16"/>
    <n v="7"/>
    <n v="22"/>
  </r>
  <r>
    <x v="6"/>
    <x v="0"/>
    <n v="262"/>
    <n v="8"/>
    <n v="4.3666666666666663"/>
    <n v="8"/>
    <n v="10"/>
    <n v="12"/>
  </r>
  <r>
    <x v="7"/>
    <x v="0"/>
    <n v="12"/>
    <n v="64"/>
    <n v="0.2"/>
    <n v="64"/>
    <n v="3"/>
    <n v="42"/>
  </r>
  <r>
    <x v="8"/>
    <x v="0"/>
    <n v="0"/>
    <n v="83"/>
    <n v="0"/>
    <n v="83"/>
    <n v="0"/>
    <n v="76"/>
  </r>
  <r>
    <x v="9"/>
    <x v="2"/>
    <n v="49"/>
    <n v="39"/>
    <n v="0.81666666666666665"/>
    <n v="39"/>
    <n v="8"/>
    <n v="19"/>
  </r>
  <r>
    <x v="10"/>
    <x v="0"/>
    <n v="38"/>
    <n v="46"/>
    <n v="0.6333333333333333"/>
    <n v="46"/>
    <n v="4"/>
    <n v="34"/>
  </r>
  <r>
    <x v="11"/>
    <x v="0"/>
    <n v="0"/>
    <n v="83"/>
    <n v="0"/>
    <n v="83"/>
    <n v="0"/>
    <n v="74"/>
  </r>
  <r>
    <x v="12"/>
    <x v="1"/>
    <n v="0"/>
    <n v="83"/>
    <n v="0"/>
    <n v="83"/>
    <n v="0"/>
    <n v="74"/>
  </r>
  <r>
    <x v="13"/>
    <x v="3"/>
    <n v="409"/>
    <n v="5"/>
    <n v="6.8166666666666664"/>
    <n v="5"/>
    <n v="2"/>
    <n v="45"/>
  </r>
  <r>
    <x v="14"/>
    <x v="4"/>
    <n v="0"/>
    <n v="83"/>
    <n v="0"/>
    <n v="83"/>
    <n v="0"/>
    <n v="73"/>
  </r>
  <r>
    <x v="15"/>
    <x v="4"/>
    <n v="0"/>
    <n v="83"/>
    <n v="0"/>
    <n v="83"/>
    <n v="0"/>
    <n v="73"/>
  </r>
  <r>
    <x v="16"/>
    <x v="5"/>
    <n v="0"/>
    <n v="83"/>
    <n v="0"/>
    <n v="83"/>
    <n v="0"/>
    <n v="73"/>
  </r>
  <r>
    <x v="17"/>
    <x v="1"/>
    <n v="0"/>
    <n v="83"/>
    <n v="0"/>
    <n v="83"/>
    <n v="0"/>
    <n v="73"/>
  </r>
  <r>
    <x v="18"/>
    <x v="6"/>
    <n v="0"/>
    <n v="83"/>
    <n v="0"/>
    <n v="83"/>
    <n v="0"/>
    <n v="73"/>
  </r>
  <r>
    <x v="19"/>
    <x v="4"/>
    <n v="0"/>
    <n v="83"/>
    <n v="0"/>
    <n v="83"/>
    <n v="0"/>
    <n v="73"/>
  </r>
  <r>
    <x v="20"/>
    <x v="1"/>
    <n v="0"/>
    <n v="83"/>
    <n v="0"/>
    <n v="83"/>
    <n v="0"/>
    <n v="73"/>
  </r>
  <r>
    <x v="21"/>
    <x v="0"/>
    <n v="0"/>
    <n v="83"/>
    <n v="0"/>
    <n v="83"/>
    <n v="0"/>
    <n v="73"/>
  </r>
  <r>
    <x v="22"/>
    <x v="1"/>
    <n v="0"/>
    <n v="83"/>
    <n v="0"/>
    <n v="83"/>
    <n v="0"/>
    <n v="73"/>
  </r>
  <r>
    <x v="23"/>
    <x v="1"/>
    <n v="92"/>
    <n v="27"/>
    <n v="1.5333333333333334"/>
    <n v="27"/>
    <n v="1"/>
    <n v="53"/>
  </r>
  <r>
    <x v="24"/>
    <x v="7"/>
    <n v="0"/>
    <n v="83"/>
    <n v="0"/>
    <n v="83"/>
    <n v="0"/>
    <n v="72"/>
  </r>
  <r>
    <x v="25"/>
    <x v="7"/>
    <n v="0"/>
    <n v="83"/>
    <n v="0"/>
    <n v="83"/>
    <n v="0"/>
    <n v="72"/>
  </r>
  <r>
    <x v="26"/>
    <x v="8"/>
    <n v="39"/>
    <n v="45"/>
    <n v="0.65"/>
    <n v="45"/>
    <n v="3"/>
    <n v="40"/>
  </r>
  <r>
    <x v="27"/>
    <x v="8"/>
    <n v="434"/>
    <n v="2"/>
    <n v="7.2333333333333334"/>
    <n v="2"/>
    <n v="19"/>
    <n v="2"/>
  </r>
  <r>
    <x v="28"/>
    <x v="9"/>
    <n v="3"/>
    <n v="73"/>
    <n v="0.05"/>
    <n v="73"/>
    <n v="2"/>
    <n v="43"/>
  </r>
  <r>
    <x v="29"/>
    <x v="1"/>
    <n v="0"/>
    <n v="83"/>
    <n v="0"/>
    <n v="83"/>
    <n v="0"/>
    <n v="69"/>
  </r>
  <r>
    <x v="30"/>
    <x v="5"/>
    <n v="0"/>
    <n v="83"/>
    <n v="0"/>
    <n v="83"/>
    <n v="0"/>
    <n v="69"/>
  </r>
  <r>
    <x v="31"/>
    <x v="9"/>
    <n v="74"/>
    <n v="31"/>
    <n v="1.2333333333333334"/>
    <n v="31"/>
    <n v="4"/>
    <n v="33"/>
  </r>
  <r>
    <x v="32"/>
    <x v="1"/>
    <n v="0"/>
    <n v="83"/>
    <n v="0"/>
    <n v="83"/>
    <n v="0"/>
    <n v="68"/>
  </r>
  <r>
    <x v="33"/>
    <x v="8"/>
    <n v="219"/>
    <n v="14"/>
    <n v="3.65"/>
    <n v="14"/>
    <n v="15"/>
    <n v="3"/>
  </r>
  <r>
    <x v="34"/>
    <x v="4"/>
    <n v="34"/>
    <n v="50"/>
    <n v="0.56666666666666665"/>
    <n v="50"/>
    <n v="4"/>
    <n v="32"/>
  </r>
  <r>
    <x v="35"/>
    <x v="8"/>
    <n v="218"/>
    <n v="15"/>
    <n v="3.6333333333333333"/>
    <n v="15"/>
    <n v="9"/>
    <n v="12"/>
  </r>
  <r>
    <x v="36"/>
    <x v="8"/>
    <n v="38"/>
    <n v="46"/>
    <n v="0.6333333333333333"/>
    <n v="46"/>
    <n v="4"/>
    <n v="31"/>
  </r>
  <r>
    <x v="37"/>
    <x v="8"/>
    <n v="229"/>
    <n v="11"/>
    <n v="3.8166666666666669"/>
    <n v="11"/>
    <n v="13"/>
    <n v="4"/>
  </r>
  <r>
    <x v="38"/>
    <x v="1"/>
    <n v="1"/>
    <n v="79"/>
    <n v="1.6666666666666666E-2"/>
    <n v="79"/>
    <n v="1"/>
    <n v="44"/>
  </r>
  <r>
    <x v="39"/>
    <x v="9"/>
    <n v="36"/>
    <n v="49"/>
    <n v="0.6"/>
    <n v="49"/>
    <n v="4"/>
    <n v="30"/>
  </r>
  <r>
    <x v="40"/>
    <x v="8"/>
    <n v="0"/>
    <n v="83"/>
    <n v="0"/>
    <n v="83"/>
    <n v="0"/>
    <n v="61"/>
  </r>
  <r>
    <x v="41"/>
    <x v="8"/>
    <n v="0"/>
    <n v="83"/>
    <n v="0"/>
    <n v="83"/>
    <n v="0"/>
    <n v="61"/>
  </r>
  <r>
    <x v="42"/>
    <x v="2"/>
    <n v="155"/>
    <n v="19"/>
    <n v="2.5833333333333335"/>
    <n v="19"/>
    <n v="9"/>
    <n v="11"/>
  </r>
  <r>
    <x v="43"/>
    <x v="1"/>
    <n v="0"/>
    <n v="83"/>
    <n v="0"/>
    <n v="83"/>
    <n v="0"/>
    <n v="60"/>
  </r>
  <r>
    <x v="44"/>
    <x v="10"/>
    <n v="423"/>
    <n v="3"/>
    <n v="7.05"/>
    <n v="3"/>
    <n v="16"/>
    <n v="2"/>
  </r>
  <r>
    <x v="45"/>
    <x v="10"/>
    <n v="120"/>
    <n v="23"/>
    <n v="2"/>
    <n v="23"/>
    <n v="7"/>
    <n v="14"/>
  </r>
  <r>
    <x v="46"/>
    <x v="10"/>
    <n v="0"/>
    <n v="83"/>
    <n v="0"/>
    <n v="83"/>
    <n v="0"/>
    <n v="58"/>
  </r>
  <r>
    <x v="47"/>
    <x v="10"/>
    <n v="0"/>
    <n v="83"/>
    <n v="0"/>
    <n v="83"/>
    <n v="0"/>
    <n v="58"/>
  </r>
  <r>
    <x v="48"/>
    <x v="10"/>
    <n v="1"/>
    <n v="79"/>
    <n v="1.6666666666666666E-2"/>
    <n v="79"/>
    <n v="1"/>
    <n v="40"/>
  </r>
  <r>
    <x v="49"/>
    <x v="10"/>
    <n v="0"/>
    <n v="83"/>
    <n v="0"/>
    <n v="83"/>
    <n v="0"/>
    <n v="57"/>
  </r>
  <r>
    <x v="50"/>
    <x v="1"/>
    <n v="0"/>
    <n v="83"/>
    <n v="0"/>
    <n v="83"/>
    <n v="0"/>
    <n v="57"/>
  </r>
  <r>
    <x v="51"/>
    <x v="10"/>
    <n v="2"/>
    <n v="78"/>
    <n v="3.3333333333333333E-2"/>
    <n v="78"/>
    <n v="1"/>
    <n v="40"/>
  </r>
  <r>
    <x v="52"/>
    <x v="10"/>
    <n v="0"/>
    <n v="83"/>
    <n v="0"/>
    <n v="83"/>
    <n v="0"/>
    <n v="56"/>
  </r>
  <r>
    <x v="53"/>
    <x v="10"/>
    <n v="0"/>
    <n v="83"/>
    <n v="0"/>
    <n v="83"/>
    <n v="0"/>
    <n v="56"/>
  </r>
  <r>
    <x v="54"/>
    <x v="10"/>
    <n v="0"/>
    <n v="83"/>
    <n v="0"/>
    <n v="83"/>
    <n v="0"/>
    <n v="56"/>
  </r>
  <r>
    <x v="55"/>
    <x v="3"/>
    <n v="0"/>
    <n v="83"/>
    <n v="0"/>
    <n v="83"/>
    <n v="0"/>
    <n v="56"/>
  </r>
  <r>
    <x v="56"/>
    <x v="11"/>
    <n v="225"/>
    <n v="13"/>
    <n v="3.75"/>
    <n v="13"/>
    <n v="1"/>
    <n v="40"/>
  </r>
  <r>
    <x v="57"/>
    <x v="6"/>
    <n v="10"/>
    <n v="66"/>
    <n v="0.16666666666666666"/>
    <n v="66"/>
    <n v="1"/>
    <n v="40"/>
  </r>
  <r>
    <x v="58"/>
    <x v="11"/>
    <n v="48"/>
    <n v="41"/>
    <n v="0.8"/>
    <n v="41"/>
    <n v="1"/>
    <n v="40"/>
  </r>
  <r>
    <x v="59"/>
    <x v="11"/>
    <n v="139"/>
    <n v="21"/>
    <n v="2.3166666666666669"/>
    <n v="21"/>
    <n v="10"/>
    <n v="8"/>
  </r>
  <r>
    <x v="60"/>
    <x v="12"/>
    <n v="18"/>
    <n v="60"/>
    <n v="0.3"/>
    <n v="60"/>
    <n v="5"/>
    <n v="21"/>
  </r>
  <r>
    <x v="61"/>
    <x v="4"/>
    <n v="20"/>
    <n v="58"/>
    <n v="0.33333333333333331"/>
    <n v="58"/>
    <n v="6"/>
    <n v="16"/>
  </r>
  <r>
    <x v="62"/>
    <x v="5"/>
    <n v="4"/>
    <n v="71"/>
    <n v="6.6666666666666666E-2"/>
    <n v="71"/>
    <n v="1"/>
    <n v="37"/>
  </r>
  <r>
    <x v="63"/>
    <x v="11"/>
    <n v="29"/>
    <n v="52"/>
    <n v="0.48333333333333334"/>
    <n v="52"/>
    <n v="2"/>
    <n v="30"/>
  </r>
  <r>
    <x v="64"/>
    <x v="1"/>
    <n v="0"/>
    <n v="83"/>
    <n v="0"/>
    <n v="83"/>
    <n v="0"/>
    <n v="48"/>
  </r>
  <r>
    <x v="65"/>
    <x v="13"/>
    <n v="261"/>
    <n v="9"/>
    <n v="4.3499999999999996"/>
    <n v="9"/>
    <n v="21"/>
    <n v="1"/>
  </r>
  <r>
    <x v="66"/>
    <x v="10"/>
    <n v="0"/>
    <n v="83"/>
    <n v="0"/>
    <n v="83"/>
    <n v="0"/>
    <n v="47"/>
  </r>
  <r>
    <x v="67"/>
    <x v="9"/>
    <n v="0"/>
    <n v="83"/>
    <n v="0"/>
    <n v="83"/>
    <n v="0"/>
    <n v="47"/>
  </r>
  <r>
    <x v="68"/>
    <x v="5"/>
    <n v="105"/>
    <n v="24"/>
    <n v="1.75"/>
    <n v="24"/>
    <n v="11"/>
    <n v="3"/>
  </r>
  <r>
    <x v="69"/>
    <x v="13"/>
    <n v="0"/>
    <n v="83"/>
    <n v="0"/>
    <n v="83"/>
    <n v="0"/>
    <n v="46"/>
  </r>
  <r>
    <x v="70"/>
    <x v="14"/>
    <n v="143"/>
    <n v="20"/>
    <n v="2.3833333333333333"/>
    <n v="20"/>
    <n v="14"/>
    <n v="1"/>
  </r>
  <r>
    <x v="71"/>
    <x v="14"/>
    <n v="40"/>
    <n v="44"/>
    <n v="0.66666666666666663"/>
    <n v="44"/>
    <n v="5"/>
    <n v="17"/>
  </r>
  <r>
    <x v="72"/>
    <x v="12"/>
    <n v="0"/>
    <n v="83"/>
    <n v="0"/>
    <n v="83"/>
    <n v="0"/>
    <n v="44"/>
  </r>
  <r>
    <x v="73"/>
    <x v="10"/>
    <n v="27"/>
    <n v="53"/>
    <n v="0.45"/>
    <n v="53"/>
    <n v="3"/>
    <n v="22"/>
  </r>
  <r>
    <x v="74"/>
    <x v="3"/>
    <n v="30"/>
    <n v="51"/>
    <n v="0.5"/>
    <n v="51"/>
    <n v="5"/>
    <n v="17"/>
  </r>
  <r>
    <x v="75"/>
    <x v="2"/>
    <n v="0"/>
    <n v="83"/>
    <n v="0"/>
    <n v="83"/>
    <n v="0"/>
    <n v="42"/>
  </r>
  <r>
    <x v="76"/>
    <x v="1"/>
    <n v="0"/>
    <n v="83"/>
    <n v="0"/>
    <n v="83"/>
    <n v="0"/>
    <n v="42"/>
  </r>
  <r>
    <x v="77"/>
    <x v="15"/>
    <n v="21"/>
    <n v="57"/>
    <n v="0.35"/>
    <n v="57"/>
    <n v="1"/>
    <n v="30"/>
  </r>
  <r>
    <x v="78"/>
    <x v="6"/>
    <n v="258"/>
    <n v="10"/>
    <n v="4.3"/>
    <n v="10"/>
    <n v="11"/>
    <n v="2"/>
  </r>
  <r>
    <x v="79"/>
    <x v="10"/>
    <n v="0"/>
    <n v="83"/>
    <n v="0"/>
    <n v="83"/>
    <n v="0"/>
    <n v="40"/>
  </r>
  <r>
    <x v="80"/>
    <x v="13"/>
    <n v="0"/>
    <n v="83"/>
    <n v="0"/>
    <n v="83"/>
    <n v="0"/>
    <n v="40"/>
  </r>
  <r>
    <x v="81"/>
    <x v="1"/>
    <n v="0"/>
    <n v="83"/>
    <n v="0"/>
    <n v="83"/>
    <n v="0"/>
    <n v="40"/>
  </r>
  <r>
    <x v="82"/>
    <x v="1"/>
    <n v="95"/>
    <n v="26"/>
    <n v="1.5833333333333333"/>
    <n v="26"/>
    <n v="6"/>
    <n v="12"/>
  </r>
  <r>
    <x v="83"/>
    <x v="5"/>
    <n v="0"/>
    <n v="83"/>
    <n v="0"/>
    <n v="83"/>
    <n v="0"/>
    <n v="39"/>
  </r>
  <r>
    <x v="84"/>
    <x v="5"/>
    <n v="0"/>
    <n v="83"/>
    <n v="0"/>
    <n v="83"/>
    <n v="0"/>
    <n v="39"/>
  </r>
  <r>
    <x v="85"/>
    <x v="5"/>
    <n v="187"/>
    <n v="17"/>
    <n v="3.1166666666666667"/>
    <n v="17"/>
    <n v="11"/>
    <n v="2"/>
  </r>
  <r>
    <x v="86"/>
    <x v="14"/>
    <n v="56"/>
    <n v="37"/>
    <n v="0.93333333333333335"/>
    <n v="37"/>
    <n v="4"/>
    <n v="16"/>
  </r>
  <r>
    <x v="87"/>
    <x v="6"/>
    <n v="0"/>
    <n v="83"/>
    <n v="0"/>
    <n v="83"/>
    <n v="0"/>
    <n v="37"/>
  </r>
  <r>
    <x v="88"/>
    <x v="5"/>
    <n v="7"/>
    <n v="68"/>
    <n v="0.11666666666666667"/>
    <n v="68"/>
    <n v="1"/>
    <n v="26"/>
  </r>
  <r>
    <x v="89"/>
    <x v="5"/>
    <n v="9"/>
    <n v="67"/>
    <n v="0.15"/>
    <n v="67"/>
    <n v="1"/>
    <n v="26"/>
  </r>
  <r>
    <x v="90"/>
    <x v="10"/>
    <n v="46"/>
    <n v="43"/>
    <n v="0.76666666666666672"/>
    <n v="43"/>
    <n v="2"/>
    <n v="20"/>
  </r>
  <r>
    <x v="91"/>
    <x v="3"/>
    <n v="0"/>
    <n v="83"/>
    <n v="0"/>
    <n v="83"/>
    <n v="0"/>
    <n v="34"/>
  </r>
  <r>
    <x v="92"/>
    <x v="16"/>
    <n v="369"/>
    <n v="6"/>
    <n v="6.15"/>
    <n v="6"/>
    <n v="10"/>
    <n v="3"/>
  </r>
  <r>
    <x v="93"/>
    <x v="4"/>
    <n v="0"/>
    <n v="83"/>
    <n v="0"/>
    <n v="83"/>
    <n v="0"/>
    <n v="33"/>
  </r>
  <r>
    <x v="94"/>
    <x v="5"/>
    <n v="0"/>
    <n v="83"/>
    <n v="0"/>
    <n v="83"/>
    <n v="0"/>
    <n v="33"/>
  </r>
  <r>
    <x v="95"/>
    <x v="6"/>
    <n v="81"/>
    <n v="29"/>
    <n v="1.35"/>
    <n v="29"/>
    <n v="8"/>
    <n v="6"/>
  </r>
  <r>
    <x v="96"/>
    <x v="3"/>
    <n v="59"/>
    <n v="36"/>
    <n v="0.98333333333333328"/>
    <n v="36"/>
    <n v="7"/>
    <n v="6"/>
  </r>
  <r>
    <x v="97"/>
    <x v="4"/>
    <n v="0"/>
    <n v="83"/>
    <n v="0"/>
    <n v="83"/>
    <n v="0"/>
    <n v="31"/>
  </r>
  <r>
    <x v="98"/>
    <x v="5"/>
    <n v="49"/>
    <n v="39"/>
    <n v="0.81666666666666665"/>
    <n v="39"/>
    <n v="5"/>
    <n v="11"/>
  </r>
  <r>
    <x v="99"/>
    <x v="13"/>
    <n v="3"/>
    <n v="73"/>
    <n v="0.05"/>
    <n v="73"/>
    <n v="1"/>
    <n v="21"/>
  </r>
  <r>
    <x v="100"/>
    <x v="1"/>
    <n v="0"/>
    <n v="83"/>
    <n v="0"/>
    <n v="83"/>
    <n v="0"/>
    <n v="29"/>
  </r>
  <r>
    <x v="101"/>
    <x v="16"/>
    <n v="0"/>
    <n v="83"/>
    <n v="0"/>
    <n v="83"/>
    <n v="0"/>
    <n v="29"/>
  </r>
  <r>
    <x v="102"/>
    <x v="4"/>
    <n v="0"/>
    <n v="83"/>
    <n v="0"/>
    <n v="83"/>
    <n v="0"/>
    <n v="29"/>
  </r>
  <r>
    <x v="103"/>
    <x v="16"/>
    <n v="0"/>
    <n v="83"/>
    <n v="0"/>
    <n v="83"/>
    <n v="0"/>
    <n v="29"/>
  </r>
  <r>
    <x v="104"/>
    <x v="5"/>
    <n v="12"/>
    <n v="64"/>
    <n v="0.2"/>
    <n v="64"/>
    <n v="1"/>
    <n v="21"/>
  </r>
  <r>
    <x v="105"/>
    <x v="13"/>
    <n v="96"/>
    <n v="25"/>
    <n v="1.6"/>
    <n v="25"/>
    <n v="11"/>
    <n v="2"/>
  </r>
  <r>
    <x v="106"/>
    <x v="2"/>
    <n v="15"/>
    <n v="61"/>
    <n v="0.25"/>
    <n v="61"/>
    <n v="2"/>
    <n v="15"/>
  </r>
  <r>
    <x v="107"/>
    <x v="16"/>
    <n v="71"/>
    <n v="32"/>
    <n v="1.1833333333333333"/>
    <n v="32"/>
    <n v="2"/>
    <n v="15"/>
  </r>
  <r>
    <x v="108"/>
    <x v="1"/>
    <n v="5"/>
    <n v="70"/>
    <n v="8.3333333333333329E-2"/>
    <n v="70"/>
    <n v="1"/>
    <n v="18"/>
  </r>
  <r>
    <x v="109"/>
    <x v="1"/>
    <n v="0"/>
    <n v="83"/>
    <n v="0"/>
    <n v="83"/>
    <n v="0"/>
    <n v="24"/>
  </r>
  <r>
    <x v="110"/>
    <x v="5"/>
    <n v="0"/>
    <n v="83"/>
    <n v="0"/>
    <n v="83"/>
    <n v="0"/>
    <n v="24"/>
  </r>
  <r>
    <x v="111"/>
    <x v="5"/>
    <n v="0"/>
    <n v="83"/>
    <n v="0"/>
    <n v="83"/>
    <n v="0"/>
    <n v="24"/>
  </r>
  <r>
    <x v="112"/>
    <x v="10"/>
    <n v="172"/>
    <n v="18"/>
    <n v="2.8666666666666667"/>
    <n v="18"/>
    <n v="1"/>
    <n v="18"/>
  </r>
  <r>
    <x v="113"/>
    <x v="5"/>
    <n v="1"/>
    <n v="79"/>
    <n v="1.6666666666666666E-2"/>
    <n v="79"/>
    <n v="1"/>
    <n v="18"/>
  </r>
  <r>
    <x v="114"/>
    <x v="10"/>
    <n v="0"/>
    <n v="83"/>
    <n v="0"/>
    <n v="83"/>
    <n v="0"/>
    <n v="22"/>
  </r>
  <r>
    <x v="115"/>
    <x v="5"/>
    <n v="0"/>
    <n v="83"/>
    <n v="0"/>
    <n v="83"/>
    <n v="0"/>
    <n v="22"/>
  </r>
  <r>
    <x v="116"/>
    <x v="6"/>
    <n v="0"/>
    <n v="83"/>
    <n v="0"/>
    <n v="83"/>
    <n v="0"/>
    <n v="22"/>
  </r>
  <r>
    <x v="117"/>
    <x v="2"/>
    <n v="6"/>
    <n v="69"/>
    <n v="0.1"/>
    <n v="69"/>
    <n v="1"/>
    <n v="18"/>
  </r>
  <r>
    <x v="118"/>
    <x v="14"/>
    <n v="528"/>
    <n v="1"/>
    <n v="8.8000000000000007"/>
    <n v="1"/>
    <n v="6"/>
    <n v="7"/>
  </r>
  <r>
    <x v="119"/>
    <x v="5"/>
    <n v="0"/>
    <n v="83"/>
    <n v="0"/>
    <n v="83"/>
    <n v="0"/>
    <n v="20"/>
  </r>
  <r>
    <x v="120"/>
    <x v="16"/>
    <n v="0"/>
    <n v="83"/>
    <n v="0"/>
    <n v="83"/>
    <n v="0"/>
    <n v="20"/>
  </r>
  <r>
    <x v="121"/>
    <x v="10"/>
    <n v="3"/>
    <n v="73"/>
    <n v="0.05"/>
    <n v="73"/>
    <n v="1"/>
    <n v="17"/>
  </r>
  <r>
    <x v="122"/>
    <x v="15"/>
    <n v="0"/>
    <n v="83"/>
    <n v="0"/>
    <n v="83"/>
    <n v="0"/>
    <n v="19"/>
  </r>
  <r>
    <x v="123"/>
    <x v="4"/>
    <n v="267"/>
    <n v="7"/>
    <n v="4.45"/>
    <n v="7"/>
    <n v="9"/>
    <n v="2"/>
  </r>
  <r>
    <x v="124"/>
    <x v="1"/>
    <n v="0"/>
    <n v="83"/>
    <n v="0"/>
    <n v="83"/>
    <n v="0"/>
    <n v="18"/>
  </r>
  <r>
    <x v="125"/>
    <x v="13"/>
    <n v="60"/>
    <n v="35"/>
    <n v="1"/>
    <n v="35"/>
    <n v="5"/>
    <n v="8"/>
  </r>
  <r>
    <x v="126"/>
    <x v="13"/>
    <n v="0"/>
    <n v="83"/>
    <n v="0"/>
    <n v="83"/>
    <n v="0"/>
    <n v="17"/>
  </r>
  <r>
    <x v="127"/>
    <x v="4"/>
    <n v="0"/>
    <n v="83"/>
    <n v="0"/>
    <n v="83"/>
    <n v="0"/>
    <n v="17"/>
  </r>
  <r>
    <x v="128"/>
    <x v="10"/>
    <n v="0"/>
    <n v="83"/>
    <n v="0"/>
    <n v="83"/>
    <n v="0"/>
    <n v="17"/>
  </r>
  <r>
    <x v="129"/>
    <x v="10"/>
    <n v="0"/>
    <n v="83"/>
    <n v="0"/>
    <n v="83"/>
    <n v="0"/>
    <n v="17"/>
  </r>
  <r>
    <x v="130"/>
    <x v="5"/>
    <n v="0"/>
    <n v="83"/>
    <n v="0"/>
    <n v="83"/>
    <n v="0"/>
    <n v="17"/>
  </r>
  <r>
    <x v="131"/>
    <x v="15"/>
    <n v="0"/>
    <n v="83"/>
    <n v="0"/>
    <n v="83"/>
    <n v="0"/>
    <n v="17"/>
  </r>
  <r>
    <x v="132"/>
    <x v="10"/>
    <n v="27"/>
    <n v="53"/>
    <n v="0.45"/>
    <n v="53"/>
    <n v="7"/>
    <n v="4"/>
  </r>
  <r>
    <x v="133"/>
    <x v="5"/>
    <n v="0"/>
    <n v="83"/>
    <n v="0"/>
    <n v="83"/>
    <n v="0"/>
    <n v="16"/>
  </r>
  <r>
    <x v="134"/>
    <x v="10"/>
    <n v="0"/>
    <n v="83"/>
    <n v="0"/>
    <n v="83"/>
    <n v="0"/>
    <n v="16"/>
  </r>
  <r>
    <x v="135"/>
    <x v="3"/>
    <n v="3"/>
    <n v="73"/>
    <n v="0.05"/>
    <n v="73"/>
    <n v="2"/>
    <n v="11"/>
  </r>
  <r>
    <x v="136"/>
    <x v="6"/>
    <n v="229"/>
    <n v="11"/>
    <n v="3.8166666666666669"/>
    <n v="11"/>
    <n v="7"/>
    <n v="4"/>
  </r>
  <r>
    <x v="137"/>
    <x v="3"/>
    <n v="133"/>
    <n v="22"/>
    <n v="2.2166666666666668"/>
    <n v="22"/>
    <n v="9"/>
    <n v="2"/>
  </r>
  <r>
    <x v="138"/>
    <x v="6"/>
    <n v="414"/>
    <n v="4"/>
    <n v="6.9"/>
    <n v="4"/>
    <n v="13"/>
    <n v="1"/>
  </r>
  <r>
    <x v="139"/>
    <x v="4"/>
    <n v="67"/>
    <n v="33"/>
    <n v="1.1166666666666667"/>
    <n v="33"/>
    <n v="6"/>
    <n v="2"/>
  </r>
  <r>
    <x v="140"/>
    <x v="10"/>
    <n v="0"/>
    <n v="83"/>
    <n v="0"/>
    <n v="83"/>
    <n v="0"/>
    <n v="11"/>
  </r>
  <r>
    <x v="141"/>
    <x v="13"/>
    <n v="0"/>
    <n v="83"/>
    <n v="0"/>
    <n v="83"/>
    <n v="0"/>
    <n v="11"/>
  </r>
  <r>
    <x v="142"/>
    <x v="4"/>
    <n v="0"/>
    <n v="83"/>
    <n v="0"/>
    <n v="83"/>
    <n v="0"/>
    <n v="11"/>
  </r>
  <r>
    <x v="143"/>
    <x v="4"/>
    <n v="0"/>
    <n v="83"/>
    <n v="0"/>
    <n v="83"/>
    <n v="0"/>
    <n v="11"/>
  </r>
  <r>
    <x v="144"/>
    <x v="5"/>
    <n v="0"/>
    <n v="83"/>
    <n v="0"/>
    <n v="83"/>
    <n v="0"/>
    <n v="11"/>
  </r>
  <r>
    <x v="145"/>
    <x v="9"/>
    <n v="48"/>
    <n v="41"/>
    <n v="0.8"/>
    <n v="41"/>
    <n v="3"/>
    <n v="4"/>
  </r>
  <r>
    <x v="146"/>
    <x v="13"/>
    <n v="0"/>
    <n v="83"/>
    <n v="0"/>
    <n v="83"/>
    <n v="0"/>
    <n v="10"/>
  </r>
  <r>
    <x v="147"/>
    <x v="5"/>
    <n v="4"/>
    <n v="71"/>
    <n v="6.6666666666666666E-2"/>
    <n v="71"/>
    <n v="3"/>
    <n v="4"/>
  </r>
  <r>
    <x v="148"/>
    <x v="13"/>
    <n v="0"/>
    <n v="83"/>
    <n v="0"/>
    <n v="83"/>
    <n v="0"/>
    <n v="9"/>
  </r>
  <r>
    <x v="149"/>
    <x v="6"/>
    <n v="66"/>
    <n v="34"/>
    <n v="1.1000000000000001"/>
    <n v="34"/>
    <n v="1"/>
    <n v="7"/>
  </r>
  <r>
    <x v="150"/>
    <x v="4"/>
    <n v="1"/>
    <n v="79"/>
    <n v="1.6666666666666666E-2"/>
    <n v="79"/>
    <n v="1"/>
    <n v="7"/>
  </r>
  <r>
    <x v="151"/>
    <x v="10"/>
    <n v="52"/>
    <n v="38"/>
    <n v="0.8666666666666667"/>
    <n v="38"/>
    <n v="4"/>
    <n v="3"/>
  </r>
  <r>
    <x v="152"/>
    <x v="2"/>
    <n v="23"/>
    <n v="55"/>
    <n v="0.38333333333333336"/>
    <n v="55"/>
    <n v="3"/>
    <n v="3"/>
  </r>
  <r>
    <x v="153"/>
    <x v="12"/>
    <n v="37"/>
    <n v="48"/>
    <n v="0.6166666666666667"/>
    <n v="48"/>
    <n v="6"/>
    <n v="2"/>
  </r>
  <r>
    <x v="154"/>
    <x v="4"/>
    <n v="0"/>
    <n v="83"/>
    <n v="0"/>
    <n v="83"/>
    <n v="0"/>
    <n v="4"/>
  </r>
  <r>
    <x v="155"/>
    <x v="1"/>
    <n v="0"/>
    <n v="83"/>
    <n v="0"/>
    <n v="83"/>
    <n v="0"/>
    <n v="4"/>
  </r>
  <r>
    <x v="156"/>
    <x v="5"/>
    <n v="0"/>
    <n v="83"/>
    <n v="0"/>
    <n v="83"/>
    <n v="0"/>
    <n v="4"/>
  </r>
  <r>
    <x v="157"/>
    <x v="1"/>
    <n v="0"/>
    <n v="83"/>
    <n v="0"/>
    <n v="83"/>
    <n v="0"/>
    <n v="4"/>
  </r>
  <r>
    <x v="158"/>
    <x v="10"/>
    <n v="3"/>
    <n v="73"/>
    <n v="0.05"/>
    <n v="73"/>
    <n v="2"/>
    <n v="2"/>
  </r>
  <r>
    <x v="159"/>
    <x v="10"/>
    <n v="0"/>
    <n v="83"/>
    <n v="0"/>
    <n v="83"/>
    <n v="0"/>
    <n v="3"/>
  </r>
  <r>
    <x v="160"/>
    <x v="10"/>
    <n v="0"/>
    <n v="83"/>
    <n v="0"/>
    <n v="83"/>
    <n v="0"/>
    <n v="3"/>
  </r>
  <r>
    <x v="161"/>
    <x v="10"/>
    <n v="83"/>
    <n v="28"/>
    <n v="1.3833333333333333"/>
    <n v="28"/>
    <n v="9"/>
    <n v="1"/>
  </r>
  <r>
    <x v="162"/>
    <x v="10"/>
    <n v="76"/>
    <n v="30"/>
    <n v="1.2666666666666666"/>
    <n v="30"/>
    <n v="2"/>
    <n v="1"/>
  </r>
  <r>
    <x v="163"/>
    <x v="13"/>
    <n v="0"/>
    <n v="83"/>
    <n v="0"/>
    <n v="83"/>
    <n v="0"/>
    <n v="1"/>
  </r>
  <r>
    <x v="164"/>
    <x v="6"/>
    <n v="0"/>
    <n v="83"/>
    <n v="0"/>
    <n v="83"/>
    <n v="0"/>
    <n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s v="Agus Setiawan "/>
    <x v="0"/>
    <n v="16"/>
    <n v="8"/>
    <n v="65"/>
    <n v="42"/>
    <n v="23"/>
    <n v="14"/>
    <n v="0.26666666666666666"/>
    <n v="0.13333333333333333"/>
    <n v="1.0833333333333333"/>
    <n v="0.7"/>
    <n v="0.38333333333333336"/>
    <n v="0.23333333333333334"/>
    <n v="1"/>
    <n v="2"/>
    <n v="5"/>
    <n v="4"/>
    <n v="1"/>
    <n v="2"/>
  </r>
  <r>
    <s v="Yaya Kuswaya"/>
    <x v="0"/>
    <n v="0"/>
    <n v="229"/>
    <n v="179"/>
    <n v="29"/>
    <n v="155"/>
    <n v="22"/>
    <n v="0"/>
    <n v="3.8166666666666669"/>
    <n v="2.9833333333333334"/>
    <n v="0.48333333333333334"/>
    <n v="2.5833333333333335"/>
    <n v="0.36666666666666664"/>
    <n v="0"/>
    <n v="5"/>
    <n v="5"/>
    <n v="4"/>
    <n v="4"/>
    <n v="3"/>
  </r>
  <r>
    <s v="Madi "/>
    <x v="0"/>
    <n v="49"/>
    <n v="0"/>
    <n v="72"/>
    <n v="35"/>
    <n v="0"/>
    <n v="13"/>
    <n v="0.81666666666666665"/>
    <n v="0"/>
    <n v="1.2"/>
    <n v="0.58333333333333337"/>
    <n v="0"/>
    <n v="0.21666666666666667"/>
    <n v="3"/>
    <n v="0"/>
    <n v="9"/>
    <n v="1"/>
    <n v="0"/>
    <n v="1"/>
  </r>
  <r>
    <s v="Nilam Khaerunisa Trisurti 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i Komariah Sari"/>
    <x v="0"/>
    <n v="18"/>
    <n v="0"/>
    <n v="0"/>
    <n v="0"/>
    <n v="2"/>
    <n v="19"/>
    <n v="0.3"/>
    <n v="0"/>
    <n v="0"/>
    <n v="0"/>
    <n v="3.3333333333333333E-2"/>
    <n v="0.31666666666666665"/>
    <n v="5"/>
    <n v="0"/>
    <n v="0"/>
    <n v="0"/>
    <n v="2"/>
    <n v="2"/>
  </r>
  <r>
    <s v="Ribca Noviana Angeline "/>
    <x v="0"/>
    <n v="299"/>
    <n v="286"/>
    <n v="335"/>
    <n v="217"/>
    <n v="404"/>
    <n v="212"/>
    <n v="4.9833333333333334"/>
    <n v="4.7666666666666666"/>
    <n v="5.583333333333333"/>
    <n v="3.6166666666666667"/>
    <n v="6.7333333333333334"/>
    <n v="3.5333333333333332"/>
    <n v="9"/>
    <n v="12"/>
    <n v="14"/>
    <n v="12"/>
    <n v="12"/>
    <n v="7"/>
  </r>
  <r>
    <s v="Robi Ajid "/>
    <x v="0"/>
    <n v="265"/>
    <n v="355"/>
    <n v="352"/>
    <n v="355"/>
    <n v="532"/>
    <n v="262"/>
    <n v="4.416666666666667"/>
    <n v="5.916666666666667"/>
    <n v="5.8666666666666663"/>
    <n v="5.916666666666667"/>
    <n v="8.8666666666666671"/>
    <n v="4.3666666666666663"/>
    <n v="8"/>
    <n v="6"/>
    <n v="8"/>
    <n v="11"/>
    <n v="7"/>
    <n v="10"/>
  </r>
  <r>
    <s v="Sigit "/>
    <x v="0"/>
    <n v="52"/>
    <n v="0"/>
    <n v="0"/>
    <n v="40"/>
    <n v="6"/>
    <n v="12"/>
    <n v="0.8666666666666667"/>
    <n v="0"/>
    <n v="0"/>
    <n v="0.66666666666666663"/>
    <n v="0.1"/>
    <n v="0.2"/>
    <n v="2"/>
    <n v="0"/>
    <n v="0"/>
    <n v="1"/>
    <n v="1"/>
    <n v="3"/>
  </r>
  <r>
    <s v="Urip Budiyanto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inda Natalisa "/>
    <x v="2"/>
    <n v="188"/>
    <n v="108"/>
    <n v="137"/>
    <n v="21"/>
    <n v="48"/>
    <n v="49"/>
    <n v="3.1333333333333333"/>
    <n v="1.8"/>
    <n v="2.2833333333333332"/>
    <n v="0.35"/>
    <n v="0.8"/>
    <n v="0.81666666666666665"/>
    <n v="6"/>
    <n v="8"/>
    <n v="8"/>
    <n v="1"/>
    <n v="6"/>
    <n v="8"/>
  </r>
  <r>
    <s v="Nur Wiwid Adhi Laxmana "/>
    <x v="0"/>
    <n v="44"/>
    <n v="0"/>
    <n v="15"/>
    <n v="4"/>
    <n v="0"/>
    <n v="38"/>
    <n v="0.73333333333333328"/>
    <n v="0"/>
    <n v="0.25"/>
    <n v="6.6666666666666666E-2"/>
    <n v="0"/>
    <n v="0.6333333333333333"/>
    <n v="2"/>
    <n v="0"/>
    <n v="3"/>
    <n v="1"/>
    <n v="0"/>
    <n v="4"/>
  </r>
  <r>
    <s v="Haryadi"/>
    <x v="0"/>
    <n v="23"/>
    <n v="0"/>
    <n v="0"/>
    <n v="0"/>
    <n v="0"/>
    <n v="0"/>
    <n v="0.38333333333333336"/>
    <n v="0"/>
    <n v="0"/>
    <n v="0"/>
    <n v="0"/>
    <n v="0"/>
    <n v="1"/>
    <n v="0"/>
    <n v="0"/>
    <n v="0"/>
    <n v="0"/>
    <n v="0"/>
  </r>
  <r>
    <s v="Yana Oktafiana 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upriyanto"/>
    <x v="3"/>
    <n v="26"/>
    <n v="9"/>
    <n v="129"/>
    <n v="0"/>
    <n v="0"/>
    <n v="409"/>
    <n v="0.43333333333333335"/>
    <n v="0.15"/>
    <n v="2.15"/>
    <n v="0"/>
    <n v="0"/>
    <n v="6.8166666666666664"/>
    <n v="4"/>
    <n v="1"/>
    <n v="4"/>
    <n v="0"/>
    <n v="0"/>
    <n v="2"/>
  </r>
  <r>
    <s v="Yosefin Meylista Christianti Bria  "/>
    <x v="4"/>
    <n v="0"/>
    <n v="0"/>
    <n v="0"/>
    <n v="25"/>
    <n v="1"/>
    <n v="0"/>
    <n v="0"/>
    <n v="0"/>
    <n v="0"/>
    <n v="0.41666666666666669"/>
    <n v="1.6666666666666666E-2"/>
    <n v="0"/>
    <n v="0"/>
    <n v="0"/>
    <n v="0"/>
    <n v="2"/>
    <n v="1"/>
    <n v="0"/>
  </r>
  <r>
    <s v="Anisa Nanda Razeqi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ndi Mardiansah "/>
    <x v="5"/>
    <n v="0"/>
    <n v="0"/>
    <n v="40"/>
    <n v="0"/>
    <n v="0"/>
    <n v="0"/>
    <n v="0"/>
    <n v="0"/>
    <n v="0.66666666666666663"/>
    <n v="0"/>
    <n v="0"/>
    <n v="0"/>
    <n v="0"/>
    <n v="0"/>
    <n v="3"/>
    <n v="0"/>
    <n v="0"/>
    <n v="0"/>
  </r>
  <r>
    <s v="Irwansyah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chtar Japar 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ic Sinaga "/>
    <x v="4"/>
    <n v="6"/>
    <n v="0"/>
    <n v="11"/>
    <n v="0"/>
    <n v="0"/>
    <n v="0"/>
    <n v="0.1"/>
    <n v="0"/>
    <n v="0.18333333333333332"/>
    <n v="0"/>
    <n v="0"/>
    <n v="0"/>
    <n v="1"/>
    <n v="0"/>
    <n v="3"/>
    <n v="0"/>
    <n v="0"/>
    <n v="0"/>
  </r>
  <r>
    <s v="Damario Mikail Yusuf 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isa Chelsea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Yosua Nahemia Warokka "/>
    <x v="1"/>
    <n v="4"/>
    <n v="12"/>
    <n v="0"/>
    <n v="0"/>
    <n v="0"/>
    <n v="0"/>
    <n v="6.6666666666666666E-2"/>
    <n v="0.2"/>
    <n v="0"/>
    <n v="0"/>
    <n v="0"/>
    <n v="0"/>
    <n v="1"/>
    <n v="2"/>
    <n v="0"/>
    <n v="0"/>
    <n v="0"/>
    <n v="0"/>
  </r>
  <r>
    <s v="Faradilla Sisena"/>
    <x v="1"/>
    <n v="0"/>
    <n v="0"/>
    <n v="0"/>
    <n v="0"/>
    <n v="0"/>
    <n v="92"/>
    <n v="0"/>
    <n v="0"/>
    <n v="0"/>
    <n v="0"/>
    <n v="0"/>
    <n v="1.5333333333333334"/>
    <n v="0"/>
    <n v="0"/>
    <n v="0"/>
    <n v="0"/>
    <n v="0"/>
    <n v="1"/>
  </r>
  <r>
    <s v="Heru Dwi Jatmiko 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sda Nurcahyani"/>
    <x v="7"/>
    <n v="1"/>
    <n v="0"/>
    <n v="0"/>
    <n v="0"/>
    <n v="0"/>
    <n v="0"/>
    <n v="1.6666666666666666E-2"/>
    <n v="0"/>
    <n v="0"/>
    <n v="0"/>
    <n v="0"/>
    <n v="0"/>
    <n v="1"/>
    <n v="0"/>
    <n v="0"/>
    <n v="0"/>
    <n v="0"/>
    <n v="0"/>
  </r>
  <r>
    <s v="Abdul Rohman"/>
    <x v="8"/>
    <n v="14"/>
    <n v="7"/>
    <n v="15"/>
    <n v="0"/>
    <n v="2"/>
    <n v="39"/>
    <n v="0.23333333333333334"/>
    <n v="0.11666666666666667"/>
    <n v="0.25"/>
    <n v="0"/>
    <n v="3.3333333333333333E-2"/>
    <n v="0.65"/>
    <n v="2"/>
    <n v="1"/>
    <n v="2"/>
    <n v="0"/>
    <n v="1"/>
    <n v="3"/>
  </r>
  <r>
    <s v="Abu Dzar Al Ghifari"/>
    <x v="8"/>
    <n v="122"/>
    <n v="250"/>
    <n v="384"/>
    <n v="356"/>
    <n v="240"/>
    <n v="434"/>
    <n v="2.0333333333333332"/>
    <n v="4.166666666666667"/>
    <n v="6.4"/>
    <n v="5.9333333333333336"/>
    <n v="4"/>
    <n v="7.2333333333333334"/>
    <n v="7"/>
    <n v="14"/>
    <n v="18"/>
    <n v="17"/>
    <n v="15"/>
    <n v="19"/>
  </r>
  <r>
    <s v="Agustinus Dwiantoro"/>
    <x v="9"/>
    <n v="1098"/>
    <n v="240"/>
    <n v="157"/>
    <n v="48"/>
    <n v="3"/>
    <n v="3"/>
    <n v="18.3"/>
    <n v="4"/>
    <n v="2.6166666666666667"/>
    <n v="0.8"/>
    <n v="0.05"/>
    <n v="0.05"/>
    <n v="20"/>
    <n v="11"/>
    <n v="6"/>
    <n v="5"/>
    <n v="2"/>
    <n v="2"/>
  </r>
  <r>
    <s v="Arief Alamsyah"/>
    <x v="1"/>
    <n v="0"/>
    <n v="1"/>
    <n v="0"/>
    <n v="0"/>
    <n v="0"/>
    <n v="0"/>
    <n v="0"/>
    <n v="1.6666666666666666E-2"/>
    <n v="0"/>
    <n v="0"/>
    <n v="0"/>
    <n v="0"/>
    <n v="0"/>
    <n v="1"/>
    <n v="0"/>
    <n v="0"/>
    <n v="0"/>
    <n v="0"/>
  </r>
  <r>
    <s v="Achmad Yusuf Saputra"/>
    <x v="5"/>
    <n v="0"/>
    <n v="0"/>
    <n v="4"/>
    <n v="14"/>
    <n v="0"/>
    <n v="0"/>
    <n v="0"/>
    <n v="0"/>
    <n v="6.6666666666666666E-2"/>
    <n v="0.23333333333333334"/>
    <n v="0"/>
    <n v="0"/>
    <n v="0"/>
    <n v="0"/>
    <n v="1"/>
    <n v="1"/>
    <n v="0"/>
    <n v="0"/>
  </r>
  <r>
    <s v="Deka Prabowo"/>
    <x v="9"/>
    <n v="139"/>
    <n v="171"/>
    <n v="70"/>
    <n v="56"/>
    <n v="5"/>
    <n v="74"/>
    <n v="2.3166666666666669"/>
    <n v="2.85"/>
    <n v="1.1666666666666667"/>
    <n v="0.93333333333333335"/>
    <n v="8.3333333333333329E-2"/>
    <n v="1.2333333333333334"/>
    <n v="9"/>
    <n v="14"/>
    <n v="7"/>
    <n v="5"/>
    <n v="1"/>
    <n v="4"/>
  </r>
  <r>
    <s v="Eki Rikmawan Susilo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hmiezar Adham"/>
    <x v="8"/>
    <n v="262"/>
    <n v="172"/>
    <n v="187"/>
    <n v="322"/>
    <n v="252"/>
    <n v="219"/>
    <n v="4.3666666666666663"/>
    <n v="2.8666666666666667"/>
    <n v="3.1166666666666667"/>
    <n v="5.3666666666666663"/>
    <n v="4.2"/>
    <n v="3.65"/>
    <n v="19"/>
    <n v="13"/>
    <n v="14"/>
    <n v="15"/>
    <n v="16"/>
    <n v="15"/>
  </r>
  <r>
    <s v="Marcelina Indarwati"/>
    <x v="4"/>
    <n v="81"/>
    <n v="26"/>
    <n v="20"/>
    <n v="0"/>
    <n v="17"/>
    <n v="34"/>
    <n v="1.35"/>
    <n v="0.43333333333333335"/>
    <n v="0.33333333333333331"/>
    <n v="0"/>
    <n v="0.28333333333333333"/>
    <n v="0.56666666666666665"/>
    <n v="10"/>
    <n v="4"/>
    <n v="6"/>
    <n v="0"/>
    <n v="5"/>
    <n v="4"/>
  </r>
  <r>
    <s v="Niken Wahyuning Candra"/>
    <x v="8"/>
    <n v="43"/>
    <n v="95"/>
    <n v="17"/>
    <n v="12"/>
    <n v="9"/>
    <n v="218"/>
    <n v="0.71666666666666667"/>
    <n v="1.5833333333333333"/>
    <n v="0.28333333333333333"/>
    <n v="0.2"/>
    <n v="0.15"/>
    <n v="3.6333333333333333"/>
    <n v="7"/>
    <n v="5"/>
    <n v="4"/>
    <n v="4"/>
    <n v="2"/>
    <n v="9"/>
  </r>
  <r>
    <s v="Oslan Syahril"/>
    <x v="8"/>
    <n v="234"/>
    <n v="25"/>
    <n v="33"/>
    <n v="24"/>
    <n v="22"/>
    <n v="38"/>
    <n v="3.9"/>
    <n v="0.41666666666666669"/>
    <n v="0.55000000000000004"/>
    <n v="0.4"/>
    <n v="0.36666666666666664"/>
    <n v="0.6333333333333333"/>
    <n v="4"/>
    <n v="3"/>
    <n v="5"/>
    <n v="2"/>
    <n v="2"/>
    <n v="4"/>
  </r>
  <r>
    <s v="Puji Mulato "/>
    <x v="8"/>
    <n v="302"/>
    <n v="321"/>
    <n v="224"/>
    <n v="255"/>
    <n v="226"/>
    <n v="229"/>
    <n v="5.0333333333333332"/>
    <n v="5.35"/>
    <n v="3.7333333333333334"/>
    <n v="4.25"/>
    <n v="3.7666666666666666"/>
    <n v="3.8166666666666669"/>
    <n v="13"/>
    <n v="15"/>
    <n v="11"/>
    <n v="15"/>
    <n v="14"/>
    <n v="13"/>
  </r>
  <r>
    <s v="Raudatul Hassanah "/>
    <x v="1"/>
    <n v="10"/>
    <n v="16"/>
    <n v="0"/>
    <n v="0"/>
    <n v="20"/>
    <n v="1"/>
    <n v="0.16666666666666666"/>
    <n v="0.26666666666666666"/>
    <n v="0"/>
    <n v="0"/>
    <n v="0.33333333333333331"/>
    <n v="1.6666666666666666E-2"/>
    <n v="3"/>
    <n v="2"/>
    <n v="0"/>
    <n v="0"/>
    <n v="2"/>
    <n v="1"/>
  </r>
  <r>
    <s v="Suyitno"/>
    <x v="9"/>
    <n v="40"/>
    <n v="82"/>
    <n v="42"/>
    <n v="46"/>
    <n v="0"/>
    <n v="36"/>
    <n v="0.66666666666666663"/>
    <n v="1.3666666666666667"/>
    <n v="0.7"/>
    <n v="0.76666666666666672"/>
    <n v="0"/>
    <n v="0.6"/>
    <n v="2"/>
    <n v="8"/>
    <n v="7"/>
    <n v="4"/>
    <n v="0"/>
    <n v="4"/>
  </r>
  <r>
    <s v="Y Rudi Rumaksono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an Lesmana"/>
    <x v="8"/>
    <s v=""/>
    <s v=""/>
    <s v=""/>
    <s v=""/>
    <s v=""/>
    <n v="0"/>
    <s v=""/>
    <s v=""/>
    <s v=""/>
    <s v=""/>
    <s v=""/>
    <n v="0"/>
    <s v=""/>
    <s v=""/>
    <s v=""/>
    <s v=""/>
    <s v=""/>
    <n v="0"/>
  </r>
  <r>
    <s v="Yesse Putri Debitha"/>
    <x v="2"/>
    <n v="30"/>
    <n v="70"/>
    <n v="360"/>
    <n v="105"/>
    <n v="10"/>
    <n v="155"/>
    <n v="0.5"/>
    <n v="1.1666666666666667"/>
    <n v="6"/>
    <n v="1.75"/>
    <n v="0.16666666666666666"/>
    <n v="2.5833333333333335"/>
    <n v="2"/>
    <n v="5"/>
    <n v="14"/>
    <n v="7"/>
    <n v="2"/>
    <n v="9"/>
  </r>
  <r>
    <s v="Geru Razwis Alfarug "/>
    <x v="1"/>
    <n v="229"/>
    <n v="0"/>
    <n v="0"/>
    <n v="0"/>
    <n v="0"/>
    <n v="0"/>
    <n v="3.8166666666666669"/>
    <n v="0"/>
    <n v="0"/>
    <n v="0"/>
    <n v="0"/>
    <n v="0"/>
    <n v="6"/>
    <n v="0"/>
    <n v="0"/>
    <n v="0"/>
    <n v="0"/>
    <n v="0"/>
  </r>
  <r>
    <s v="Gazali "/>
    <x v="10"/>
    <n v="99"/>
    <n v="378"/>
    <n v="70"/>
    <n v="374"/>
    <n v="396"/>
    <n v="423"/>
    <n v="1.65"/>
    <n v="6.3"/>
    <n v="1.1666666666666667"/>
    <n v="6.2333333333333334"/>
    <n v="6.6"/>
    <n v="7.05"/>
    <n v="7"/>
    <n v="13"/>
    <n v="7"/>
    <n v="3"/>
    <n v="11"/>
    <n v="16"/>
  </r>
  <r>
    <s v="Tarsun Arafan Mulya "/>
    <x v="10"/>
    <n v="47"/>
    <n v="39"/>
    <n v="1"/>
    <n v="75"/>
    <n v="77"/>
    <n v="120"/>
    <n v="0.78333333333333333"/>
    <n v="0.65"/>
    <n v="1.6666666666666666E-2"/>
    <n v="1.25"/>
    <n v="1.2833333333333334"/>
    <n v="2"/>
    <n v="5"/>
    <n v="4"/>
    <n v="1"/>
    <n v="4"/>
    <n v="7"/>
    <n v="7"/>
  </r>
  <r>
    <s v="Hendri"/>
    <x v="10"/>
    <n v="0"/>
    <n v="110"/>
    <n v="78"/>
    <n v="4"/>
    <n v="0"/>
    <n v="0"/>
    <n v="0"/>
    <n v="1.8333333333333333"/>
    <n v="1.3"/>
    <n v="6.6666666666666666E-2"/>
    <n v="0"/>
    <n v="0"/>
    <n v="0"/>
    <n v="9"/>
    <n v="2"/>
    <n v="1"/>
    <n v="0"/>
    <n v="0"/>
  </r>
  <r>
    <s v="Moohamad Syarhrul Kurnia "/>
    <x v="10"/>
    <n v="26"/>
    <n v="0"/>
    <n v="0"/>
    <n v="0"/>
    <n v="0"/>
    <n v="0"/>
    <n v="0.43333333333333335"/>
    <n v="0"/>
    <n v="0"/>
    <n v="0"/>
    <n v="0"/>
    <n v="0"/>
    <n v="8"/>
    <n v="0"/>
    <n v="0"/>
    <n v="0"/>
    <n v="0"/>
    <n v="0"/>
  </r>
  <r>
    <s v="Dian Aryani "/>
    <x v="10"/>
    <n v="0"/>
    <n v="0"/>
    <n v="0"/>
    <n v="2"/>
    <n v="0"/>
    <n v="1"/>
    <n v="0"/>
    <n v="0"/>
    <n v="0"/>
    <n v="3.3333333333333333E-2"/>
    <n v="0"/>
    <n v="1.6666666666666666E-2"/>
    <n v="0"/>
    <n v="0"/>
    <n v="0"/>
    <n v="1"/>
    <n v="0"/>
    <n v="1"/>
  </r>
  <r>
    <s v="Teguh Kodarman "/>
    <x v="10"/>
    <n v="0"/>
    <n v="0"/>
    <n v="12"/>
    <n v="0"/>
    <n v="0"/>
    <n v="0"/>
    <n v="0"/>
    <n v="0"/>
    <n v="0.2"/>
    <n v="0"/>
    <n v="0"/>
    <n v="0"/>
    <n v="0"/>
    <n v="0"/>
    <n v="2"/>
    <n v="0"/>
    <n v="0"/>
    <n v="0"/>
  </r>
  <r>
    <s v="Dian Wahyu Eko"/>
    <x v="1"/>
    <n v="15"/>
    <n v="0"/>
    <n v="0"/>
    <n v="0"/>
    <n v="0"/>
    <n v="0"/>
    <n v="0.25"/>
    <n v="0"/>
    <n v="0"/>
    <n v="0"/>
    <n v="0"/>
    <n v="0"/>
    <n v="1"/>
    <n v="0"/>
    <n v="0"/>
    <n v="0"/>
    <n v="0"/>
    <n v="0"/>
  </r>
  <r>
    <s v="Liang Munandar "/>
    <x v="10"/>
    <n v="0"/>
    <n v="0"/>
    <n v="0"/>
    <n v="0"/>
    <n v="0"/>
    <n v="2"/>
    <n v="0"/>
    <n v="0"/>
    <n v="0"/>
    <n v="0"/>
    <n v="0"/>
    <n v="3.3333333333333333E-2"/>
    <n v="0"/>
    <n v="0"/>
    <n v="0"/>
    <n v="0"/>
    <n v="0"/>
    <n v="1"/>
  </r>
  <r>
    <s v="Sulaiman "/>
    <x v="10"/>
    <n v="9"/>
    <n v="4"/>
    <n v="0"/>
    <n v="0"/>
    <n v="0"/>
    <n v="0"/>
    <n v="0.15"/>
    <n v="6.6666666666666666E-2"/>
    <n v="0"/>
    <n v="0"/>
    <n v="0"/>
    <n v="0"/>
    <n v="1"/>
    <n v="2"/>
    <n v="0"/>
    <n v="0"/>
    <n v="0"/>
    <n v="0"/>
  </r>
  <r>
    <s v="Marsidi"/>
    <x v="10"/>
    <n v="0"/>
    <n v="1"/>
    <n v="0"/>
    <n v="0"/>
    <n v="0"/>
    <n v="0"/>
    <n v="0"/>
    <n v="1.6666666666666666E-2"/>
    <n v="0"/>
    <n v="0"/>
    <n v="0"/>
    <n v="0"/>
    <n v="0"/>
    <n v="1"/>
    <n v="0"/>
    <n v="0"/>
    <n v="0"/>
    <n v="0"/>
  </r>
  <r>
    <s v="Yugo Adi Sasono"/>
    <x v="10"/>
    <n v="0"/>
    <n v="3"/>
    <n v="2"/>
    <n v="0"/>
    <n v="46"/>
    <n v="0"/>
    <n v="0"/>
    <n v="0.05"/>
    <n v="3.3333333333333333E-2"/>
    <n v="0"/>
    <n v="0.76666666666666672"/>
    <n v="0"/>
    <n v="0"/>
    <n v="1"/>
    <n v="1"/>
    <n v="0"/>
    <n v="1"/>
    <n v="0"/>
  </r>
  <r>
    <s v="Adi Kurniawan "/>
    <x v="3"/>
    <n v="90"/>
    <n v="26"/>
    <n v="7"/>
    <n v="39"/>
    <n v="0"/>
    <n v="0"/>
    <n v="1.5"/>
    <n v="0.43333333333333335"/>
    <n v="0.11666666666666667"/>
    <n v="0.65"/>
    <n v="0"/>
    <n v="0"/>
    <n v="4"/>
    <n v="4"/>
    <n v="3"/>
    <n v="3"/>
    <n v="0"/>
    <n v="0"/>
  </r>
  <r>
    <s v="Ananda Yoga Prasetyo"/>
    <x v="11"/>
    <n v="0"/>
    <n v="0"/>
    <n v="19"/>
    <n v="0"/>
    <n v="0"/>
    <n v="225"/>
    <n v="0"/>
    <n v="0"/>
    <n v="0.31666666666666665"/>
    <n v="0"/>
    <n v="0"/>
    <n v="3.75"/>
    <n v="0"/>
    <n v="0"/>
    <n v="1"/>
    <n v="0"/>
    <n v="0"/>
    <n v="1"/>
  </r>
  <r>
    <s v="Gomgom Siagian"/>
    <x v="6"/>
    <s v=""/>
    <s v=""/>
    <s v=""/>
    <s v=""/>
    <n v="0"/>
    <n v="10"/>
    <s v=""/>
    <s v=""/>
    <s v=""/>
    <s v=""/>
    <n v="0"/>
    <n v="0.16666666666666666"/>
    <s v=""/>
    <s v=""/>
    <s v=""/>
    <s v=""/>
    <n v="0"/>
    <n v="1"/>
  </r>
  <r>
    <s v="Heri"/>
    <x v="11"/>
    <n v="0"/>
    <n v="0"/>
    <n v="0"/>
    <n v="0"/>
    <n v="0"/>
    <n v="48"/>
    <n v="0"/>
    <n v="0"/>
    <n v="0"/>
    <n v="0"/>
    <n v="0"/>
    <n v="0.8"/>
    <n v="0"/>
    <n v="0"/>
    <n v="0"/>
    <n v="0"/>
    <n v="0"/>
    <n v="1"/>
  </r>
  <r>
    <s v="Ikhsan Fazar Hendiansyah "/>
    <x v="11"/>
    <n v="42"/>
    <n v="49"/>
    <n v="74"/>
    <n v="28"/>
    <n v="91"/>
    <n v="139"/>
    <n v="0.7"/>
    <n v="0.81666666666666665"/>
    <n v="1.2333333333333334"/>
    <n v="0.46666666666666667"/>
    <n v="1.5166666666666666"/>
    <n v="2.3166666666666669"/>
    <n v="6"/>
    <n v="5"/>
    <n v="7"/>
    <n v="4"/>
    <n v="7"/>
    <n v="10"/>
  </r>
  <r>
    <s v="Lim Rah Salim "/>
    <x v="12"/>
    <n v="0"/>
    <n v="85"/>
    <n v="83"/>
    <n v="36"/>
    <n v="22"/>
    <n v="18"/>
    <n v="0"/>
    <n v="1.4166666666666667"/>
    <n v="1.3833333333333333"/>
    <n v="0.6"/>
    <n v="0.36666666666666664"/>
    <n v="0.3"/>
    <n v="0"/>
    <n v="3"/>
    <n v="8"/>
    <n v="7"/>
    <n v="4"/>
    <n v="5"/>
  </r>
  <r>
    <s v="Nurcholis Masjid "/>
    <x v="4"/>
    <n v="34"/>
    <n v="14"/>
    <n v="19"/>
    <n v="0"/>
    <n v="8"/>
    <n v="20"/>
    <n v="0.56666666666666665"/>
    <n v="0.23333333333333334"/>
    <n v="0.31666666666666665"/>
    <n v="0"/>
    <n v="0.13333333333333333"/>
    <n v="0.33333333333333331"/>
    <n v="10"/>
    <n v="1"/>
    <n v="7"/>
    <n v="0"/>
    <n v="4"/>
    <n v="6"/>
  </r>
  <r>
    <s v="Wantono"/>
    <x v="5"/>
    <n v="0"/>
    <n v="0"/>
    <n v="106"/>
    <n v="0"/>
    <n v="0"/>
    <n v="4"/>
    <n v="0"/>
    <n v="0"/>
    <n v="1.7666666666666666"/>
    <n v="0"/>
    <n v="0"/>
    <n v="6.6666666666666666E-2"/>
    <n v="0"/>
    <n v="0"/>
    <n v="4"/>
    <n v="0"/>
    <n v="0"/>
    <n v="1"/>
  </r>
  <r>
    <s v="B Wansarsi"/>
    <x v="11"/>
    <n v="191"/>
    <n v="0"/>
    <n v="48"/>
    <n v="32"/>
    <n v="0"/>
    <n v="29"/>
    <n v="3.1833333333333331"/>
    <n v="0"/>
    <n v="0.8"/>
    <n v="0.53333333333333333"/>
    <n v="0"/>
    <n v="0.48333333333333334"/>
    <n v="4"/>
    <n v="0"/>
    <n v="1"/>
    <n v="1"/>
    <n v="0"/>
    <n v="2"/>
  </r>
  <r>
    <s v="Sukur Muklasin 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deline Genie Natan "/>
    <x v="1"/>
    <n v="64"/>
    <n v="93"/>
    <n v="74"/>
    <n v="100"/>
    <n v="109"/>
    <n v="261"/>
    <n v="1.0666666666666667"/>
    <n v="1.55"/>
    <n v="1.2333333333333334"/>
    <n v="1.6666666666666667"/>
    <n v="1.8166666666666667"/>
    <n v="4.3499999999999996"/>
    <n v="14"/>
    <n v="9"/>
    <n v="8"/>
    <n v="13"/>
    <n v="14"/>
    <n v="21"/>
  </r>
  <r>
    <s v="Agus Djulianto"/>
    <x v="10"/>
    <s v=""/>
    <s v=""/>
    <s v=""/>
    <s v=""/>
    <n v="0"/>
    <n v="0"/>
    <s v=""/>
    <s v=""/>
    <s v=""/>
    <s v=""/>
    <n v="0"/>
    <n v="0"/>
    <s v=""/>
    <s v=""/>
    <s v=""/>
    <s v=""/>
    <n v="0"/>
    <n v="0"/>
  </r>
  <r>
    <s v="Akhmad Priyanto"/>
    <x v="9"/>
    <n v="0"/>
    <n v="2"/>
    <n v="9"/>
    <n v="0"/>
    <n v="0"/>
    <n v="0"/>
    <n v="0"/>
    <n v="3.3333333333333333E-2"/>
    <n v="0.15"/>
    <n v="0"/>
    <n v="0"/>
    <n v="0"/>
    <n v="0"/>
    <n v="1"/>
    <n v="2"/>
    <n v="0"/>
    <n v="0"/>
    <n v="0"/>
  </r>
  <r>
    <s v="Allanda  "/>
    <x v="5"/>
    <n v="66"/>
    <n v="48"/>
    <n v="203"/>
    <n v="33"/>
    <n v="29"/>
    <n v="105"/>
    <n v="1.1000000000000001"/>
    <n v="0.8"/>
    <n v="3.3833333333333333"/>
    <n v="0.55000000000000004"/>
    <n v="0.48333333333333334"/>
    <n v="1.75"/>
    <n v="11"/>
    <n v="7"/>
    <n v="13"/>
    <n v="4"/>
    <n v="4"/>
    <n v="11"/>
  </r>
  <r>
    <s v="Amin Nur Rohman "/>
    <x v="13"/>
    <n v="0"/>
    <n v="0"/>
    <n v="0"/>
    <n v="39"/>
    <n v="8"/>
    <n v="0"/>
    <n v="0"/>
    <n v="0"/>
    <n v="0"/>
    <n v="0.65"/>
    <n v="0.13333333333333333"/>
    <n v="0"/>
    <n v="0"/>
    <n v="0"/>
    <n v="0"/>
    <n v="2"/>
    <n v="1"/>
    <n v="0"/>
  </r>
  <r>
    <s v="Andika Suyitno "/>
    <x v="14"/>
    <n v="144"/>
    <n v="224"/>
    <n v="384"/>
    <n v="89"/>
    <n v="124"/>
    <n v="143"/>
    <n v="2.4"/>
    <n v="3.7333333333333334"/>
    <n v="6.4"/>
    <n v="1.4833333333333334"/>
    <n v="2.0666666666666669"/>
    <n v="2.3833333333333333"/>
    <n v="15"/>
    <n v="16"/>
    <n v="18"/>
    <n v="8"/>
    <n v="13"/>
    <n v="14"/>
  </r>
  <r>
    <s v="Andreas Thio Michael "/>
    <x v="14"/>
    <n v="13"/>
    <n v="79"/>
    <n v="114"/>
    <n v="7"/>
    <n v="34"/>
    <n v="40"/>
    <n v="0.21666666666666667"/>
    <n v="1.3166666666666667"/>
    <n v="1.9"/>
    <n v="0.11666666666666667"/>
    <n v="0.56666666666666665"/>
    <n v="0.66666666666666663"/>
    <n v="2"/>
    <n v="5"/>
    <n v="7"/>
    <n v="1"/>
    <n v="6"/>
    <n v="5"/>
  </r>
  <r>
    <s v="Anthony Salim"/>
    <x v="12"/>
    <n v="0"/>
    <n v="3"/>
    <n v="0"/>
    <n v="0"/>
    <n v="0"/>
    <n v="0"/>
    <n v="0"/>
    <n v="0.05"/>
    <n v="0"/>
    <n v="0"/>
    <n v="0"/>
    <n v="0"/>
    <n v="0"/>
    <n v="1"/>
    <n v="0"/>
    <n v="0"/>
    <n v="0"/>
    <n v="0"/>
  </r>
  <r>
    <s v="Apriyanto"/>
    <x v="10"/>
    <n v="343"/>
    <n v="151"/>
    <n v="263"/>
    <n v="258"/>
    <n v="0"/>
    <n v="27"/>
    <n v="5.7166666666666668"/>
    <n v="2.5166666666666666"/>
    <n v="4.3833333333333337"/>
    <n v="4.3"/>
    <n v="0"/>
    <n v="0.45"/>
    <n v="14"/>
    <n v="11"/>
    <n v="12"/>
    <n v="11"/>
    <n v="0"/>
    <n v="3"/>
  </r>
  <r>
    <s v="Arif Nurachman "/>
    <x v="3"/>
    <n v="25"/>
    <n v="8"/>
    <n v="61"/>
    <n v="100"/>
    <n v="0"/>
    <n v="30"/>
    <n v="0.41666666666666669"/>
    <n v="0.13333333333333333"/>
    <n v="1.0166666666666666"/>
    <n v="1.6666666666666667"/>
    <n v="0"/>
    <n v="0.5"/>
    <n v="5"/>
    <n v="3"/>
    <n v="6"/>
    <n v="5"/>
    <n v="0"/>
    <n v="5"/>
  </r>
  <r>
    <s v="Aries Purnomo"/>
    <x v="2"/>
    <n v="0"/>
    <n v="0"/>
    <n v="0"/>
    <n v="4"/>
    <n v="0"/>
    <n v="0"/>
    <n v="0"/>
    <n v="0"/>
    <n v="0"/>
    <n v="6.6666666666666666E-2"/>
    <n v="0"/>
    <n v="0"/>
    <n v="0"/>
    <n v="0"/>
    <n v="0"/>
    <n v="1"/>
    <n v="0"/>
    <n v="0"/>
  </r>
  <r>
    <s v="Arya Bagus"/>
    <x v="1"/>
    <n v="8"/>
    <n v="67"/>
    <n v="0"/>
    <n v="0"/>
    <n v="0"/>
    <n v="0"/>
    <n v="0.13333333333333333"/>
    <n v="1.1166666666666667"/>
    <n v="0"/>
    <n v="0"/>
    <n v="0"/>
    <n v="0"/>
    <n v="2"/>
    <n v="4"/>
    <n v="0"/>
    <n v="0"/>
    <n v="0"/>
    <n v="0"/>
  </r>
  <r>
    <s v="Asep Maulana"/>
    <x v="0"/>
    <n v="89"/>
    <n v="157"/>
    <n v="82"/>
    <n v="15"/>
    <n v="5"/>
    <n v="21"/>
    <n v="1.4833333333333334"/>
    <n v="2.6166666666666667"/>
    <n v="1.3666666666666667"/>
    <n v="0.25"/>
    <n v="8.3333333333333329E-2"/>
    <n v="0.35"/>
    <n v="5"/>
    <n v="6"/>
    <n v="5"/>
    <n v="1"/>
    <n v="1"/>
    <n v="1"/>
  </r>
  <r>
    <s v="Bayu Aji Prabowo"/>
    <x v="6"/>
    <n v="180"/>
    <n v="145"/>
    <n v="255"/>
    <n v="168"/>
    <n v="25"/>
    <n v="258"/>
    <n v="3"/>
    <n v="2.4166666666666665"/>
    <n v="4.25"/>
    <n v="2.8"/>
    <n v="0.41666666666666669"/>
    <n v="4.3"/>
    <n v="6"/>
    <n v="7"/>
    <n v="8"/>
    <n v="5"/>
    <n v="2"/>
    <n v="11"/>
  </r>
  <r>
    <s v="Catur Cahyono"/>
    <x v="10"/>
    <n v="0"/>
    <n v="3"/>
    <n v="9"/>
    <n v="261"/>
    <n v="0"/>
    <n v="0"/>
    <n v="0"/>
    <n v="0.05"/>
    <n v="0.15"/>
    <n v="4.3499999999999996"/>
    <n v="0"/>
    <n v="0"/>
    <n v="0"/>
    <n v="1"/>
    <n v="1"/>
    <n v="1"/>
    <n v="0"/>
    <n v="0"/>
  </r>
  <r>
    <s v="Crystal Novel Ligar Lestari"/>
    <x v="13"/>
    <n v="0"/>
    <n v="28"/>
    <n v="45"/>
    <n v="0"/>
    <n v="0"/>
    <n v="0"/>
    <n v="0"/>
    <n v="0.46666666666666667"/>
    <n v="0.75"/>
    <n v="0"/>
    <n v="0"/>
    <n v="0"/>
    <n v="0"/>
    <n v="1"/>
    <n v="1"/>
    <n v="0"/>
    <n v="0"/>
    <n v="0"/>
  </r>
  <r>
    <s v="Nadilla Rahmanul Hakim 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hristian Tampubolon"/>
    <x v="1"/>
    <n v="28"/>
    <n v="47"/>
    <n v="111"/>
    <n v="80"/>
    <n v="129"/>
    <n v="95"/>
    <n v="0.46666666666666667"/>
    <n v="0.78333333333333333"/>
    <n v="1.85"/>
    <n v="1.3333333333333333"/>
    <n v="2.15"/>
    <n v="1.5833333333333333"/>
    <n v="5"/>
    <n v="6"/>
    <n v="11"/>
    <n v="7"/>
    <n v="10"/>
    <n v="6"/>
  </r>
  <r>
    <s v="Dede Jubaedah 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sy Fransisca "/>
    <x v="5"/>
    <n v="0"/>
    <n v="6"/>
    <n v="3"/>
    <n v="0"/>
    <n v="0"/>
    <n v="0"/>
    <n v="0"/>
    <n v="0.1"/>
    <n v="0.05"/>
    <n v="0"/>
    <n v="0"/>
    <n v="0"/>
    <n v="0"/>
    <n v="2"/>
    <n v="1"/>
    <n v="0"/>
    <n v="0"/>
    <n v="0"/>
  </r>
  <r>
    <s v="Dendy Rozano Widiyanto"/>
    <x v="5"/>
    <n v="20"/>
    <n v="78"/>
    <n v="71"/>
    <n v="61"/>
    <n v="106"/>
    <n v="187"/>
    <n v="0.33333333333333331"/>
    <n v="1.3"/>
    <n v="1.1833333333333333"/>
    <n v="1.0166666666666666"/>
    <n v="1.7666666666666666"/>
    <n v="3.1166666666666667"/>
    <n v="3"/>
    <n v="7"/>
    <n v="8"/>
    <n v="5"/>
    <n v="9"/>
    <n v="11"/>
  </r>
  <r>
    <s v="Dewi Marienta Siahaan"/>
    <x v="14"/>
    <n v="0"/>
    <n v="0"/>
    <n v="0"/>
    <n v="0"/>
    <n v="1"/>
    <n v="56"/>
    <n v="0"/>
    <n v="0"/>
    <n v="0"/>
    <n v="0"/>
    <n v="1.6666666666666666E-2"/>
    <n v="0.93333333333333335"/>
    <n v="0"/>
    <n v="0"/>
    <n v="0"/>
    <n v="0"/>
    <n v="1"/>
    <n v="4"/>
  </r>
  <r>
    <s v="Dewi Puspitasari"/>
    <x v="6"/>
    <n v="67"/>
    <n v="69"/>
    <n v="212"/>
    <n v="68"/>
    <n v="194"/>
    <n v="0"/>
    <n v="1.1166666666666667"/>
    <n v="1.1499999999999999"/>
    <n v="3.5333333333333332"/>
    <n v="1.1333333333333333"/>
    <n v="3.2333333333333334"/>
    <n v="0"/>
    <n v="4"/>
    <n v="6"/>
    <n v="11"/>
    <n v="4"/>
    <n v="12"/>
    <n v="0"/>
  </r>
  <r>
    <s v="Dimas Wildani Al Irhas "/>
    <x v="5"/>
    <n v="0"/>
    <n v="0"/>
    <n v="35"/>
    <n v="8"/>
    <n v="0"/>
    <n v="7"/>
    <n v="0"/>
    <n v="0"/>
    <n v="0.58333333333333337"/>
    <n v="0.13333333333333333"/>
    <n v="0"/>
    <n v="0.11666666666666667"/>
    <n v="0"/>
    <n v="0"/>
    <n v="5"/>
    <n v="1"/>
    <n v="0"/>
    <n v="1"/>
  </r>
  <r>
    <s v="Don Sebastian Ignatius Siagian"/>
    <x v="5"/>
    <n v="21"/>
    <n v="19"/>
    <n v="19"/>
    <n v="10"/>
    <n v="0"/>
    <n v="9"/>
    <n v="0.35"/>
    <n v="0.31666666666666665"/>
    <n v="0.31666666666666665"/>
    <n v="0.16666666666666666"/>
    <n v="0"/>
    <n v="0.15"/>
    <n v="4"/>
    <n v="3"/>
    <n v="4"/>
    <n v="2"/>
    <n v="0"/>
    <n v="1"/>
  </r>
  <r>
    <s v="Donny Dwiyanto"/>
    <x v="10"/>
    <n v="0"/>
    <n v="438"/>
    <n v="321"/>
    <n v="0"/>
    <n v="298"/>
    <n v="46"/>
    <n v="0"/>
    <n v="7.3"/>
    <n v="5.35"/>
    <n v="0"/>
    <n v="4.9666666666666668"/>
    <n v="0.76666666666666672"/>
    <n v="0"/>
    <n v="10"/>
    <n v="11"/>
    <n v="0"/>
    <n v="7"/>
    <n v="2"/>
  </r>
  <r>
    <s v="Dwi Iryanti"/>
    <x v="3"/>
    <n v="0"/>
    <n v="8"/>
    <n v="0"/>
    <n v="1"/>
    <n v="0"/>
    <n v="0"/>
    <n v="0"/>
    <n v="0.13333333333333333"/>
    <n v="0"/>
    <n v="1.6666666666666666E-2"/>
    <n v="0"/>
    <n v="0"/>
    <n v="0"/>
    <n v="1"/>
    <n v="0"/>
    <n v="1"/>
    <n v="0"/>
    <n v="0"/>
  </r>
  <r>
    <s v="Emmanuel Hamonangan Sibarani"/>
    <x v="15"/>
    <n v="223"/>
    <n v="164"/>
    <n v="169"/>
    <n v="241"/>
    <n v="455"/>
    <n v="369"/>
    <n v="3.7166666666666668"/>
    <n v="2.7333333333333334"/>
    <n v="2.8166666666666669"/>
    <n v="4.0166666666666666"/>
    <n v="7.583333333333333"/>
    <n v="6.15"/>
    <n v="11"/>
    <n v="9"/>
    <n v="8"/>
    <n v="9"/>
    <n v="7"/>
    <n v="10"/>
  </r>
  <r>
    <s v="Erwin Saputra"/>
    <x v="1"/>
    <n v="0"/>
    <n v="0"/>
    <n v="0"/>
    <n v="4"/>
    <n v="0"/>
    <n v="0"/>
    <n v="0"/>
    <n v="0"/>
    <n v="0"/>
    <n v="6.6666666666666666E-2"/>
    <n v="0"/>
    <n v="0"/>
    <n v="0"/>
    <n v="0"/>
    <n v="0"/>
    <n v="1"/>
    <n v="0"/>
    <n v="0"/>
  </r>
  <r>
    <s v="Eulis Kusmiati "/>
    <x v="5"/>
    <n v="9"/>
    <n v="0"/>
    <n v="8"/>
    <n v="0"/>
    <n v="0"/>
    <n v="0"/>
    <n v="0.15"/>
    <n v="0"/>
    <n v="0.13333333333333333"/>
    <n v="0"/>
    <n v="0"/>
    <n v="0"/>
    <n v="2"/>
    <n v="0"/>
    <n v="1"/>
    <n v="0"/>
    <n v="0"/>
    <n v="0"/>
  </r>
  <r>
    <s v="Fauziah Fitri"/>
    <x v="6"/>
    <n v="181"/>
    <n v="106"/>
    <n v="179"/>
    <n v="174"/>
    <n v="66"/>
    <n v="81"/>
    <n v="3.0166666666666666"/>
    <n v="1.7666666666666666"/>
    <n v="2.9833333333333334"/>
    <n v="2.9"/>
    <n v="1.1000000000000001"/>
    <n v="1.35"/>
    <n v="13"/>
    <n v="7"/>
    <n v="11"/>
    <n v="10"/>
    <n v="8"/>
    <n v="8"/>
  </r>
  <r>
    <s v="Febriansyah "/>
    <x v="3"/>
    <n v="136"/>
    <n v="142"/>
    <n v="340"/>
    <n v="82"/>
    <n v="71"/>
    <n v="59"/>
    <n v="2.2666666666666666"/>
    <n v="2.3666666666666667"/>
    <n v="5.666666666666667"/>
    <n v="1.3666666666666667"/>
    <n v="1.1833333333333333"/>
    <n v="0.98333333333333328"/>
    <n v="10"/>
    <n v="10"/>
    <n v="14"/>
    <n v="3"/>
    <n v="8"/>
    <n v="7"/>
  </r>
  <r>
    <s v="Florencia Devi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erly Sandro Gomes"/>
    <x v="5"/>
    <n v="35"/>
    <n v="53"/>
    <n v="48"/>
    <n v="29"/>
    <n v="0"/>
    <n v="49"/>
    <n v="0.58333333333333337"/>
    <n v="0.8833333333333333"/>
    <n v="0.8"/>
    <n v="0.48333333333333334"/>
    <n v="0"/>
    <n v="0.81666666666666665"/>
    <n v="6"/>
    <n v="7"/>
    <n v="5"/>
    <n v="3"/>
    <n v="0"/>
    <n v="5"/>
  </r>
  <r>
    <s v="Hana Nuraini Sofyan "/>
    <x v="13"/>
    <n v="1"/>
    <n v="19"/>
    <n v="7"/>
    <n v="297"/>
    <n v="5"/>
    <n v="3"/>
    <n v="1.6666666666666666E-2"/>
    <n v="0.31666666666666665"/>
    <n v="0.11666666666666667"/>
    <n v="4.95"/>
    <n v="8.3333333333333329E-2"/>
    <n v="0.05"/>
    <n v="1"/>
    <n v="6"/>
    <n v="3"/>
    <n v="1"/>
    <n v="2"/>
    <n v="1"/>
  </r>
  <r>
    <s v="Hastaryo 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nif Nur Pratama"/>
    <x v="15"/>
    <s v=""/>
    <s v=""/>
    <s v=""/>
    <s v=""/>
    <n v="0"/>
    <n v="0"/>
    <s v=""/>
    <s v=""/>
    <s v=""/>
    <s v=""/>
    <n v="0"/>
    <n v="0"/>
    <s v=""/>
    <s v=""/>
    <s v=""/>
    <s v=""/>
    <n v="0"/>
    <n v="0"/>
  </r>
  <r>
    <s v="Haryo "/>
    <x v="4"/>
    <s v=""/>
    <s v=""/>
    <s v=""/>
    <s v=""/>
    <n v="0"/>
    <n v="0"/>
    <s v=""/>
    <s v=""/>
    <s v=""/>
    <s v=""/>
    <n v="0"/>
    <n v="0"/>
    <s v=""/>
    <s v=""/>
    <s v=""/>
    <s v=""/>
    <n v="0"/>
    <n v="0"/>
  </r>
  <r>
    <s v="Icvan Fajar Setiawan"/>
    <x v="15"/>
    <n v="0"/>
    <n v="0"/>
    <n v="9"/>
    <n v="0"/>
    <n v="0"/>
    <n v="0"/>
    <n v="0"/>
    <n v="0"/>
    <n v="0.15"/>
    <n v="0"/>
    <n v="0"/>
    <n v="0"/>
    <n v="0"/>
    <n v="0"/>
    <n v="2"/>
    <n v="0"/>
    <n v="0"/>
    <n v="0"/>
  </r>
  <r>
    <s v="Ika Restiana"/>
    <x v="5"/>
    <n v="34"/>
    <n v="62"/>
    <n v="43"/>
    <n v="8"/>
    <n v="2"/>
    <n v="12"/>
    <n v="0.56666666666666665"/>
    <n v="1.0333333333333334"/>
    <n v="0.71666666666666667"/>
    <n v="0.13333333333333333"/>
    <n v="3.3333333333333333E-2"/>
    <n v="0.2"/>
    <n v="11"/>
    <n v="10"/>
    <n v="6"/>
    <n v="1"/>
    <n v="1"/>
    <n v="1"/>
  </r>
  <r>
    <s v="Indah Lestari "/>
    <x v="13"/>
    <n v="75"/>
    <n v="73"/>
    <n v="296"/>
    <n v="91"/>
    <n v="119"/>
    <n v="96"/>
    <n v="1.25"/>
    <n v="1.2166666666666666"/>
    <n v="4.9333333333333336"/>
    <n v="1.5166666666666666"/>
    <n v="1.9833333333333334"/>
    <n v="1.6"/>
    <n v="11"/>
    <n v="8"/>
    <n v="12"/>
    <n v="3"/>
    <n v="11"/>
    <n v="11"/>
  </r>
  <r>
    <s v="Indra Christ Deswira Saragih "/>
    <x v="2"/>
    <n v="17"/>
    <n v="26"/>
    <n v="46"/>
    <n v="14"/>
    <n v="0"/>
    <n v="15"/>
    <n v="0.28333333333333333"/>
    <n v="0.43333333333333335"/>
    <n v="0.76666666666666672"/>
    <n v="0.23333333333333334"/>
    <n v="0"/>
    <n v="0.25"/>
    <n v="3"/>
    <n v="4"/>
    <n v="4"/>
    <n v="3"/>
    <n v="0"/>
    <n v="2"/>
  </r>
  <r>
    <s v="Intan Dwi Fatwa"/>
    <x v="15"/>
    <n v="0"/>
    <n v="23"/>
    <n v="7"/>
    <n v="98"/>
    <n v="0"/>
    <n v="71"/>
    <n v="0"/>
    <n v="0.38333333333333336"/>
    <n v="0.11666666666666667"/>
    <n v="1.6333333333333333"/>
    <n v="0"/>
    <n v="1.1833333333333333"/>
    <n v="0"/>
    <n v="1"/>
    <n v="1"/>
    <n v="2"/>
    <n v="0"/>
    <n v="2"/>
  </r>
  <r>
    <s v="Iman Pujitrianto"/>
    <x v="1"/>
    <s v=""/>
    <s v=""/>
    <s v=""/>
    <s v=""/>
    <n v="0"/>
    <n v="5"/>
    <s v=""/>
    <s v=""/>
    <s v=""/>
    <s v=""/>
    <n v="0"/>
    <n v="8.3333333333333329E-2"/>
    <s v=""/>
    <s v=""/>
    <s v=""/>
    <s v=""/>
    <n v="0"/>
    <n v="1"/>
  </r>
  <r>
    <s v="Irwan Samudra"/>
    <x v="1"/>
    <n v="128"/>
    <n v="47"/>
    <n v="161"/>
    <n v="274"/>
    <n v="0"/>
    <n v="0"/>
    <n v="2.1333333333333333"/>
    <n v="0.78333333333333333"/>
    <n v="2.6833333333333331"/>
    <n v="4.5666666666666664"/>
    <n v="0"/>
    <n v="0"/>
    <n v="4"/>
    <n v="2"/>
    <n v="9"/>
    <n v="8"/>
    <n v="0"/>
    <n v="0"/>
  </r>
  <r>
    <s v="Joni"/>
    <x v="5"/>
    <n v="0"/>
    <n v="2"/>
    <n v="8"/>
    <n v="0"/>
    <n v="0"/>
    <n v="0"/>
    <n v="0"/>
    <n v="3.3333333333333333E-2"/>
    <n v="0.13333333333333333"/>
    <n v="0"/>
    <n v="0"/>
    <n v="0"/>
    <n v="0"/>
    <n v="1"/>
    <n v="3"/>
    <n v="0"/>
    <n v="0"/>
    <n v="0"/>
  </r>
  <r>
    <s v="Kaltika Fitri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dya Jefri"/>
    <x v="10"/>
    <n v="107"/>
    <n v="52"/>
    <n v="81"/>
    <n v="22"/>
    <n v="0"/>
    <n v="172"/>
    <n v="1.7833333333333334"/>
    <n v="0.8666666666666667"/>
    <n v="1.35"/>
    <n v="0.36666666666666664"/>
    <n v="0"/>
    <n v="2.8666666666666667"/>
    <n v="6"/>
    <n v="1"/>
    <n v="4"/>
    <n v="1"/>
    <n v="0"/>
    <n v="1"/>
  </r>
  <r>
    <s v="Lu`lu`  Awaliyah"/>
    <x v="5"/>
    <n v="26"/>
    <n v="0"/>
    <n v="32"/>
    <n v="0"/>
    <n v="12"/>
    <n v="1"/>
    <n v="0.43333333333333335"/>
    <n v="0"/>
    <n v="0.53333333333333333"/>
    <n v="0"/>
    <n v="0.2"/>
    <n v="1.6666666666666666E-2"/>
    <n v="3"/>
    <n v="0"/>
    <n v="4"/>
    <n v="0"/>
    <n v="3"/>
    <n v="1"/>
  </r>
  <r>
    <s v="Mochammad Soleh "/>
    <x v="10"/>
    <n v="88"/>
    <n v="0"/>
    <n v="23"/>
    <n v="0"/>
    <n v="0"/>
    <n v="0"/>
    <n v="1.4666666666666666"/>
    <n v="0"/>
    <n v="0.38333333333333336"/>
    <n v="0"/>
    <n v="0"/>
    <n v="0"/>
    <n v="1"/>
    <n v="0"/>
    <n v="2"/>
    <n v="0"/>
    <n v="0"/>
    <n v="0"/>
  </r>
  <r>
    <s v="Marta Muliadi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eidhita Susandi"/>
    <x v="6"/>
    <n v="0"/>
    <n v="8"/>
    <n v="14"/>
    <n v="19"/>
    <n v="0"/>
    <n v="0"/>
    <n v="0"/>
    <n v="0.13333333333333333"/>
    <n v="0.23333333333333334"/>
    <n v="0.31666666666666665"/>
    <n v="0"/>
    <n v="0"/>
    <n v="0"/>
    <n v="1"/>
    <n v="3"/>
    <n v="5"/>
    <n v="0"/>
    <n v="0"/>
  </r>
  <r>
    <s v="Mesrawati Hia"/>
    <x v="2"/>
    <n v="0"/>
    <n v="0"/>
    <n v="12"/>
    <n v="4"/>
    <n v="0"/>
    <n v="6"/>
    <n v="0"/>
    <n v="0"/>
    <n v="0.2"/>
    <n v="6.6666666666666666E-2"/>
    <n v="0"/>
    <n v="0.1"/>
    <n v="0"/>
    <n v="0"/>
    <n v="3"/>
    <n v="1"/>
    <n v="0"/>
    <n v="1"/>
  </r>
  <r>
    <s v="Michael Surya Wijaya"/>
    <x v="14"/>
    <n v="380"/>
    <n v="352"/>
    <n v="447"/>
    <n v="313"/>
    <n v="245"/>
    <n v="528"/>
    <n v="6.333333333333333"/>
    <n v="5.8666666666666663"/>
    <n v="7.45"/>
    <n v="5.2166666666666668"/>
    <n v="4.083333333333333"/>
    <n v="8.8000000000000007"/>
    <n v="6"/>
    <n v="5"/>
    <n v="9"/>
    <n v="5"/>
    <n v="2"/>
    <n v="6"/>
  </r>
  <r>
    <s v="M.Eko Al Badrun "/>
    <x v="5"/>
    <n v="42"/>
    <n v="29"/>
    <n v="0"/>
    <n v="4"/>
    <n v="2"/>
    <n v="0"/>
    <n v="0.7"/>
    <n v="0.48333333333333334"/>
    <n v="0"/>
    <n v="6.6666666666666666E-2"/>
    <n v="3.3333333333333333E-2"/>
    <n v="0"/>
    <n v="5"/>
    <n v="2"/>
    <n v="0"/>
    <n v="1"/>
    <n v="1"/>
    <n v="0"/>
  </r>
  <r>
    <s v="M Syaiful Bahri"/>
    <x v="15"/>
    <n v="0"/>
    <n v="0"/>
    <n v="10"/>
    <n v="0"/>
    <n v="0"/>
    <n v="0"/>
    <n v="0"/>
    <n v="0"/>
    <n v="0.16666666666666666"/>
    <n v="0"/>
    <n v="0"/>
    <n v="0"/>
    <n v="0"/>
    <n v="0"/>
    <n v="3"/>
    <n v="0"/>
    <n v="0"/>
    <n v="0"/>
  </r>
  <r>
    <s v="Mutya Silvia "/>
    <x v="10"/>
    <n v="4"/>
    <n v="6"/>
    <n v="8"/>
    <n v="22"/>
    <n v="2"/>
    <n v="3"/>
    <n v="6.6666666666666666E-2"/>
    <n v="0.1"/>
    <n v="0.13333333333333333"/>
    <n v="0.36666666666666664"/>
    <n v="3.3333333333333333E-2"/>
    <n v="0.05"/>
    <n v="1"/>
    <n v="1"/>
    <n v="1"/>
    <n v="3"/>
    <n v="1"/>
    <n v="1"/>
  </r>
  <r>
    <s v="Mumin "/>
    <x v="16"/>
    <s v=""/>
    <s v=""/>
    <s v=""/>
    <s v=""/>
    <n v="0"/>
    <n v="0"/>
    <s v=""/>
    <s v=""/>
    <s v=""/>
    <s v=""/>
    <n v="0"/>
    <n v="0"/>
    <s v=""/>
    <s v=""/>
    <s v=""/>
    <s v=""/>
    <n v="0"/>
    <n v="0"/>
  </r>
  <r>
    <s v="Nartin Rasboenga "/>
    <x v="4"/>
    <n v="233"/>
    <n v="122"/>
    <n v="431"/>
    <n v="204"/>
    <n v="116"/>
    <n v="267"/>
    <n v="3.8833333333333333"/>
    <n v="2.0333333333333332"/>
    <n v="7.1833333333333336"/>
    <n v="3.4"/>
    <n v="1.9333333333333333"/>
    <n v="4.45"/>
    <n v="9"/>
    <n v="3"/>
    <n v="10"/>
    <n v="5"/>
    <n v="3"/>
    <n v="9"/>
  </r>
  <r>
    <s v="Natalia Isabela Tupamahu"/>
    <x v="1"/>
    <n v="15"/>
    <n v="12"/>
    <n v="44"/>
    <n v="27"/>
    <n v="0"/>
    <n v="0"/>
    <n v="0.25"/>
    <n v="0.2"/>
    <n v="0.73333333333333328"/>
    <n v="0.45"/>
    <n v="0"/>
    <n v="0"/>
    <n v="4"/>
    <n v="3"/>
    <n v="4"/>
    <n v="4"/>
    <n v="0"/>
    <n v="0"/>
  </r>
  <r>
    <s v="Niki Munandar "/>
    <x v="13"/>
    <n v="34"/>
    <n v="7"/>
    <n v="66"/>
    <n v="140"/>
    <n v="174"/>
    <n v="60"/>
    <n v="0.56666666666666665"/>
    <n v="0.11666666666666667"/>
    <n v="1.1000000000000001"/>
    <n v="2.3333333333333335"/>
    <n v="2.9"/>
    <n v="1"/>
    <n v="4"/>
    <n v="3"/>
    <n v="7"/>
    <n v="5"/>
    <n v="9"/>
    <n v="5"/>
  </r>
  <r>
    <s v="Nirwan Ependi"/>
    <x v="13"/>
    <n v="51"/>
    <n v="4"/>
    <n v="7"/>
    <n v="7"/>
    <n v="0"/>
    <n v="0"/>
    <n v="0.85"/>
    <n v="6.6666666666666666E-2"/>
    <n v="0.11666666666666667"/>
    <n v="0.11666666666666667"/>
    <n v="0"/>
    <n v="0"/>
    <n v="2"/>
    <n v="1"/>
    <n v="1"/>
    <n v="1"/>
    <n v="0"/>
    <n v="0"/>
  </r>
  <r>
    <s v="Nur Afifah Asiatul 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uril Ayu Aniwindira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ktavianus Ambulengo"/>
    <x v="10"/>
    <n v="13"/>
    <n v="15"/>
    <n v="14"/>
    <n v="5"/>
    <n v="10"/>
    <n v="0"/>
    <n v="0.21666666666666667"/>
    <n v="0.25"/>
    <n v="0.23333333333333334"/>
    <n v="8.3333333333333329E-2"/>
    <n v="0.16666666666666666"/>
    <n v="0"/>
    <n v="1"/>
    <n v="1"/>
    <n v="1"/>
    <n v="1"/>
    <n v="1"/>
    <n v="0"/>
  </r>
  <r>
    <s v="Parto 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ri Aisyati Ingrum "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ri Risti Indriyani"/>
    <x v="10"/>
    <n v="32"/>
    <n v="17"/>
    <n v="81"/>
    <n v="93"/>
    <n v="34"/>
    <n v="27"/>
    <n v="0.53333333333333333"/>
    <n v="0.28333333333333333"/>
    <n v="1.35"/>
    <n v="1.55"/>
    <n v="0.56666666666666665"/>
    <n v="0.45"/>
    <n v="6"/>
    <n v="5"/>
    <n v="6"/>
    <n v="6"/>
    <n v="6"/>
    <n v="7"/>
  </r>
  <r>
    <s v="Randi Septiana"/>
    <x v="5"/>
    <n v="73"/>
    <n v="6"/>
    <n v="0"/>
    <n v="0"/>
    <n v="52"/>
    <n v="0"/>
    <n v="1.2166666666666666"/>
    <n v="0.1"/>
    <n v="0"/>
    <n v="0"/>
    <n v="0.8666666666666667"/>
    <n v="0"/>
    <n v="1"/>
    <n v="1"/>
    <n v="0"/>
    <n v="0"/>
    <n v="1"/>
    <n v="0"/>
  </r>
  <r>
    <s v="Palmeida Desrenny Harahap"/>
    <x v="10"/>
    <n v="0"/>
    <n v="0"/>
    <n v="20"/>
    <n v="65"/>
    <n v="15"/>
    <n v="0"/>
    <n v="0"/>
    <n v="0"/>
    <n v="0.33333333333333331"/>
    <n v="1.0833333333333333"/>
    <n v="0.25"/>
    <n v="0"/>
    <n v="0"/>
    <n v="0"/>
    <n v="4"/>
    <n v="3"/>
    <n v="2"/>
    <n v="0"/>
  </r>
  <r>
    <s v="Restu Chairil Fahmi "/>
    <x v="3"/>
    <n v="2"/>
    <n v="3"/>
    <n v="13"/>
    <n v="0"/>
    <n v="4"/>
    <n v="3"/>
    <n v="3.3333333333333333E-2"/>
    <n v="0.05"/>
    <n v="0.21666666666666667"/>
    <n v="0"/>
    <n v="6.6666666666666666E-2"/>
    <n v="0.05"/>
    <n v="1"/>
    <n v="1"/>
    <n v="1"/>
    <n v="0"/>
    <n v="1"/>
    <n v="2"/>
  </r>
  <r>
    <s v="Ronald Yensen Komansial "/>
    <x v="6"/>
    <n v="218"/>
    <n v="228"/>
    <n v="376"/>
    <n v="333"/>
    <n v="256"/>
    <n v="229"/>
    <n v="3.6333333333333333"/>
    <n v="3.8"/>
    <n v="6.2666666666666666"/>
    <n v="5.55"/>
    <n v="4.2666666666666666"/>
    <n v="3.8166666666666669"/>
    <n v="9"/>
    <n v="11"/>
    <n v="14"/>
    <n v="10"/>
    <n v="12"/>
    <n v="7"/>
  </r>
  <r>
    <s v="Muhammad Ruslan Nasrullah "/>
    <x v="3"/>
    <n v="80"/>
    <n v="44"/>
    <n v="194"/>
    <n v="198"/>
    <n v="0"/>
    <n v="133"/>
    <n v="1.3333333333333333"/>
    <n v="0.73333333333333328"/>
    <n v="3.2333333333333334"/>
    <n v="3.3"/>
    <n v="0"/>
    <n v="2.2166666666666668"/>
    <n v="11"/>
    <n v="5"/>
    <n v="14"/>
    <n v="9"/>
    <n v="0"/>
    <n v="9"/>
  </r>
  <r>
    <s v="Sahab Marajibal "/>
    <x v="6"/>
    <n v="60"/>
    <n v="200"/>
    <n v="0"/>
    <n v="447"/>
    <n v="172"/>
    <n v="414"/>
    <n v="1"/>
    <n v="3.3333333333333335"/>
    <n v="0"/>
    <n v="7.45"/>
    <n v="2.8666666666666667"/>
    <n v="6.9"/>
    <n v="3"/>
    <n v="11"/>
    <n v="0"/>
    <n v="11"/>
    <n v="8"/>
    <n v="13"/>
  </r>
  <r>
    <s v="Sanah Sadubun "/>
    <x v="4"/>
    <n v="0"/>
    <n v="24"/>
    <n v="80"/>
    <n v="18"/>
    <n v="0"/>
    <n v="67"/>
    <n v="0"/>
    <n v="0.4"/>
    <n v="1.3333333333333333"/>
    <n v="0.3"/>
    <n v="0"/>
    <n v="1.1166666666666667"/>
    <n v="0"/>
    <n v="2"/>
    <n v="9"/>
    <n v="3"/>
    <n v="0"/>
    <n v="6"/>
  </r>
  <r>
    <s v="Selamet Susilo "/>
    <x v="10"/>
    <n v="0"/>
    <n v="39"/>
    <n v="162"/>
    <n v="0"/>
    <n v="0"/>
    <n v="0"/>
    <n v="0"/>
    <n v="0.65"/>
    <n v="2.7"/>
    <n v="0"/>
    <n v="0"/>
    <n v="0"/>
    <n v="0"/>
    <n v="2"/>
    <n v="4"/>
    <n v="0"/>
    <n v="0"/>
    <n v="0"/>
  </r>
  <r>
    <s v="Slamet Widodo"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ri Ulina Saragih 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tephen Dermawan 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ujilan   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ulaiin"/>
    <x v="9"/>
    <n v="105"/>
    <n v="183"/>
    <n v="78"/>
    <n v="53"/>
    <n v="0"/>
    <n v="48"/>
    <n v="1.75"/>
    <n v="3.05"/>
    <n v="1.3"/>
    <n v="0.8833333333333333"/>
    <n v="0"/>
    <n v="0.8"/>
    <n v="8"/>
    <n v="9"/>
    <n v="5"/>
    <n v="5"/>
    <n v="0"/>
    <n v="3"/>
  </r>
  <r>
    <s v="Syavira Suci Ramadhita"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ddy Setiawan Zunaedi"/>
    <x v="5"/>
    <n v="32"/>
    <n v="19"/>
    <n v="55"/>
    <n v="36"/>
    <n v="0"/>
    <n v="4"/>
    <n v="0.53333333333333333"/>
    <n v="0.31666666666666665"/>
    <n v="0.91666666666666663"/>
    <n v="0.6"/>
    <n v="0"/>
    <n v="6.6666666666666666E-2"/>
    <n v="7"/>
    <n v="3"/>
    <n v="5"/>
    <n v="5"/>
    <n v="0"/>
    <n v="3"/>
  </r>
  <r>
    <s v="Tias Stevani"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inston Wiharto Suma"/>
    <x v="6"/>
    <n v="559"/>
    <n v="112"/>
    <n v="196"/>
    <n v="92"/>
    <n v="212"/>
    <n v="66"/>
    <n v="9.3166666666666664"/>
    <n v="1.8666666666666667"/>
    <n v="3.2666666666666666"/>
    <n v="1.5333333333333334"/>
    <n v="3.5333333333333332"/>
    <n v="1.1000000000000001"/>
    <n v="9"/>
    <n v="4"/>
    <n v="6"/>
    <n v="3"/>
    <n v="8"/>
    <n v="1"/>
  </r>
  <r>
    <s v="Vera Hartaty Nainggolan "/>
    <x v="4"/>
    <n v="0"/>
    <n v="0"/>
    <n v="0"/>
    <n v="1"/>
    <n v="3"/>
    <n v="1"/>
    <n v="0"/>
    <n v="0"/>
    <n v="0"/>
    <n v="1.6666666666666666E-2"/>
    <n v="0.05"/>
    <n v="1.6666666666666666E-2"/>
    <n v="0"/>
    <n v="0"/>
    <n v="0"/>
    <n v="1"/>
    <n v="3"/>
    <n v="1"/>
  </r>
  <r>
    <s v="Vera Novera"/>
    <x v="10"/>
    <n v="50"/>
    <n v="217"/>
    <n v="96"/>
    <n v="10"/>
    <n v="11"/>
    <n v="52"/>
    <n v="0.83333333333333337"/>
    <n v="3.6166666666666667"/>
    <n v="1.6"/>
    <n v="0.16666666666666666"/>
    <n v="0.18333333333333332"/>
    <n v="0.8666666666666667"/>
    <n v="6"/>
    <n v="9"/>
    <n v="5"/>
    <n v="2"/>
    <n v="1"/>
    <n v="4"/>
  </r>
  <r>
    <s v="Wahyuni "/>
    <x v="2"/>
    <n v="27"/>
    <n v="1"/>
    <n v="34"/>
    <n v="9"/>
    <n v="5"/>
    <n v="23"/>
    <n v="0.45"/>
    <n v="1.6666666666666666E-2"/>
    <n v="0.56666666666666665"/>
    <n v="0.15"/>
    <n v="8.3333333333333329E-2"/>
    <n v="0.38333333333333336"/>
    <n v="1"/>
    <n v="1"/>
    <n v="5"/>
    <n v="2"/>
    <n v="1"/>
    <n v="3"/>
  </r>
  <r>
    <s v="Wendi Johan "/>
    <x v="12"/>
    <n v="23"/>
    <n v="20"/>
    <n v="124"/>
    <n v="5"/>
    <n v="10"/>
    <n v="37"/>
    <n v="0.38333333333333336"/>
    <n v="0.33333333333333331"/>
    <n v="2.0666666666666669"/>
    <n v="8.3333333333333329E-2"/>
    <n v="0.16666666666666666"/>
    <n v="0.6166666666666667"/>
    <n v="3"/>
    <n v="6"/>
    <n v="10"/>
    <n v="2"/>
    <n v="3"/>
    <n v="6"/>
  </r>
  <r>
    <s v="Wina Damayanti"/>
    <x v="4"/>
    <n v="0"/>
    <n v="0"/>
    <n v="0"/>
    <n v="2"/>
    <n v="1"/>
    <n v="0"/>
    <n v="0"/>
    <n v="0"/>
    <n v="0"/>
    <n v="3.3333333333333333E-2"/>
    <n v="1.6666666666666666E-2"/>
    <n v="0"/>
    <n v="0"/>
    <n v="0"/>
    <n v="0"/>
    <n v="1"/>
    <n v="1"/>
    <n v="0"/>
  </r>
  <r>
    <s v="Yonatan Setiawan "/>
    <x v="1"/>
    <n v="0"/>
    <n v="202"/>
    <n v="91"/>
    <n v="6"/>
    <n v="0"/>
    <n v="0"/>
    <n v="0"/>
    <n v="3.3666666666666667"/>
    <n v="1.5166666666666666"/>
    <n v="0.1"/>
    <n v="0"/>
    <n v="0"/>
    <n v="0"/>
    <n v="4"/>
    <n v="3"/>
    <n v="1"/>
    <n v="0"/>
    <n v="0"/>
  </r>
  <r>
    <s v="Yunandi Yasmin 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Yovie Irawan "/>
    <x v="1"/>
    <n v="119"/>
    <n v="209"/>
    <n v="202"/>
    <n v="131"/>
    <n v="7"/>
    <n v="0"/>
    <n v="1.9833333333333334"/>
    <n v="3.4833333333333334"/>
    <n v="3.3666666666666667"/>
    <n v="2.1833333333333331"/>
    <n v="0.11666666666666667"/>
    <n v="0"/>
    <n v="8"/>
    <n v="15"/>
    <n v="11"/>
    <n v="9"/>
    <n v="1"/>
    <n v="0"/>
  </r>
  <r>
    <s v="Yaman"/>
    <x v="10"/>
    <s v=""/>
    <s v=""/>
    <s v=""/>
    <s v=""/>
    <n v="52"/>
    <n v="3"/>
    <s v=""/>
    <s v=""/>
    <s v=""/>
    <s v=""/>
    <n v="0.8666666666666667"/>
    <n v="0.05"/>
    <s v=""/>
    <s v=""/>
    <s v=""/>
    <s v=""/>
    <n v="6"/>
    <n v="2"/>
  </r>
  <r>
    <s v="Abdul Khoir"/>
    <x v="10"/>
    <s v=""/>
    <s v=""/>
    <s v=""/>
    <s v=""/>
    <n v="0"/>
    <n v="0"/>
    <s v=""/>
    <s v=""/>
    <s v=""/>
    <s v=""/>
    <n v="0"/>
    <n v="0"/>
    <s v=""/>
    <s v=""/>
    <s v=""/>
    <s v=""/>
    <n v="0"/>
    <n v="0"/>
  </r>
  <r>
    <s v="Sri Sunarto"/>
    <x v="10"/>
    <s v=""/>
    <s v=""/>
    <s v=""/>
    <s v=""/>
    <n v="9"/>
    <n v="0"/>
    <s v=""/>
    <s v=""/>
    <s v=""/>
    <s v=""/>
    <n v="0.15"/>
    <n v="0"/>
    <s v=""/>
    <s v=""/>
    <s v=""/>
    <s v=""/>
    <n v="1"/>
    <n v="0"/>
  </r>
  <r>
    <s v="Hardiansyah Saputra"/>
    <x v="10"/>
    <s v=""/>
    <s v=""/>
    <s v=""/>
    <s v=""/>
    <s v=""/>
    <n v="83"/>
    <s v=""/>
    <s v=""/>
    <s v=""/>
    <s v=""/>
    <s v=""/>
    <n v="1.3833333333333333"/>
    <s v=""/>
    <s v=""/>
    <s v=""/>
    <s v=""/>
    <s v=""/>
    <n v="9"/>
  </r>
  <r>
    <s v="Muhammad Randika Rahmanda"/>
    <x v="10"/>
    <s v=""/>
    <s v=""/>
    <s v=""/>
    <s v=""/>
    <s v=""/>
    <n v="76"/>
    <s v=""/>
    <s v=""/>
    <s v=""/>
    <s v=""/>
    <s v=""/>
    <n v="1.2666666666666666"/>
    <s v=""/>
    <s v=""/>
    <s v=""/>
    <s v=""/>
    <s v=""/>
    <n v="2"/>
  </r>
  <r>
    <s v="Widi Sitrian Telaumbanua"/>
    <x v="13"/>
    <s v=""/>
    <s v=""/>
    <s v=""/>
    <s v=""/>
    <s v=""/>
    <n v="0"/>
    <s v=""/>
    <s v=""/>
    <s v=""/>
    <s v=""/>
    <s v=""/>
    <n v="0"/>
    <s v=""/>
    <s v=""/>
    <s v=""/>
    <s v=""/>
    <s v=""/>
    <n v="0"/>
  </r>
  <r>
    <s v="Nouval Hidayat Muchtar"/>
    <x v="6"/>
    <s v=""/>
    <s v=""/>
    <s v=""/>
    <s v=""/>
    <s v=""/>
    <n v="0"/>
    <s v=""/>
    <s v=""/>
    <s v=""/>
    <s v=""/>
    <s v=""/>
    <n v="0"/>
    <s v=""/>
    <s v=""/>
    <s v=""/>
    <s v="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B188:H205" firstHeaderRow="0" firstDataRow="1" firstDataCol="1"/>
  <pivotFields count="20">
    <pivotField showAll="0"/>
    <pivotField axis="axisRow" showAll="0">
      <items count="19">
        <item x="13"/>
        <item x="12"/>
        <item x="14"/>
        <item x="4"/>
        <item x="11"/>
        <item x="3"/>
        <item x="10"/>
        <item x="5"/>
        <item x="16"/>
        <item x="0"/>
        <item x="2"/>
        <item x="8"/>
        <item x="6"/>
        <item x="15"/>
        <item x="9"/>
        <item x="7"/>
        <item h="1" m="1" x="17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H-Jan" fld="14" subtotal="average" baseField="0" baseItem="163"/>
    <dataField name="Average of H-Feb" fld="15" subtotal="average" baseField="0" baseItem="163"/>
    <dataField name="Average of H-Mar" fld="16" subtotal="average" baseField="0" baseItem="163"/>
    <dataField name="Average of H-Apr" fld="17" subtotal="average" baseField="0" baseItem="163"/>
    <dataField name="Average of H-Mei" fld="18" subtotal="average" baseField="0" baseItem="163"/>
    <dataField name="Average of H-Jun" fld="19" subtotal="average" baseField="0" baseItem="163"/>
  </dataFields>
  <chartFormats count="6"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1" firstHeaderRow="0" firstDataRow="1" firstDataCol="1"/>
  <pivotFields count="8">
    <pivotField showAll="0"/>
    <pivotField axis="axisRow" showAll="0">
      <items count="18">
        <item x="13"/>
        <item x="12"/>
        <item x="14"/>
        <item x="3"/>
        <item x="11"/>
        <item x="2"/>
        <item x="10"/>
        <item x="4"/>
        <item x="15"/>
        <item x="0"/>
        <item x="1"/>
        <item x="8"/>
        <item x="5"/>
        <item x="16"/>
        <item x="9"/>
        <item x="7"/>
        <item x="6"/>
        <item t="default"/>
      </items>
    </pivotField>
    <pivotField showAll="0"/>
    <pivotField numFmtId="1" showAll="0"/>
    <pivotField dataField="1" showAll="0"/>
    <pivotField showAll="0"/>
    <pivotField dataField="1"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Jumlah Terlambat (dalam Jam)" fld="4" subtotal="average" baseField="1" baseItem="0"/>
    <dataField name="Average of Jumlah Hari Terlambat" fld="6" subtotal="average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1" firstHeaderRow="0" firstDataRow="1" firstDataCol="1"/>
  <pivotFields count="8">
    <pivotField showAll="0">
      <items count="152">
        <item x="26"/>
        <item x="27"/>
        <item x="30"/>
        <item x="63"/>
        <item x="54"/>
        <item x="0"/>
        <item x="28"/>
        <item x="64"/>
        <item x="65"/>
        <item x="66"/>
        <item x="55"/>
        <item x="67"/>
        <item x="68"/>
        <item x="21"/>
        <item x="15"/>
        <item x="69"/>
        <item x="70"/>
        <item x="29"/>
        <item x="72"/>
        <item x="71"/>
        <item x="73"/>
        <item x="74"/>
        <item x="33"/>
        <item x="61"/>
        <item x="75"/>
        <item x="76"/>
        <item x="77"/>
        <item x="20"/>
        <item x="79"/>
        <item x="80"/>
        <item x="31"/>
        <item x="82"/>
        <item x="81"/>
        <item x="83"/>
        <item x="84"/>
        <item x="47"/>
        <item x="49"/>
        <item x="85"/>
        <item x="86"/>
        <item x="87"/>
        <item x="88"/>
        <item x="32"/>
        <item x="89"/>
        <item x="90"/>
        <item x="91"/>
        <item x="23"/>
        <item x="92"/>
        <item x="93"/>
        <item x="94"/>
        <item x="43"/>
        <item x="42"/>
        <item x="96"/>
        <item x="11"/>
        <item x="97"/>
        <item x="45"/>
        <item x="56"/>
        <item x="24"/>
        <item x="98"/>
        <item x="99"/>
        <item x="57"/>
        <item x="100"/>
        <item x="101"/>
        <item x="102"/>
        <item x="103"/>
        <item x="17"/>
        <item x="104"/>
        <item x="105"/>
        <item x="50"/>
        <item x="106"/>
        <item x="58"/>
        <item x="25"/>
        <item x="107"/>
        <item x="114"/>
        <item x="113"/>
        <item x="2"/>
        <item x="34"/>
        <item x="52"/>
        <item x="109"/>
        <item x="110"/>
        <item x="111"/>
        <item x="112"/>
        <item x="108"/>
        <item x="18"/>
        <item x="19"/>
        <item x="46"/>
        <item x="130"/>
        <item x="115"/>
        <item x="78"/>
        <item x="116"/>
        <item x="117"/>
        <item x="35"/>
        <item x="118"/>
        <item x="3"/>
        <item x="119"/>
        <item x="4"/>
        <item x="95"/>
        <item x="120"/>
        <item x="10"/>
        <item x="59"/>
        <item x="121"/>
        <item x="122"/>
        <item x="36"/>
        <item x="127"/>
        <item x="123"/>
        <item x="37"/>
        <item x="124"/>
        <item x="125"/>
        <item x="126"/>
        <item x="38"/>
        <item x="16"/>
        <item x="128"/>
        <item x="5"/>
        <item x="6"/>
        <item x="129"/>
        <item x="131"/>
        <item x="132"/>
        <item x="133"/>
        <item x="7"/>
        <item x="134"/>
        <item x="135"/>
        <item x="136"/>
        <item x="137"/>
        <item x="62"/>
        <item x="138"/>
        <item x="51"/>
        <item x="13"/>
        <item x="39"/>
        <item x="139"/>
        <item x="44"/>
        <item x="140"/>
        <item x="48"/>
        <item x="141"/>
        <item x="8"/>
        <item x="143"/>
        <item x="144"/>
        <item x="145"/>
        <item x="60"/>
        <item x="146"/>
        <item x="147"/>
        <item x="9"/>
        <item x="142"/>
        <item x="40"/>
        <item x="12"/>
        <item x="1"/>
        <item x="41"/>
        <item x="148"/>
        <item x="14"/>
        <item x="22"/>
        <item x="150"/>
        <item x="53"/>
        <item x="149"/>
        <item t="default"/>
      </items>
    </pivotField>
    <pivotField axis="axisRow" showAll="0">
      <items count="18">
        <item x="13"/>
        <item x="12"/>
        <item x="14"/>
        <item x="3"/>
        <item x="11"/>
        <item x="2"/>
        <item x="10"/>
        <item x="4"/>
        <item x="15"/>
        <item x="0"/>
        <item x="1"/>
        <item x="7"/>
        <item x="5"/>
        <item x="16"/>
        <item x="8"/>
        <item x="6"/>
        <item x="9"/>
        <item t="default"/>
      </items>
    </pivotField>
    <pivotField showAll="0"/>
    <pivotField numFmtId="1" showAll="0"/>
    <pivotField dataField="1" numFmtId="2" showAll="0"/>
    <pivotField showAll="0"/>
    <pivotField dataField="1"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Jumlah Terlambat (dalam Jam)" fld="4" subtotal="average" baseField="1" baseItem="8"/>
    <dataField name="Average of Jumlah Hari Terlambat" fld="6" subtotal="average" baseField="1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1" firstHeaderRow="0" firstDataRow="1" firstDataCol="1"/>
  <pivotFields count="8"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numFmtId="1" showAll="0"/>
    <pivotField dataField="1" numFmtId="164" showAll="0"/>
    <pivotField showAll="0"/>
    <pivotField dataField="1"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Jumlah Terlambat (dalam Jam)" fld="4" subtotal="average" baseField="1" baseItem="0"/>
    <dataField name="Average of Jumlah Hari Terlambat" fld="6" subtotal="average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1" firstHeaderRow="0" firstDataRow="1" firstDataCol="1"/>
  <pivotFields count="7">
    <pivotField axis="axisRow" showAll="0">
      <items count="18">
        <item x="6"/>
        <item x="12"/>
        <item x="5"/>
        <item x="7"/>
        <item x="9"/>
        <item x="10"/>
        <item x="2"/>
        <item x="8"/>
        <item x="15"/>
        <item x="0"/>
        <item x="11"/>
        <item x="4"/>
        <item x="3"/>
        <item x="1"/>
        <item x="14"/>
        <item x="16"/>
        <item x="13"/>
        <item t="default"/>
      </items>
    </pivotField>
    <pivotField dataField="1" showAll="0"/>
    <pivotField showAll="0"/>
    <pivotField dataField="1" numFmtId="2" showAll="0"/>
    <pivotField showAll="0"/>
    <pivotField dataField="1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Jumlah Terlambat (dalam Menit)" fld="1" subtotal="average" baseField="0" baseItem="0"/>
    <dataField name="Average of Jumlah Terlambat (dalam Jam)" fld="3" subtotal="average" baseField="0" baseItem="0"/>
    <dataField name="Average of Jumlah Hari Terlambat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1" firstHeaderRow="0" firstDataRow="1" firstDataCol="1"/>
  <pivotFields count="8">
    <pivotField showAll="0">
      <items count="166">
        <item x="159"/>
        <item x="26"/>
        <item x="27"/>
        <item x="30"/>
        <item x="65"/>
        <item x="55"/>
        <item x="66"/>
        <item x="0"/>
        <item x="28"/>
        <item x="67"/>
        <item x="68"/>
        <item x="69"/>
        <item x="56"/>
        <item x="70"/>
        <item x="71"/>
        <item x="21"/>
        <item x="15"/>
        <item x="72"/>
        <item x="73"/>
        <item x="29"/>
        <item x="75"/>
        <item x="74"/>
        <item x="76"/>
        <item x="77"/>
        <item x="33"/>
        <item x="63"/>
        <item x="78"/>
        <item x="79"/>
        <item x="80"/>
        <item x="20"/>
        <item x="82"/>
        <item x="83"/>
        <item x="31"/>
        <item x="85"/>
        <item x="84"/>
        <item x="86"/>
        <item x="87"/>
        <item x="48"/>
        <item x="50"/>
        <item x="88"/>
        <item x="89"/>
        <item x="90"/>
        <item x="91"/>
        <item x="32"/>
        <item x="92"/>
        <item x="93"/>
        <item x="94"/>
        <item x="23"/>
        <item x="95"/>
        <item x="96"/>
        <item x="97"/>
        <item x="44"/>
        <item x="43"/>
        <item x="57"/>
        <item x="99"/>
        <item x="101"/>
        <item x="161"/>
        <item x="11"/>
        <item x="102"/>
        <item x="100"/>
        <item x="46"/>
        <item x="58"/>
        <item x="24"/>
        <item x="41"/>
        <item x="103"/>
        <item x="104"/>
        <item x="59"/>
        <item x="108"/>
        <item x="105"/>
        <item x="106"/>
        <item x="107"/>
        <item x="109"/>
        <item x="17"/>
        <item x="110"/>
        <item x="111"/>
        <item x="51"/>
        <item x="112"/>
        <item x="60"/>
        <item x="25"/>
        <item x="113"/>
        <item x="120"/>
        <item x="119"/>
        <item x="2"/>
        <item x="34"/>
        <item x="53"/>
        <item x="115"/>
        <item x="116"/>
        <item x="117"/>
        <item x="118"/>
        <item x="114"/>
        <item x="18"/>
        <item x="19"/>
        <item x="47"/>
        <item x="162"/>
        <item x="137"/>
        <item x="122"/>
        <item x="121"/>
        <item x="81"/>
        <item x="123"/>
        <item x="124"/>
        <item x="35"/>
        <item x="125"/>
        <item x="3"/>
        <item x="126"/>
        <item x="4"/>
        <item x="164"/>
        <item x="98"/>
        <item x="127"/>
        <item x="10"/>
        <item x="61"/>
        <item x="128"/>
        <item x="129"/>
        <item x="36"/>
        <item x="134"/>
        <item x="130"/>
        <item x="37"/>
        <item x="131"/>
        <item x="132"/>
        <item x="133"/>
        <item x="38"/>
        <item x="16"/>
        <item x="135"/>
        <item x="5"/>
        <item x="6"/>
        <item x="136"/>
        <item x="138"/>
        <item x="139"/>
        <item x="140"/>
        <item x="7"/>
        <item x="141"/>
        <item x="160"/>
        <item x="142"/>
        <item x="143"/>
        <item x="144"/>
        <item x="64"/>
        <item x="145"/>
        <item x="52"/>
        <item x="13"/>
        <item x="39"/>
        <item x="146"/>
        <item x="45"/>
        <item x="147"/>
        <item x="49"/>
        <item x="148"/>
        <item x="8"/>
        <item x="150"/>
        <item x="151"/>
        <item x="152"/>
        <item x="62"/>
        <item x="153"/>
        <item x="163"/>
        <item x="154"/>
        <item x="9"/>
        <item x="149"/>
        <item x="40"/>
        <item x="158"/>
        <item x="12"/>
        <item x="1"/>
        <item x="42"/>
        <item x="155"/>
        <item x="14"/>
        <item x="22"/>
        <item x="157"/>
        <item x="54"/>
        <item x="156"/>
        <item t="default"/>
      </items>
    </pivotField>
    <pivotField axis="axisRow" showAll="0">
      <items count="18">
        <item x="13"/>
        <item x="12"/>
        <item x="14"/>
        <item x="4"/>
        <item x="11"/>
        <item x="3"/>
        <item x="10"/>
        <item x="5"/>
        <item x="15"/>
        <item x="0"/>
        <item x="2"/>
        <item x="8"/>
        <item x="6"/>
        <item x="16"/>
        <item x="9"/>
        <item x="7"/>
        <item x="1"/>
        <item t="default"/>
      </items>
    </pivotField>
    <pivotField dataField="1" showAll="0"/>
    <pivotField showAll="0"/>
    <pivotField dataField="1" numFmtId="2" showAll="0"/>
    <pivotField showAll="0"/>
    <pivotField dataField="1" numFmtId="1"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Jumlah Terlambat (dalam Menit)" fld="2" subtotal="average" baseField="1" baseItem="0"/>
    <dataField name="Average of Jumlah Terlambat (dalam Jam)" fld="4" subtotal="average" baseField="1" baseItem="0"/>
    <dataField name="Average of Jumlah Hari Terlambat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1" firstHeaderRow="0" firstDataRow="1" firstDataCol="1"/>
  <pivotFields count="8"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dataField="1" numFmtId="2" showAll="0"/>
    <pivotField showAll="0"/>
    <pivotField dataField="1"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Jumlah Terlambat (dalam Jam)" fld="4" subtotal="average" baseField="1" baseItem="0"/>
    <dataField name="Average of Jumlah Hari Terlambat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9"/>
  <sheetViews>
    <sheetView zoomScale="83" zoomScaleNormal="85" workbookViewId="0">
      <selection activeCell="Q9" sqref="Q9"/>
    </sheetView>
  </sheetViews>
  <sheetFormatPr defaultRowHeight="15" x14ac:dyDescent="0.25"/>
  <cols>
    <col min="2" max="2" width="20.5703125" bestFit="1" customWidth="1"/>
    <col min="3" max="3" width="26.7109375" bestFit="1" customWidth="1"/>
    <col min="4" max="4" width="8.5703125" customWidth="1"/>
    <col min="5" max="5" width="26.7109375" bestFit="1" customWidth="1"/>
    <col min="6" max="6" width="8.5703125" customWidth="1"/>
    <col min="7" max="7" width="26.7109375" bestFit="1" customWidth="1"/>
    <col min="9" max="9" width="26.7109375" bestFit="1" customWidth="1"/>
    <col min="11" max="11" width="26.7109375" bestFit="1" customWidth="1"/>
    <col min="13" max="14" width="8.7109375" style="71"/>
  </cols>
  <sheetData>
    <row r="1" spans="2:20" x14ac:dyDescent="0.25">
      <c r="B1" s="106" t="s">
        <v>395</v>
      </c>
      <c r="C1" s="105" t="s">
        <v>397</v>
      </c>
      <c r="D1" s="105"/>
      <c r="E1" s="105" t="s">
        <v>399</v>
      </c>
      <c r="F1" s="105"/>
      <c r="G1" s="105" t="s">
        <v>400</v>
      </c>
      <c r="H1" s="105"/>
      <c r="I1" s="105" t="s">
        <v>403</v>
      </c>
      <c r="J1" s="105"/>
      <c r="K1" s="105" t="s">
        <v>435</v>
      </c>
      <c r="L1" s="105"/>
      <c r="M1" s="98"/>
      <c r="N1" s="98"/>
    </row>
    <row r="2" spans="2:20" x14ac:dyDescent="0.25">
      <c r="B2" s="106"/>
      <c r="C2" s="30" t="s">
        <v>165</v>
      </c>
      <c r="D2" s="31" t="s">
        <v>398</v>
      </c>
      <c r="E2" s="30" t="s">
        <v>165</v>
      </c>
      <c r="F2" s="31" t="s">
        <v>398</v>
      </c>
      <c r="G2" s="30" t="s">
        <v>165</v>
      </c>
      <c r="H2" s="31" t="s">
        <v>398</v>
      </c>
      <c r="I2" s="30" t="s">
        <v>165</v>
      </c>
      <c r="J2" s="31" t="s">
        <v>398</v>
      </c>
      <c r="K2" s="30" t="s">
        <v>165</v>
      </c>
      <c r="L2" s="31" t="s">
        <v>398</v>
      </c>
      <c r="M2" s="99"/>
      <c r="N2" s="99"/>
      <c r="O2" s="33"/>
      <c r="P2" s="33"/>
      <c r="Q2" s="33"/>
      <c r="R2" s="33"/>
      <c r="S2" s="33"/>
      <c r="T2" s="33"/>
    </row>
    <row r="3" spans="2:20" x14ac:dyDescent="0.25">
      <c r="B3" s="8" t="s">
        <v>299</v>
      </c>
      <c r="C3" s="14">
        <v>2.3683333333333332</v>
      </c>
      <c r="D3" s="32">
        <f>_xlfn.RANK.EQ(C3,$C$3:$C$18,0)</f>
        <v>2</v>
      </c>
      <c r="E3" s="14">
        <v>1.6033333333333331</v>
      </c>
      <c r="F3" s="32">
        <f>_xlfn.RANK.EQ(E3,$E$3:$E$18,0)</f>
        <v>5</v>
      </c>
      <c r="G3" s="14">
        <v>2.5066666666666668</v>
      </c>
      <c r="H3" s="32">
        <f>_xlfn.RANK.EQ(G3,$G$3:$G$18,0)</f>
        <v>2</v>
      </c>
      <c r="I3" s="14">
        <v>2.7583333333333333</v>
      </c>
      <c r="J3" s="32">
        <f>_xlfn.RANK.EQ(I3,$I$3:$I$18,0)</f>
        <v>1</v>
      </c>
      <c r="K3" s="14">
        <f>_xlfn.XLOOKUP(B3,'Mei-Pivot'!$A$4:$A$19,'Mei-Pivot'!$C$4:$C$19)</f>
        <v>1.5969696969696974</v>
      </c>
      <c r="L3" s="32">
        <f>_xlfn.RANK.EQ(K3,$K$3:$K$18,0)</f>
        <v>3</v>
      </c>
      <c r="M3" s="100"/>
      <c r="N3" s="100"/>
      <c r="O3" s="34"/>
      <c r="P3" s="34">
        <f>C3</f>
        <v>2.3683333333333332</v>
      </c>
      <c r="Q3" s="34">
        <f>E3</f>
        <v>1.6033333333333331</v>
      </c>
      <c r="R3" s="34">
        <f>G3</f>
        <v>2.5066666666666668</v>
      </c>
      <c r="S3" s="34">
        <f>I3</f>
        <v>2.7583333333333333</v>
      </c>
      <c r="T3" s="37">
        <f>K3</f>
        <v>1.5969696969696974</v>
      </c>
    </row>
    <row r="4" spans="2:20" x14ac:dyDescent="0.25">
      <c r="B4" s="8" t="s">
        <v>43</v>
      </c>
      <c r="C4" s="14">
        <v>2.0895833333333331</v>
      </c>
      <c r="D4" s="32">
        <f t="shared" ref="D4:D18" si="0">_xlfn.RANK.EQ(C4,$C$3:$C$18,0)</f>
        <v>4</v>
      </c>
      <c r="E4" s="14">
        <v>1.8125</v>
      </c>
      <c r="F4" s="32">
        <f t="shared" ref="F4:F18" si="1">_xlfn.RANK.EQ(E4,$E$3:$E$18,0)</f>
        <v>4</v>
      </c>
      <c r="G4" s="14">
        <v>1.7916666666666667</v>
      </c>
      <c r="H4" s="32">
        <f t="shared" ref="H4:H18" si="2">_xlfn.RANK.EQ(G4,$G$3:$G$18,0)</f>
        <v>4</v>
      </c>
      <c r="I4" s="14">
        <v>2.0187500000000003</v>
      </c>
      <c r="J4" s="32">
        <f t="shared" ref="J4:J18" si="3">_xlfn.RANK.EQ(I4,$I$3:$I$18,0)</f>
        <v>2</v>
      </c>
      <c r="K4" s="14">
        <f>_xlfn.XLOOKUP(B4,'Mei-Pivot'!$A$4:$A$19,'Mei-Pivot'!$C$4:$C$19)</f>
        <v>1.5645833333333332</v>
      </c>
      <c r="L4" s="32">
        <f t="shared" ref="L4:L18" si="4">_xlfn.RANK.EQ(K4,$K$3:$K$18,0)</f>
        <v>4</v>
      </c>
      <c r="M4" s="100"/>
      <c r="N4" s="100"/>
      <c r="O4" s="34"/>
      <c r="P4" s="34">
        <f t="shared" ref="P4:P18" si="5">C4</f>
        <v>2.0895833333333331</v>
      </c>
      <c r="Q4" s="34">
        <f t="shared" ref="Q4:Q18" si="6">E4</f>
        <v>1.8125</v>
      </c>
      <c r="R4" s="34">
        <f t="shared" ref="R4:R18" si="7">G4</f>
        <v>1.7916666666666667</v>
      </c>
      <c r="S4" s="34">
        <f t="shared" ref="S4:S18" si="8">I4</f>
        <v>2.0187500000000003</v>
      </c>
      <c r="T4" s="37">
        <f t="shared" ref="T4:T18" si="9">K4</f>
        <v>1.5645833333333332</v>
      </c>
    </row>
    <row r="5" spans="2:20" x14ac:dyDescent="0.25">
      <c r="B5" s="8" t="s">
        <v>321</v>
      </c>
      <c r="C5" s="14">
        <v>2.2374999999999998</v>
      </c>
      <c r="D5" s="32">
        <f t="shared" si="0"/>
        <v>3</v>
      </c>
      <c r="E5" s="14">
        <v>2.7291666666666665</v>
      </c>
      <c r="F5" s="32">
        <f t="shared" si="1"/>
        <v>1</v>
      </c>
      <c r="G5" s="14">
        <v>3.9375000000000004</v>
      </c>
      <c r="H5" s="32">
        <f t="shared" si="2"/>
        <v>1</v>
      </c>
      <c r="I5" s="14">
        <v>1.7041666666666666</v>
      </c>
      <c r="J5" s="32">
        <f t="shared" si="3"/>
        <v>3</v>
      </c>
      <c r="K5" s="14">
        <f>_xlfn.XLOOKUP(B5,'Mei-Pivot'!$A$4:$A$19,'Mei-Pivot'!$C$4:$C$19)</f>
        <v>1.6833333333333333</v>
      </c>
      <c r="L5" s="32">
        <f t="shared" si="4"/>
        <v>2</v>
      </c>
      <c r="M5" s="100"/>
      <c r="N5" s="100"/>
      <c r="O5" s="34"/>
      <c r="P5" s="34">
        <f t="shared" si="5"/>
        <v>2.2374999999999998</v>
      </c>
      <c r="Q5" s="34">
        <f t="shared" si="6"/>
        <v>2.7291666666666665</v>
      </c>
      <c r="R5" s="34">
        <f t="shared" si="7"/>
        <v>3.9375000000000004</v>
      </c>
      <c r="S5" s="34">
        <f t="shared" si="8"/>
        <v>1.7041666666666666</v>
      </c>
      <c r="T5" s="37">
        <f t="shared" si="9"/>
        <v>1.6833333333333333</v>
      </c>
    </row>
    <row r="6" spans="2:20" x14ac:dyDescent="0.25">
      <c r="B6" s="8" t="s">
        <v>393</v>
      </c>
      <c r="C6" s="14">
        <v>1.2388888888888889</v>
      </c>
      <c r="D6" s="32">
        <f t="shared" si="0"/>
        <v>6</v>
      </c>
      <c r="E6" s="14">
        <v>0.91111111111111109</v>
      </c>
      <c r="F6" s="32">
        <f t="shared" si="1"/>
        <v>9</v>
      </c>
      <c r="G6" s="14">
        <v>1.0444444444444445</v>
      </c>
      <c r="H6" s="32">
        <f t="shared" si="2"/>
        <v>9</v>
      </c>
      <c r="I6" s="14">
        <v>1.3388888888888888</v>
      </c>
      <c r="J6" s="32">
        <f t="shared" si="3"/>
        <v>4</v>
      </c>
      <c r="K6" s="14">
        <f>_xlfn.XLOOKUP(B6,'Mei-Pivot'!$A$4:$A$19,'Mei-Pivot'!$C$4:$C$19)</f>
        <v>1.8958333333333333</v>
      </c>
      <c r="L6" s="32">
        <f t="shared" si="4"/>
        <v>1</v>
      </c>
      <c r="M6" s="100"/>
      <c r="N6" s="100"/>
      <c r="O6" s="34"/>
      <c r="P6" s="34">
        <f t="shared" si="5"/>
        <v>1.2388888888888889</v>
      </c>
      <c r="Q6" s="34">
        <f t="shared" si="6"/>
        <v>0.91111111111111109</v>
      </c>
      <c r="R6" s="34">
        <f t="shared" si="7"/>
        <v>1.0444444444444445</v>
      </c>
      <c r="S6" s="34">
        <f t="shared" si="8"/>
        <v>1.3388888888888888</v>
      </c>
      <c r="T6" s="37">
        <f t="shared" si="9"/>
        <v>1.8958333333333333</v>
      </c>
    </row>
    <row r="7" spans="2:20" x14ac:dyDescent="0.25">
      <c r="B7" s="8" t="s">
        <v>392</v>
      </c>
      <c r="C7" s="14">
        <v>0.31249999999999994</v>
      </c>
      <c r="D7" s="32">
        <f t="shared" si="0"/>
        <v>13</v>
      </c>
      <c r="E7" s="14">
        <v>0.3430555555555555</v>
      </c>
      <c r="F7" s="32">
        <f t="shared" si="1"/>
        <v>12</v>
      </c>
      <c r="G7" s="14">
        <v>0.69722222222222241</v>
      </c>
      <c r="H7" s="32">
        <f t="shared" si="2"/>
        <v>14</v>
      </c>
      <c r="I7" s="14">
        <v>1.0722222222222222</v>
      </c>
      <c r="J7" s="32">
        <f t="shared" si="3"/>
        <v>5</v>
      </c>
      <c r="K7" s="14">
        <f>_xlfn.XLOOKUP(B7,'Mei-Pivot'!$A$4:$A$19,'Mei-Pivot'!$C$4:$C$19)</f>
        <v>0.57638888888888884</v>
      </c>
      <c r="L7" s="32">
        <f t="shared" si="4"/>
        <v>7</v>
      </c>
      <c r="M7" s="100"/>
      <c r="N7" s="100"/>
      <c r="O7" s="34"/>
      <c r="P7" s="34">
        <f t="shared" si="5"/>
        <v>0.31249999999999994</v>
      </c>
      <c r="Q7" s="34">
        <f t="shared" si="6"/>
        <v>0.3430555555555555</v>
      </c>
      <c r="R7" s="34">
        <f t="shared" si="7"/>
        <v>0.69722222222222241</v>
      </c>
      <c r="S7" s="34">
        <f t="shared" si="8"/>
        <v>1.0722222222222222</v>
      </c>
      <c r="T7" s="37">
        <f t="shared" si="9"/>
        <v>0.57638888888888884</v>
      </c>
    </row>
    <row r="8" spans="2:20" x14ac:dyDescent="0.25">
      <c r="B8" s="8" t="s">
        <v>22</v>
      </c>
      <c r="C8" s="14">
        <v>0.911904761904762</v>
      </c>
      <c r="D8" s="32">
        <f t="shared" si="0"/>
        <v>7</v>
      </c>
      <c r="E8" s="14">
        <v>0.97555555555555551</v>
      </c>
      <c r="F8" s="32">
        <f t="shared" si="1"/>
        <v>8</v>
      </c>
      <c r="G8" s="14">
        <v>1.3051282051282049</v>
      </c>
      <c r="H8" s="32">
        <f t="shared" si="2"/>
        <v>6</v>
      </c>
      <c r="I8" s="14">
        <v>0.92564102564102546</v>
      </c>
      <c r="J8" s="32">
        <f t="shared" si="3"/>
        <v>6</v>
      </c>
      <c r="K8" s="14">
        <f>_xlfn.XLOOKUP(B8,'Mei-Pivot'!$A$4:$A$19,'Mei-Pivot'!$C$4:$C$19)</f>
        <v>1.4384615384615387</v>
      </c>
      <c r="L8" s="32">
        <f t="shared" si="4"/>
        <v>5</v>
      </c>
      <c r="M8" s="100"/>
      <c r="N8" s="100"/>
      <c r="O8" s="34"/>
      <c r="P8" s="34">
        <f t="shared" si="5"/>
        <v>0.911904761904762</v>
      </c>
      <c r="Q8" s="34">
        <f t="shared" si="6"/>
        <v>0.97555555555555551</v>
      </c>
      <c r="R8" s="34">
        <f t="shared" si="7"/>
        <v>1.3051282051282049</v>
      </c>
      <c r="S8" s="34">
        <f t="shared" si="8"/>
        <v>0.92564102564102546</v>
      </c>
      <c r="T8" s="37">
        <f t="shared" si="9"/>
        <v>1.4384615384615387</v>
      </c>
    </row>
    <row r="9" spans="2:20" x14ac:dyDescent="0.25">
      <c r="B9" s="8" t="s">
        <v>154</v>
      </c>
      <c r="C9" s="14">
        <v>0.66</v>
      </c>
      <c r="D9" s="32">
        <f t="shared" si="0"/>
        <v>10</v>
      </c>
      <c r="E9" s="14">
        <v>1.1159090909090912</v>
      </c>
      <c r="F9" s="32">
        <f t="shared" si="1"/>
        <v>6</v>
      </c>
      <c r="G9" s="14">
        <v>0.94015151515151518</v>
      </c>
      <c r="H9" s="32">
        <f t="shared" si="2"/>
        <v>11</v>
      </c>
      <c r="I9" s="14">
        <v>0.90227272727272734</v>
      </c>
      <c r="J9" s="32">
        <f t="shared" si="3"/>
        <v>7</v>
      </c>
      <c r="K9" s="14">
        <f>_xlfn.XLOOKUP(B9,'Mei-Pivot'!$A$4:$A$19,'Mei-Pivot'!$C$4:$C$19)</f>
        <v>0.60897435897435903</v>
      </c>
      <c r="L9" s="32">
        <f t="shared" si="4"/>
        <v>6</v>
      </c>
      <c r="M9" s="100"/>
      <c r="N9" s="100"/>
      <c r="O9" s="34"/>
      <c r="P9" s="34">
        <f t="shared" si="5"/>
        <v>0.66</v>
      </c>
      <c r="Q9" s="34">
        <f t="shared" si="6"/>
        <v>1.1159090909090912</v>
      </c>
      <c r="R9" s="34">
        <f t="shared" si="7"/>
        <v>0.94015151515151518</v>
      </c>
      <c r="S9" s="34">
        <f t="shared" si="8"/>
        <v>0.90227272727272734</v>
      </c>
      <c r="T9" s="37">
        <f t="shared" si="9"/>
        <v>0.60897435897435903</v>
      </c>
    </row>
    <row r="10" spans="2:20" x14ac:dyDescent="0.25">
      <c r="B10" s="8" t="s">
        <v>303</v>
      </c>
      <c r="C10" s="14">
        <v>0.74791666666666667</v>
      </c>
      <c r="D10" s="32">
        <f t="shared" si="0"/>
        <v>9</v>
      </c>
      <c r="E10" s="14">
        <v>0.5</v>
      </c>
      <c r="F10" s="32">
        <f t="shared" si="1"/>
        <v>11</v>
      </c>
      <c r="G10" s="14">
        <v>1.55</v>
      </c>
      <c r="H10" s="32">
        <f t="shared" si="2"/>
        <v>5</v>
      </c>
      <c r="I10" s="14">
        <v>0.87500000000000011</v>
      </c>
      <c r="J10" s="32">
        <f t="shared" si="3"/>
        <v>8</v>
      </c>
      <c r="K10" s="14">
        <f>_xlfn.XLOOKUP(B10,'Mei-Pivot'!$A$4:$A$19,'Mei-Pivot'!$C$4:$C$19)</f>
        <v>0.1388888888888889</v>
      </c>
      <c r="L10" s="32">
        <f t="shared" si="4"/>
        <v>13</v>
      </c>
      <c r="M10" s="100"/>
      <c r="N10" s="100"/>
      <c r="O10" s="34"/>
      <c r="P10" s="34">
        <f t="shared" si="5"/>
        <v>0.74791666666666667</v>
      </c>
      <c r="Q10" s="34">
        <f t="shared" si="6"/>
        <v>0.5</v>
      </c>
      <c r="R10" s="34">
        <f t="shared" si="7"/>
        <v>1.55</v>
      </c>
      <c r="S10" s="34">
        <f t="shared" si="8"/>
        <v>0.87500000000000011</v>
      </c>
      <c r="T10" s="37">
        <f t="shared" si="9"/>
        <v>0.1388888888888889</v>
      </c>
    </row>
    <row r="11" spans="2:20" x14ac:dyDescent="0.25">
      <c r="B11" s="8" t="s">
        <v>301</v>
      </c>
      <c r="C11" s="14">
        <v>0.90714285714285714</v>
      </c>
      <c r="D11" s="32">
        <f t="shared" si="0"/>
        <v>8</v>
      </c>
      <c r="E11" s="14">
        <v>0.98571428571428577</v>
      </c>
      <c r="F11" s="32">
        <f t="shared" si="1"/>
        <v>7</v>
      </c>
      <c r="G11" s="14">
        <v>1.8833333333333333</v>
      </c>
      <c r="H11" s="32">
        <f t="shared" si="2"/>
        <v>3</v>
      </c>
      <c r="I11" s="14">
        <v>0.68571428571428572</v>
      </c>
      <c r="J11" s="32">
        <f t="shared" si="3"/>
        <v>9</v>
      </c>
      <c r="K11" s="14">
        <f>_xlfn.XLOOKUP(B11,'Mei-Pivot'!$A$4:$A$19,'Mei-Pivot'!$C$4:$C$19)</f>
        <v>0.17500000000000002</v>
      </c>
      <c r="L11" s="32">
        <f t="shared" si="4"/>
        <v>10</v>
      </c>
      <c r="M11" s="100"/>
      <c r="N11" s="100"/>
      <c r="O11" s="34"/>
      <c r="P11" s="34">
        <f t="shared" si="5"/>
        <v>0.90714285714285714</v>
      </c>
      <c r="Q11" s="34">
        <f t="shared" si="6"/>
        <v>0.98571428571428577</v>
      </c>
      <c r="R11" s="34">
        <f t="shared" si="7"/>
        <v>1.8833333333333333</v>
      </c>
      <c r="S11" s="34">
        <f t="shared" si="8"/>
        <v>0.68571428571428572</v>
      </c>
      <c r="T11" s="37">
        <f t="shared" si="9"/>
        <v>0.17500000000000002</v>
      </c>
    </row>
    <row r="12" spans="2:20" x14ac:dyDescent="0.25">
      <c r="B12" s="8" t="s">
        <v>394</v>
      </c>
      <c r="C12" s="14">
        <v>4.6066666666666674</v>
      </c>
      <c r="D12" s="32">
        <f t="shared" si="0"/>
        <v>1</v>
      </c>
      <c r="E12" s="14">
        <v>2.2600000000000002</v>
      </c>
      <c r="F12" s="32">
        <f t="shared" si="1"/>
        <v>2</v>
      </c>
      <c r="G12" s="14">
        <v>1.186666666666667</v>
      </c>
      <c r="H12" s="32">
        <f t="shared" si="2"/>
        <v>7</v>
      </c>
      <c r="I12" s="14">
        <v>0.67666666666666664</v>
      </c>
      <c r="J12" s="32">
        <f t="shared" si="3"/>
        <v>10</v>
      </c>
      <c r="K12" s="14">
        <f>_xlfn.XLOOKUP(B12,'Mei-Pivot'!$A$4:$A$19,'Mei-Pivot'!$C$4:$C$19)</f>
        <v>2.6666666666666665E-2</v>
      </c>
      <c r="L12" s="32">
        <f t="shared" si="4"/>
        <v>14</v>
      </c>
      <c r="M12" s="100"/>
      <c r="N12" s="100"/>
      <c r="O12" s="34"/>
      <c r="P12" s="34">
        <f t="shared" si="5"/>
        <v>4.6066666666666674</v>
      </c>
      <c r="Q12" s="34">
        <f t="shared" si="6"/>
        <v>2.2600000000000002</v>
      </c>
      <c r="R12" s="34">
        <f t="shared" si="7"/>
        <v>1.186666666666667</v>
      </c>
      <c r="S12" s="34">
        <f t="shared" si="8"/>
        <v>0.67666666666666664</v>
      </c>
      <c r="T12" s="37">
        <f t="shared" si="9"/>
        <v>2.6666666666666665E-2</v>
      </c>
    </row>
    <row r="13" spans="2:20" x14ac:dyDescent="0.25">
      <c r="B13" s="8" t="s">
        <v>390</v>
      </c>
      <c r="C13" s="14">
        <v>0.43928571428571433</v>
      </c>
      <c r="D13" s="32">
        <f t="shared" si="0"/>
        <v>12</v>
      </c>
      <c r="E13" s="14">
        <v>0.23571428571428574</v>
      </c>
      <c r="F13" s="32">
        <f t="shared" si="1"/>
        <v>14</v>
      </c>
      <c r="G13" s="14">
        <v>0.72023809523809523</v>
      </c>
      <c r="H13" s="32">
        <f t="shared" si="2"/>
        <v>13</v>
      </c>
      <c r="I13" s="14">
        <v>0.3345238095238095</v>
      </c>
      <c r="J13" s="32">
        <f t="shared" si="3"/>
        <v>11</v>
      </c>
      <c r="K13" s="14">
        <f>_xlfn.XLOOKUP(B13,'Mei-Pivot'!$A$4:$A$19,'Mei-Pivot'!$C$4:$C$19)</f>
        <v>0.1738095238095238</v>
      </c>
      <c r="L13" s="32">
        <f t="shared" si="4"/>
        <v>11</v>
      </c>
      <c r="M13" s="100"/>
      <c r="N13" s="100"/>
      <c r="O13" s="34"/>
      <c r="P13" s="34">
        <f t="shared" si="5"/>
        <v>0.43928571428571433</v>
      </c>
      <c r="Q13" s="34">
        <f t="shared" si="6"/>
        <v>0.23571428571428574</v>
      </c>
      <c r="R13" s="34">
        <f t="shared" si="7"/>
        <v>0.72023809523809523</v>
      </c>
      <c r="S13" s="34">
        <f t="shared" si="8"/>
        <v>0.3345238095238095</v>
      </c>
      <c r="T13" s="37">
        <f t="shared" si="9"/>
        <v>0.1738095238095238</v>
      </c>
    </row>
    <row r="14" spans="2:20" x14ac:dyDescent="0.25">
      <c r="B14" s="8" t="s">
        <v>64</v>
      </c>
      <c r="C14" s="14">
        <v>1.2944444444444443</v>
      </c>
      <c r="D14" s="32">
        <f t="shared" si="0"/>
        <v>5</v>
      </c>
      <c r="E14" s="14">
        <v>0.2722222222222222</v>
      </c>
      <c r="F14" s="32">
        <f t="shared" si="1"/>
        <v>13</v>
      </c>
      <c r="G14" s="14">
        <v>0.78333333333333321</v>
      </c>
      <c r="H14" s="32">
        <f t="shared" si="2"/>
        <v>12</v>
      </c>
      <c r="I14" s="14">
        <v>0.33333333333333331</v>
      </c>
      <c r="J14" s="32">
        <f t="shared" si="3"/>
        <v>12</v>
      </c>
      <c r="K14" s="14">
        <f>_xlfn.XLOOKUP(B14,'Mei-Pivot'!$A$4:$A$19,'Mei-Pivot'!$C$4:$C$19)</f>
        <v>0.50555555555555554</v>
      </c>
      <c r="L14" s="32">
        <f t="shared" si="4"/>
        <v>8</v>
      </c>
      <c r="M14" s="100"/>
      <c r="N14" s="100"/>
      <c r="O14" s="34"/>
      <c r="P14" s="34">
        <f t="shared" si="5"/>
        <v>1.2944444444444443</v>
      </c>
      <c r="Q14" s="34">
        <f t="shared" si="6"/>
        <v>0.2722222222222222</v>
      </c>
      <c r="R14" s="34">
        <f t="shared" si="7"/>
        <v>0.78333333333333321</v>
      </c>
      <c r="S14" s="34">
        <f t="shared" si="8"/>
        <v>0.33333333333333331</v>
      </c>
      <c r="T14" s="37">
        <f t="shared" si="9"/>
        <v>0.50555555555555554</v>
      </c>
    </row>
    <row r="15" spans="2:20" x14ac:dyDescent="0.25">
      <c r="B15" s="8" t="s">
        <v>328</v>
      </c>
      <c r="C15" s="14">
        <v>0.1277777777777778</v>
      </c>
      <c r="D15" s="32">
        <f t="shared" si="0"/>
        <v>15</v>
      </c>
      <c r="E15" s="14">
        <v>0.6</v>
      </c>
      <c r="F15" s="32">
        <f t="shared" si="1"/>
        <v>10</v>
      </c>
      <c r="G15" s="14">
        <v>1.1500000000000001</v>
      </c>
      <c r="H15" s="32">
        <f t="shared" si="2"/>
        <v>8</v>
      </c>
      <c r="I15" s="14">
        <v>0.22777777777777777</v>
      </c>
      <c r="J15" s="32">
        <f t="shared" si="3"/>
        <v>13</v>
      </c>
      <c r="K15" s="14">
        <f>_xlfn.XLOOKUP(B15,'Mei-Pivot'!$A$4:$A$19,'Mei-Pivot'!$C$4:$C$19)</f>
        <v>0.17777777777777778</v>
      </c>
      <c r="L15" s="32">
        <f t="shared" si="4"/>
        <v>9</v>
      </c>
      <c r="M15" s="100"/>
      <c r="N15" s="100"/>
      <c r="O15" s="34"/>
      <c r="P15" s="34">
        <f t="shared" si="5"/>
        <v>0.1277777777777778</v>
      </c>
      <c r="Q15" s="34">
        <f t="shared" si="6"/>
        <v>0.6</v>
      </c>
      <c r="R15" s="34">
        <f t="shared" si="7"/>
        <v>1.1500000000000001</v>
      </c>
      <c r="S15" s="34">
        <f t="shared" si="8"/>
        <v>0.22777777777777777</v>
      </c>
      <c r="T15" s="37">
        <f t="shared" si="9"/>
        <v>0.17777777777777778</v>
      </c>
    </row>
    <row r="16" spans="2:20" x14ac:dyDescent="0.25">
      <c r="B16" s="8" t="s">
        <v>389</v>
      </c>
      <c r="C16" s="14">
        <v>0.22962962962962963</v>
      </c>
      <c r="D16" s="32">
        <f t="shared" si="0"/>
        <v>14</v>
      </c>
      <c r="E16" s="14">
        <v>0.21666666666666665</v>
      </c>
      <c r="F16" s="32">
        <f t="shared" si="1"/>
        <v>15</v>
      </c>
      <c r="G16" s="14">
        <v>0.46875</v>
      </c>
      <c r="H16" s="32">
        <f t="shared" si="2"/>
        <v>15</v>
      </c>
      <c r="I16" s="14">
        <v>0.14097222222222225</v>
      </c>
      <c r="J16" s="32">
        <f t="shared" si="3"/>
        <v>14</v>
      </c>
      <c r="K16" s="14">
        <f>_xlfn.XLOOKUP(B16,'Mei-Pivot'!$A$4:$A$19,'Mei-Pivot'!$C$4:$C$19)</f>
        <v>0.15486111111111112</v>
      </c>
      <c r="L16" s="32">
        <f t="shared" si="4"/>
        <v>12</v>
      </c>
      <c r="M16" s="100"/>
      <c r="N16" s="100"/>
      <c r="O16" s="34"/>
      <c r="P16" s="34">
        <f t="shared" si="5"/>
        <v>0.22962962962962963</v>
      </c>
      <c r="Q16" s="34">
        <f t="shared" si="6"/>
        <v>0.21666666666666665</v>
      </c>
      <c r="R16" s="34">
        <f t="shared" si="7"/>
        <v>0.46875</v>
      </c>
      <c r="S16" s="34">
        <f t="shared" si="8"/>
        <v>0.14097222222222225</v>
      </c>
      <c r="T16" s="37">
        <f t="shared" si="9"/>
        <v>0.15486111111111112</v>
      </c>
    </row>
    <row r="17" spans="2:20" x14ac:dyDescent="0.25">
      <c r="B17" s="8" t="s">
        <v>391</v>
      </c>
      <c r="C17" s="14">
        <v>0.49444444444444446</v>
      </c>
      <c r="D17" s="32">
        <f t="shared" si="0"/>
        <v>11</v>
      </c>
      <c r="E17" s="14">
        <v>1.9944444444444445</v>
      </c>
      <c r="F17" s="32">
        <f t="shared" si="1"/>
        <v>3</v>
      </c>
      <c r="G17" s="14">
        <v>0.96111111111111114</v>
      </c>
      <c r="H17" s="32">
        <f t="shared" si="2"/>
        <v>10</v>
      </c>
      <c r="I17" s="14">
        <v>0.11666666666666665</v>
      </c>
      <c r="J17" s="32">
        <f t="shared" si="3"/>
        <v>15</v>
      </c>
      <c r="K17" s="14">
        <f>_xlfn.XLOOKUP(B17,'Mei-Pivot'!$A$4:$A$19,'Mei-Pivot'!$C$4:$C$19)</f>
        <v>2.0833333333333332E-2</v>
      </c>
      <c r="L17" s="32">
        <f t="shared" si="4"/>
        <v>15</v>
      </c>
      <c r="M17" s="100"/>
      <c r="N17" s="100"/>
      <c r="O17" s="34"/>
      <c r="P17" s="34">
        <f t="shared" si="5"/>
        <v>0.49444444444444446</v>
      </c>
      <c r="Q17" s="34">
        <f t="shared" si="6"/>
        <v>1.9944444444444445</v>
      </c>
      <c r="R17" s="34">
        <f t="shared" si="7"/>
        <v>0.96111111111111114</v>
      </c>
      <c r="S17" s="34">
        <f t="shared" si="8"/>
        <v>0.11666666666666665</v>
      </c>
      <c r="T17" s="37">
        <f t="shared" si="9"/>
        <v>2.0833333333333332E-2</v>
      </c>
    </row>
    <row r="18" spans="2:20" x14ac:dyDescent="0.25">
      <c r="B18" s="8" t="s">
        <v>396</v>
      </c>
      <c r="C18" s="14">
        <v>8.3333333333333332E-3</v>
      </c>
      <c r="D18" s="32">
        <f t="shared" si="0"/>
        <v>16</v>
      </c>
      <c r="E18" s="14">
        <v>0</v>
      </c>
      <c r="F18" s="32">
        <f t="shared" si="1"/>
        <v>16</v>
      </c>
      <c r="G18" s="14">
        <v>0</v>
      </c>
      <c r="H18" s="32">
        <f t="shared" si="2"/>
        <v>16</v>
      </c>
      <c r="I18" s="14">
        <v>0</v>
      </c>
      <c r="J18" s="32">
        <f t="shared" si="3"/>
        <v>16</v>
      </c>
      <c r="K18" s="14">
        <f>_xlfn.XLOOKUP(B18,'Mei-Pivot'!$A$4:$A$19,'Mei-Pivot'!$C$4:$C$19)</f>
        <v>0</v>
      </c>
      <c r="L18" s="32">
        <f t="shared" si="4"/>
        <v>16</v>
      </c>
      <c r="M18" s="100"/>
      <c r="N18" s="100"/>
      <c r="O18" s="34"/>
      <c r="P18" s="34">
        <f t="shared" si="5"/>
        <v>8.3333333333333332E-3</v>
      </c>
      <c r="Q18" s="34">
        <f t="shared" si="6"/>
        <v>0</v>
      </c>
      <c r="R18" s="34">
        <f t="shared" si="7"/>
        <v>0</v>
      </c>
      <c r="S18" s="34">
        <f t="shared" si="8"/>
        <v>0</v>
      </c>
      <c r="T18" s="37">
        <f t="shared" si="9"/>
        <v>0</v>
      </c>
    </row>
    <row r="19" spans="2:20" x14ac:dyDescent="0.25">
      <c r="L19" s="33"/>
      <c r="M19" s="33"/>
      <c r="N19" s="33"/>
      <c r="O19" s="33"/>
      <c r="P19" s="33"/>
    </row>
  </sheetData>
  <sortState ref="B3:J18">
    <sortCondition descending="1" ref="I3:I18"/>
  </sortState>
  <mergeCells count="6">
    <mergeCell ref="K1:L1"/>
    <mergeCell ref="C1:D1"/>
    <mergeCell ref="B1:B2"/>
    <mergeCell ref="E1:F1"/>
    <mergeCell ref="G1:H1"/>
    <mergeCell ref="I1:J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B12" sqref="B12"/>
    </sheetView>
  </sheetViews>
  <sheetFormatPr defaultRowHeight="15" x14ac:dyDescent="0.25"/>
  <cols>
    <col min="1" max="1" width="20.5703125" bestFit="1" customWidth="1"/>
    <col min="2" max="2" width="36.42578125" bestFit="1" customWidth="1"/>
    <col min="3" max="3" width="29.5703125" bestFit="1" customWidth="1"/>
  </cols>
  <sheetData>
    <row r="3" spans="1:3" x14ac:dyDescent="0.25">
      <c r="A3" s="51" t="s">
        <v>404</v>
      </c>
      <c r="B3" t="s">
        <v>406</v>
      </c>
      <c r="C3" t="s">
        <v>408</v>
      </c>
    </row>
    <row r="4" spans="1:3" x14ac:dyDescent="0.25">
      <c r="A4" s="20" t="s">
        <v>392</v>
      </c>
      <c r="B4">
        <v>0.3430555555555555</v>
      </c>
      <c r="C4">
        <v>2.4166666666666665</v>
      </c>
    </row>
    <row r="5" spans="1:3" x14ac:dyDescent="0.25">
      <c r="A5" s="20" t="s">
        <v>328</v>
      </c>
      <c r="B5">
        <v>0.6</v>
      </c>
      <c r="C5">
        <v>3.3333333333333335</v>
      </c>
    </row>
    <row r="6" spans="1:3" x14ac:dyDescent="0.25">
      <c r="A6" s="20" t="s">
        <v>321</v>
      </c>
      <c r="B6">
        <v>2.7291666666666665</v>
      </c>
      <c r="C6">
        <v>6.5</v>
      </c>
    </row>
    <row r="7" spans="1:3" x14ac:dyDescent="0.25">
      <c r="A7" s="20" t="s">
        <v>390</v>
      </c>
      <c r="B7">
        <v>0.23571428571428574</v>
      </c>
      <c r="C7">
        <v>0.9285714285714286</v>
      </c>
    </row>
    <row r="8" spans="1:3" x14ac:dyDescent="0.25">
      <c r="A8" s="20" t="s">
        <v>64</v>
      </c>
      <c r="B8">
        <v>0.2722222222222222</v>
      </c>
      <c r="C8">
        <v>1.6666666666666667</v>
      </c>
    </row>
    <row r="9" spans="1:3" x14ac:dyDescent="0.25">
      <c r="A9" s="20" t="s">
        <v>303</v>
      </c>
      <c r="B9">
        <v>0.5</v>
      </c>
      <c r="C9">
        <v>3.125</v>
      </c>
    </row>
    <row r="10" spans="1:3" x14ac:dyDescent="0.25">
      <c r="A10" s="20" t="s">
        <v>154</v>
      </c>
      <c r="B10">
        <v>1.1159090909090912</v>
      </c>
      <c r="C10">
        <v>3.2272727272727271</v>
      </c>
    </row>
    <row r="11" spans="1:3" x14ac:dyDescent="0.25">
      <c r="A11" s="20" t="s">
        <v>389</v>
      </c>
      <c r="B11">
        <v>0.21666666666666665</v>
      </c>
      <c r="C11">
        <v>1.7777777777777777</v>
      </c>
    </row>
    <row r="12" spans="1:3" x14ac:dyDescent="0.25">
      <c r="A12" s="20" t="s">
        <v>391</v>
      </c>
      <c r="B12">
        <v>1.9944444444444445</v>
      </c>
      <c r="C12">
        <v>3.3333333333333335</v>
      </c>
    </row>
    <row r="13" spans="1:3" x14ac:dyDescent="0.25">
      <c r="A13" s="20" t="s">
        <v>22</v>
      </c>
      <c r="B13">
        <v>0.97555555555555551</v>
      </c>
      <c r="C13">
        <v>1.6666666666666667</v>
      </c>
    </row>
    <row r="14" spans="1:3" x14ac:dyDescent="0.25">
      <c r="A14" s="20" t="s">
        <v>301</v>
      </c>
      <c r="B14">
        <v>0.98571428571428577</v>
      </c>
      <c r="C14">
        <v>4.7142857142857144</v>
      </c>
    </row>
    <row r="15" spans="1:3" x14ac:dyDescent="0.25">
      <c r="A15" s="20" t="s">
        <v>43</v>
      </c>
      <c r="B15">
        <v>1.8125</v>
      </c>
      <c r="C15">
        <v>6.375</v>
      </c>
    </row>
    <row r="16" spans="1:3" x14ac:dyDescent="0.25">
      <c r="A16" s="20" t="s">
        <v>299</v>
      </c>
      <c r="B16">
        <v>1.6033333333333331</v>
      </c>
      <c r="C16">
        <v>5.5</v>
      </c>
    </row>
    <row r="17" spans="1:3" x14ac:dyDescent="0.25">
      <c r="A17" s="20" t="s">
        <v>393</v>
      </c>
      <c r="B17">
        <v>0.91111111111111109</v>
      </c>
      <c r="C17">
        <v>3</v>
      </c>
    </row>
    <row r="18" spans="1:3" x14ac:dyDescent="0.25">
      <c r="A18" s="20" t="s">
        <v>394</v>
      </c>
      <c r="B18">
        <v>2.2600000000000002</v>
      </c>
      <c r="C18">
        <v>8.6</v>
      </c>
    </row>
    <row r="19" spans="1:3" x14ac:dyDescent="0.25">
      <c r="A19" s="20" t="s">
        <v>396</v>
      </c>
      <c r="B19">
        <v>0</v>
      </c>
      <c r="C19">
        <v>0</v>
      </c>
    </row>
    <row r="20" spans="1:3" x14ac:dyDescent="0.25">
      <c r="A20" s="20" t="s">
        <v>407</v>
      </c>
      <c r="B20">
        <v>0.22333333333333333</v>
      </c>
      <c r="C20">
        <v>0.8</v>
      </c>
    </row>
    <row r="21" spans="1:3" x14ac:dyDescent="0.25">
      <c r="A21" s="20" t="s">
        <v>405</v>
      </c>
      <c r="B21">
        <v>0.85132450331125797</v>
      </c>
      <c r="C21">
        <v>3.0264900662251657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4"/>
  <sheetViews>
    <sheetView workbookViewId="0">
      <pane xSplit="2" ySplit="3" topLeftCell="G138" activePane="bottomRight" state="frozen"/>
      <selection pane="topRight" activeCell="C1" sqref="C1"/>
      <selection pane="bottomLeft" activeCell="A4" sqref="A4"/>
      <selection pane="bottomRight" activeCell="AN28" sqref="AN28"/>
    </sheetView>
  </sheetViews>
  <sheetFormatPr defaultRowHeight="15" x14ac:dyDescent="0.25"/>
  <cols>
    <col min="1" max="1" width="5" customWidth="1"/>
    <col min="2" max="2" width="33.140625" customWidth="1"/>
    <col min="3" max="3" width="12.140625" customWidth="1"/>
    <col min="4" max="4" width="23.28515625" style="20" customWidth="1"/>
    <col min="5" max="5" width="12.42578125" customWidth="1"/>
    <col min="6" max="6" width="11.5703125" customWidth="1"/>
    <col min="7" max="37" width="6" customWidth="1"/>
    <col min="38" max="38" width="15.7109375" customWidth="1"/>
    <col min="39" max="39" width="15.5703125" customWidth="1"/>
    <col min="40" max="40" width="31.140625" customWidth="1"/>
  </cols>
  <sheetData>
    <row r="1" spans="1:40" x14ac:dyDescent="0.25">
      <c r="A1" s="112" t="s">
        <v>388</v>
      </c>
      <c r="B1" s="112"/>
      <c r="C1" s="112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14.45" customHeight="1" x14ac:dyDescent="0.25">
      <c r="A2" s="113" t="s">
        <v>4</v>
      </c>
      <c r="B2" s="114" t="s">
        <v>3</v>
      </c>
      <c r="C2" s="115"/>
      <c r="D2" s="115"/>
      <c r="E2" s="115"/>
      <c r="F2" s="116"/>
      <c r="G2" s="111" t="s">
        <v>2</v>
      </c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44" t="s">
        <v>163</v>
      </c>
      <c r="AM2" s="44" t="s">
        <v>165</v>
      </c>
      <c r="AN2" s="43" t="s">
        <v>164</v>
      </c>
    </row>
    <row r="3" spans="1:40" x14ac:dyDescent="0.25">
      <c r="A3" s="113"/>
      <c r="B3" s="6" t="s">
        <v>161</v>
      </c>
      <c r="C3" s="6" t="s">
        <v>162</v>
      </c>
      <c r="D3" s="21" t="s">
        <v>0</v>
      </c>
      <c r="E3" s="6" t="s">
        <v>159</v>
      </c>
      <c r="F3" s="6" t="s">
        <v>160</v>
      </c>
      <c r="G3" s="7">
        <v>26</v>
      </c>
      <c r="H3" s="7">
        <v>27</v>
      </c>
      <c r="I3" s="7">
        <v>28</v>
      </c>
      <c r="J3" s="7">
        <v>29</v>
      </c>
      <c r="K3" s="7">
        <v>30</v>
      </c>
      <c r="L3" s="7">
        <v>31</v>
      </c>
      <c r="M3" s="7">
        <v>1</v>
      </c>
      <c r="N3" s="7">
        <v>2</v>
      </c>
      <c r="O3" s="7">
        <v>3</v>
      </c>
      <c r="P3" s="7">
        <v>4</v>
      </c>
      <c r="Q3" s="7">
        <v>5</v>
      </c>
      <c r="R3" s="7">
        <v>6</v>
      </c>
      <c r="S3" s="7">
        <v>7</v>
      </c>
      <c r="T3" s="7">
        <v>8</v>
      </c>
      <c r="U3" s="7">
        <v>9</v>
      </c>
      <c r="V3" s="7">
        <v>10</v>
      </c>
      <c r="W3" s="7">
        <v>11</v>
      </c>
      <c r="X3" s="7">
        <v>12</v>
      </c>
      <c r="Y3" s="7">
        <v>13</v>
      </c>
      <c r="Z3" s="7">
        <v>14</v>
      </c>
      <c r="AA3" s="7">
        <v>15</v>
      </c>
      <c r="AB3" s="7">
        <v>16</v>
      </c>
      <c r="AC3" s="7">
        <v>17</v>
      </c>
      <c r="AD3" s="7">
        <v>18</v>
      </c>
      <c r="AE3" s="7">
        <v>19</v>
      </c>
      <c r="AF3" s="7">
        <v>20</v>
      </c>
      <c r="AG3" s="7">
        <v>21</v>
      </c>
      <c r="AH3" s="7">
        <v>22</v>
      </c>
      <c r="AI3" s="7">
        <v>23</v>
      </c>
      <c r="AJ3" s="7">
        <v>24</v>
      </c>
      <c r="AK3" s="7">
        <v>25</v>
      </c>
      <c r="AL3" s="44"/>
      <c r="AM3" s="44"/>
      <c r="AN3" s="43"/>
    </row>
    <row r="4" spans="1:40" x14ac:dyDescent="0.25">
      <c r="A4" s="23">
        <v>1</v>
      </c>
      <c r="B4" s="15" t="s">
        <v>166</v>
      </c>
      <c r="C4" s="11" t="s">
        <v>5</v>
      </c>
      <c r="D4" s="22" t="s">
        <v>157</v>
      </c>
      <c r="E4" s="4" t="s">
        <v>22</v>
      </c>
      <c r="F4" s="4"/>
      <c r="G4" s="5">
        <v>18</v>
      </c>
      <c r="H4" s="5"/>
      <c r="I4" s="5">
        <v>6</v>
      </c>
      <c r="J4" s="5">
        <v>24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>
        <v>8</v>
      </c>
      <c r="AF4" s="5"/>
      <c r="AG4" s="5"/>
      <c r="AH4" s="5"/>
      <c r="AI4" s="5"/>
      <c r="AJ4" s="5"/>
      <c r="AK4" s="5">
        <v>9</v>
      </c>
      <c r="AL4" s="4">
        <f>SUM(G4:AK4)</f>
        <v>65</v>
      </c>
      <c r="AM4" s="14">
        <f>AL4/60</f>
        <v>1.0833333333333333</v>
      </c>
      <c r="AN4" s="4">
        <f>SUMPRODUCT(--ISNUMBER(G4:AK4))</f>
        <v>5</v>
      </c>
    </row>
    <row r="5" spans="1:40" x14ac:dyDescent="0.25">
      <c r="A5" s="23">
        <v>2</v>
      </c>
      <c r="B5" s="15" t="s">
        <v>167</v>
      </c>
      <c r="C5" s="11" t="s">
        <v>6</v>
      </c>
      <c r="D5" s="22" t="s">
        <v>157</v>
      </c>
      <c r="E5" s="4" t="s">
        <v>22</v>
      </c>
      <c r="F5" s="4"/>
      <c r="G5" s="5"/>
      <c r="H5" s="5"/>
      <c r="I5" s="5">
        <v>21</v>
      </c>
      <c r="J5" s="5"/>
      <c r="K5" s="5"/>
      <c r="L5" s="5"/>
      <c r="M5" s="5"/>
      <c r="N5" s="5"/>
      <c r="O5" s="5"/>
      <c r="P5" s="5"/>
      <c r="Q5" s="5">
        <v>19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>
        <v>102</v>
      </c>
      <c r="AE5" s="5">
        <v>33</v>
      </c>
      <c r="AF5" s="5">
        <v>4</v>
      </c>
      <c r="AG5" s="5"/>
      <c r="AH5" s="5"/>
      <c r="AI5" s="5"/>
      <c r="AJ5" s="5"/>
      <c r="AK5" s="5"/>
      <c r="AL5" s="4">
        <f t="shared" ref="AL5:AL74" si="0">SUM(G5:AK5)</f>
        <v>179</v>
      </c>
      <c r="AM5" s="14">
        <f t="shared" ref="AM5:AM74" si="1">AL5/60</f>
        <v>2.9833333333333334</v>
      </c>
      <c r="AN5" s="4">
        <f t="shared" ref="AN5:AN74" si="2">SUMPRODUCT(--ISNUMBER(G5:AK5))</f>
        <v>5</v>
      </c>
    </row>
    <row r="6" spans="1:40" x14ac:dyDescent="0.25">
      <c r="A6" s="23">
        <v>3</v>
      </c>
      <c r="B6" s="15" t="s">
        <v>168</v>
      </c>
      <c r="C6" s="11" t="s">
        <v>7</v>
      </c>
      <c r="D6" s="22" t="s">
        <v>157</v>
      </c>
      <c r="E6" s="4" t="s">
        <v>22</v>
      </c>
      <c r="F6" s="4"/>
      <c r="G6" s="5"/>
      <c r="H6" s="5"/>
      <c r="I6" s="5"/>
      <c r="J6" s="5"/>
      <c r="K6" s="5"/>
      <c r="L6" s="5"/>
      <c r="M6" s="5"/>
      <c r="N6" s="5"/>
      <c r="O6" s="5"/>
      <c r="P6" s="5">
        <v>2</v>
      </c>
      <c r="Q6" s="5"/>
      <c r="R6" s="5"/>
      <c r="S6" s="5"/>
      <c r="T6" s="5"/>
      <c r="U6" s="5"/>
      <c r="V6" s="5"/>
      <c r="W6" s="5"/>
      <c r="X6" s="5">
        <v>6</v>
      </c>
      <c r="Y6" s="5">
        <v>10</v>
      </c>
      <c r="Z6" s="5">
        <v>18</v>
      </c>
      <c r="AA6" s="5">
        <v>11</v>
      </c>
      <c r="AB6" s="5"/>
      <c r="AC6" s="5"/>
      <c r="AD6" s="5">
        <v>9</v>
      </c>
      <c r="AE6" s="5">
        <v>8</v>
      </c>
      <c r="AF6" s="5">
        <v>3</v>
      </c>
      <c r="AG6" s="5">
        <v>5</v>
      </c>
      <c r="AH6" s="5" t="s">
        <v>387</v>
      </c>
      <c r="AI6" s="5"/>
      <c r="AJ6" s="5"/>
      <c r="AK6" s="5"/>
      <c r="AL6" s="4">
        <f t="shared" si="0"/>
        <v>72</v>
      </c>
      <c r="AM6" s="14">
        <f t="shared" si="1"/>
        <v>1.2</v>
      </c>
      <c r="AN6" s="4">
        <f t="shared" si="2"/>
        <v>9</v>
      </c>
    </row>
    <row r="7" spans="1:40" x14ac:dyDescent="0.25">
      <c r="A7" s="23">
        <v>4</v>
      </c>
      <c r="B7" s="17" t="s">
        <v>169</v>
      </c>
      <c r="C7" s="11" t="s">
        <v>8</v>
      </c>
      <c r="D7" s="22" t="s">
        <v>158</v>
      </c>
      <c r="E7" s="4" t="s">
        <v>22</v>
      </c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4">
        <f t="shared" si="0"/>
        <v>0</v>
      </c>
      <c r="AM7" s="14">
        <f t="shared" si="1"/>
        <v>0</v>
      </c>
      <c r="AN7" s="4">
        <f t="shared" si="2"/>
        <v>0</v>
      </c>
    </row>
    <row r="8" spans="1:40" x14ac:dyDescent="0.25">
      <c r="A8" s="23">
        <v>5</v>
      </c>
      <c r="B8" s="16" t="s">
        <v>170</v>
      </c>
      <c r="C8" s="11" t="s">
        <v>9</v>
      </c>
      <c r="D8" s="22" t="s">
        <v>158</v>
      </c>
      <c r="E8" s="4" t="s">
        <v>22</v>
      </c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4">
        <f t="shared" si="0"/>
        <v>0</v>
      </c>
      <c r="AM8" s="14">
        <f t="shared" si="1"/>
        <v>0</v>
      </c>
      <c r="AN8" s="4">
        <f t="shared" si="2"/>
        <v>0</v>
      </c>
    </row>
    <row r="9" spans="1:40" x14ac:dyDescent="0.25">
      <c r="A9" s="23">
        <v>6</v>
      </c>
      <c r="B9" s="15" t="s">
        <v>171</v>
      </c>
      <c r="C9" s="11" t="s">
        <v>10</v>
      </c>
      <c r="D9" s="22" t="s">
        <v>299</v>
      </c>
      <c r="E9" s="4" t="s">
        <v>22</v>
      </c>
      <c r="F9" s="4"/>
      <c r="G9" s="5">
        <v>38</v>
      </c>
      <c r="H9" s="5">
        <v>25</v>
      </c>
      <c r="I9" s="5"/>
      <c r="J9" s="5">
        <v>51</v>
      </c>
      <c r="K9" s="5"/>
      <c r="L9" s="5"/>
      <c r="M9" s="5">
        <v>17</v>
      </c>
      <c r="N9" s="5"/>
      <c r="O9" s="5"/>
      <c r="P9" s="5"/>
      <c r="Q9" s="5"/>
      <c r="R9" s="5">
        <v>49</v>
      </c>
      <c r="S9" s="5"/>
      <c r="T9" s="5">
        <v>26</v>
      </c>
      <c r="U9" s="5"/>
      <c r="V9" s="5"/>
      <c r="W9" s="5"/>
      <c r="X9" s="5"/>
      <c r="Y9" s="5"/>
      <c r="Z9" s="5">
        <v>10</v>
      </c>
      <c r="AA9" s="5">
        <v>21</v>
      </c>
      <c r="AB9" s="5"/>
      <c r="AC9" s="5"/>
      <c r="AD9" s="5">
        <v>14</v>
      </c>
      <c r="AE9" s="5">
        <v>1</v>
      </c>
      <c r="AF9" s="5">
        <v>9</v>
      </c>
      <c r="AG9" s="5">
        <v>7</v>
      </c>
      <c r="AH9" s="5">
        <v>40</v>
      </c>
      <c r="AI9" s="5"/>
      <c r="AJ9" s="5"/>
      <c r="AK9" s="5">
        <v>27</v>
      </c>
      <c r="AL9" s="4">
        <f t="shared" si="0"/>
        <v>335</v>
      </c>
      <c r="AM9" s="14">
        <f t="shared" si="1"/>
        <v>5.583333333333333</v>
      </c>
      <c r="AN9" s="4">
        <f t="shared" si="2"/>
        <v>14</v>
      </c>
    </row>
    <row r="10" spans="1:40" x14ac:dyDescent="0.25">
      <c r="A10" s="23">
        <v>7</v>
      </c>
      <c r="B10" s="15" t="s">
        <v>172</v>
      </c>
      <c r="C10" s="11" t="s">
        <v>11</v>
      </c>
      <c r="D10" s="22" t="s">
        <v>300</v>
      </c>
      <c r="E10" s="4" t="s">
        <v>22</v>
      </c>
      <c r="F10" s="4"/>
      <c r="G10" s="5"/>
      <c r="H10" s="5"/>
      <c r="I10" s="5"/>
      <c r="J10" s="5"/>
      <c r="K10" s="5"/>
      <c r="L10" s="5"/>
      <c r="M10" s="5">
        <v>19</v>
      </c>
      <c r="N10" s="5"/>
      <c r="O10" s="5"/>
      <c r="P10" s="5"/>
      <c r="Q10" s="5"/>
      <c r="R10" s="5">
        <v>70</v>
      </c>
      <c r="S10" s="5">
        <v>105</v>
      </c>
      <c r="T10" s="5">
        <v>13</v>
      </c>
      <c r="U10" s="5"/>
      <c r="V10" s="5"/>
      <c r="W10" s="5"/>
      <c r="X10" s="5">
        <v>10</v>
      </c>
      <c r="Y10" s="5"/>
      <c r="Z10" s="5"/>
      <c r="AA10" s="5">
        <v>37</v>
      </c>
      <c r="AB10" s="5">
        <v>56</v>
      </c>
      <c r="AC10" s="5"/>
      <c r="AD10" s="5"/>
      <c r="AE10" s="5"/>
      <c r="AF10" s="5"/>
      <c r="AG10" s="5"/>
      <c r="AH10" s="5">
        <v>42</v>
      </c>
      <c r="AI10" s="5"/>
      <c r="AJ10" s="5"/>
      <c r="AK10" s="5"/>
      <c r="AL10" s="4">
        <f t="shared" si="0"/>
        <v>352</v>
      </c>
      <c r="AM10" s="14">
        <f t="shared" si="1"/>
        <v>5.8666666666666663</v>
      </c>
      <c r="AN10" s="4">
        <f t="shared" si="2"/>
        <v>8</v>
      </c>
    </row>
    <row r="11" spans="1:40" x14ac:dyDescent="0.25">
      <c r="A11" s="23">
        <v>8</v>
      </c>
      <c r="B11" s="15" t="s">
        <v>173</v>
      </c>
      <c r="C11" s="11" t="s">
        <v>12</v>
      </c>
      <c r="D11" s="22" t="s">
        <v>157</v>
      </c>
      <c r="E11" s="4" t="s">
        <v>22</v>
      </c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4">
        <f t="shared" si="0"/>
        <v>0</v>
      </c>
      <c r="AM11" s="14">
        <f t="shared" si="1"/>
        <v>0</v>
      </c>
      <c r="AN11" s="4">
        <f t="shared" si="2"/>
        <v>0</v>
      </c>
    </row>
    <row r="12" spans="1:40" x14ac:dyDescent="0.25">
      <c r="A12" s="23">
        <v>9</v>
      </c>
      <c r="B12" s="15" t="s">
        <v>174</v>
      </c>
      <c r="C12" s="11" t="s">
        <v>13</v>
      </c>
      <c r="D12" s="22" t="s">
        <v>157</v>
      </c>
      <c r="E12" s="4" t="s">
        <v>22</v>
      </c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4">
        <f t="shared" si="0"/>
        <v>0</v>
      </c>
      <c r="AM12" s="14">
        <f t="shared" si="1"/>
        <v>0</v>
      </c>
      <c r="AN12" s="4">
        <f t="shared" si="2"/>
        <v>0</v>
      </c>
    </row>
    <row r="13" spans="1:40" x14ac:dyDescent="0.25">
      <c r="A13" s="23">
        <v>10</v>
      </c>
      <c r="B13" s="15" t="s">
        <v>175</v>
      </c>
      <c r="C13" s="11" t="s">
        <v>14</v>
      </c>
      <c r="D13" s="22" t="s">
        <v>301</v>
      </c>
      <c r="E13" s="4" t="s">
        <v>22</v>
      </c>
      <c r="F13" s="4"/>
      <c r="G13" s="5">
        <v>9</v>
      </c>
      <c r="H13" s="5"/>
      <c r="I13" s="5">
        <v>63</v>
      </c>
      <c r="J13" s="5">
        <v>4</v>
      </c>
      <c r="K13" s="5"/>
      <c r="L13" s="5"/>
      <c r="M13" s="5"/>
      <c r="N13" s="5"/>
      <c r="O13" s="5"/>
      <c r="P13" s="5">
        <v>1</v>
      </c>
      <c r="Q13" s="5"/>
      <c r="R13" s="5"/>
      <c r="S13" s="5"/>
      <c r="T13" s="5"/>
      <c r="U13" s="5"/>
      <c r="V13" s="5"/>
      <c r="W13" s="5"/>
      <c r="X13" s="5"/>
      <c r="Y13" s="5"/>
      <c r="Z13" s="5">
        <v>16</v>
      </c>
      <c r="AA13" s="5">
        <v>5</v>
      </c>
      <c r="AB13" s="5"/>
      <c r="AC13" s="5"/>
      <c r="AD13" s="5"/>
      <c r="AE13" s="5"/>
      <c r="AF13" s="5"/>
      <c r="AG13" s="5">
        <v>12</v>
      </c>
      <c r="AH13" s="5">
        <v>27</v>
      </c>
      <c r="AI13" s="5"/>
      <c r="AJ13" s="5"/>
      <c r="AK13" s="5"/>
      <c r="AL13" s="4">
        <f t="shared" si="0"/>
        <v>137</v>
      </c>
      <c r="AM13" s="14">
        <f t="shared" si="1"/>
        <v>2.2833333333333332</v>
      </c>
      <c r="AN13" s="4">
        <f t="shared" si="2"/>
        <v>8</v>
      </c>
    </row>
    <row r="14" spans="1:40" x14ac:dyDescent="0.25">
      <c r="A14" s="23">
        <v>11</v>
      </c>
      <c r="B14" s="15" t="s">
        <v>176</v>
      </c>
      <c r="C14" s="11" t="s">
        <v>15</v>
      </c>
      <c r="D14" s="22" t="s">
        <v>157</v>
      </c>
      <c r="E14" s="4" t="s">
        <v>22</v>
      </c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v>5</v>
      </c>
      <c r="R14" s="5"/>
      <c r="S14" s="5"/>
      <c r="T14" s="5"/>
      <c r="U14" s="5"/>
      <c r="V14" s="5"/>
      <c r="W14" s="5"/>
      <c r="X14" s="5"/>
      <c r="Y14" s="5"/>
      <c r="Z14" s="5"/>
      <c r="AA14" s="5">
        <v>8</v>
      </c>
      <c r="AB14" s="5">
        <v>2</v>
      </c>
      <c r="AC14" s="5"/>
      <c r="AD14" s="5"/>
      <c r="AE14" s="5"/>
      <c r="AF14" s="5"/>
      <c r="AG14" s="5"/>
      <c r="AH14" s="5"/>
      <c r="AI14" s="5"/>
      <c r="AJ14" s="5"/>
      <c r="AK14" s="5"/>
      <c r="AL14" s="4">
        <f t="shared" si="0"/>
        <v>15</v>
      </c>
      <c r="AM14" s="14">
        <f t="shared" si="1"/>
        <v>0.25</v>
      </c>
      <c r="AN14" s="4">
        <f t="shared" si="2"/>
        <v>3</v>
      </c>
    </row>
    <row r="15" spans="1:40" x14ac:dyDescent="0.25">
      <c r="A15" s="23">
        <v>12</v>
      </c>
      <c r="B15" s="15" t="s">
        <v>177</v>
      </c>
      <c r="C15" s="11" t="s">
        <v>16</v>
      </c>
      <c r="D15" s="22" t="s">
        <v>157</v>
      </c>
      <c r="E15" s="4" t="s">
        <v>22</v>
      </c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4">
        <f t="shared" si="0"/>
        <v>0</v>
      </c>
      <c r="AM15" s="14">
        <f t="shared" si="1"/>
        <v>0</v>
      </c>
      <c r="AN15" s="4">
        <f t="shared" si="2"/>
        <v>0</v>
      </c>
    </row>
    <row r="16" spans="1:40" x14ac:dyDescent="0.25">
      <c r="A16" s="23">
        <v>13</v>
      </c>
      <c r="B16" s="15" t="s">
        <v>178</v>
      </c>
      <c r="C16" s="11" t="s">
        <v>17</v>
      </c>
      <c r="D16" s="22" t="s">
        <v>302</v>
      </c>
      <c r="E16" s="4" t="s">
        <v>22</v>
      </c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4">
        <f t="shared" si="0"/>
        <v>0</v>
      </c>
      <c r="AM16" s="14">
        <f t="shared" si="1"/>
        <v>0</v>
      </c>
      <c r="AN16" s="4">
        <f t="shared" si="2"/>
        <v>0</v>
      </c>
    </row>
    <row r="17" spans="1:40" x14ac:dyDescent="0.25">
      <c r="A17" s="23">
        <v>14</v>
      </c>
      <c r="B17" s="15" t="s">
        <v>179</v>
      </c>
      <c r="C17" s="11" t="s">
        <v>18</v>
      </c>
      <c r="D17" s="22" t="s">
        <v>303</v>
      </c>
      <c r="E17" s="4" t="s">
        <v>22</v>
      </c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v>2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>
        <v>123</v>
      </c>
      <c r="AG17" s="5"/>
      <c r="AH17" s="5">
        <v>3</v>
      </c>
      <c r="AI17" s="5"/>
      <c r="AJ17" s="5"/>
      <c r="AK17" s="5">
        <v>1</v>
      </c>
      <c r="AL17" s="4">
        <f t="shared" si="0"/>
        <v>129</v>
      </c>
      <c r="AM17" s="14">
        <f t="shared" si="1"/>
        <v>2.15</v>
      </c>
      <c r="AN17" s="4">
        <f t="shared" si="2"/>
        <v>4</v>
      </c>
    </row>
    <row r="18" spans="1:40" x14ac:dyDescent="0.25">
      <c r="A18" s="23">
        <v>15</v>
      </c>
      <c r="B18" s="15" t="s">
        <v>180</v>
      </c>
      <c r="C18" s="11" t="s">
        <v>19</v>
      </c>
      <c r="D18" s="22" t="s">
        <v>304</v>
      </c>
      <c r="E18" s="4" t="s">
        <v>22</v>
      </c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4">
        <f t="shared" si="0"/>
        <v>0</v>
      </c>
      <c r="AM18" s="14">
        <f t="shared" si="1"/>
        <v>0</v>
      </c>
      <c r="AN18" s="4">
        <f t="shared" si="2"/>
        <v>0</v>
      </c>
    </row>
    <row r="19" spans="1:40" x14ac:dyDescent="0.25">
      <c r="A19" s="23">
        <v>16</v>
      </c>
      <c r="B19" s="15" t="s">
        <v>181</v>
      </c>
      <c r="C19" s="11" t="s">
        <v>20</v>
      </c>
      <c r="D19" s="22" t="s">
        <v>304</v>
      </c>
      <c r="E19" s="4" t="s">
        <v>22</v>
      </c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4">
        <f t="shared" si="0"/>
        <v>0</v>
      </c>
      <c r="AM19" s="14">
        <f t="shared" si="1"/>
        <v>0</v>
      </c>
      <c r="AN19" s="4">
        <f t="shared" si="2"/>
        <v>0</v>
      </c>
    </row>
    <row r="20" spans="1:40" x14ac:dyDescent="0.25">
      <c r="A20" s="23">
        <v>17</v>
      </c>
      <c r="B20" s="15" t="s">
        <v>182</v>
      </c>
      <c r="C20" s="11" t="s">
        <v>21</v>
      </c>
      <c r="D20" s="22" t="s">
        <v>305</v>
      </c>
      <c r="E20" s="4" t="s">
        <v>22</v>
      </c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15</v>
      </c>
      <c r="V20" s="5">
        <v>6</v>
      </c>
      <c r="W20" s="5"/>
      <c r="X20" s="5"/>
      <c r="Y20" s="5"/>
      <c r="Z20" s="5"/>
      <c r="AA20" s="5"/>
      <c r="AB20" s="5">
        <v>19</v>
      </c>
      <c r="AC20" s="5"/>
      <c r="AD20" s="5"/>
      <c r="AE20" s="5"/>
      <c r="AF20" s="5"/>
      <c r="AG20" s="5"/>
      <c r="AH20" s="5"/>
      <c r="AI20" s="5"/>
      <c r="AJ20" s="5"/>
      <c r="AK20" s="5"/>
      <c r="AL20" s="4">
        <f t="shared" si="0"/>
        <v>40</v>
      </c>
      <c r="AM20" s="14">
        <f t="shared" si="1"/>
        <v>0.66666666666666663</v>
      </c>
      <c r="AN20" s="4">
        <f t="shared" si="2"/>
        <v>3</v>
      </c>
    </row>
    <row r="21" spans="1:40" x14ac:dyDescent="0.25">
      <c r="A21" s="23">
        <v>18</v>
      </c>
      <c r="B21" s="15" t="s">
        <v>183</v>
      </c>
      <c r="C21" s="11" t="s">
        <v>56</v>
      </c>
      <c r="D21" s="22" t="s">
        <v>306</v>
      </c>
      <c r="E21" s="4" t="s">
        <v>22</v>
      </c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4">
        <f t="shared" si="0"/>
        <v>0</v>
      </c>
      <c r="AM21" s="14">
        <f t="shared" si="1"/>
        <v>0</v>
      </c>
      <c r="AN21" s="4">
        <f t="shared" si="2"/>
        <v>0</v>
      </c>
    </row>
    <row r="22" spans="1:40" x14ac:dyDescent="0.25">
      <c r="A22" s="23">
        <v>19</v>
      </c>
      <c r="B22" s="15" t="s">
        <v>184</v>
      </c>
      <c r="C22" s="11" t="s">
        <v>23</v>
      </c>
      <c r="D22" s="22" t="s">
        <v>299</v>
      </c>
      <c r="E22" s="4" t="s">
        <v>22</v>
      </c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4">
        <f t="shared" si="0"/>
        <v>0</v>
      </c>
      <c r="AM22" s="14">
        <f t="shared" si="1"/>
        <v>0</v>
      </c>
      <c r="AN22" s="4">
        <f t="shared" si="2"/>
        <v>0</v>
      </c>
    </row>
    <row r="23" spans="1:40" x14ac:dyDescent="0.25">
      <c r="A23" s="23">
        <v>20</v>
      </c>
      <c r="B23" s="15" t="s">
        <v>262</v>
      </c>
      <c r="C23" s="11" t="s">
        <v>115</v>
      </c>
      <c r="D23" s="22" t="s">
        <v>350</v>
      </c>
      <c r="E23" s="4" t="s">
        <v>22</v>
      </c>
      <c r="F23" s="4"/>
      <c r="G23" s="5"/>
      <c r="H23" s="5"/>
      <c r="I23" s="5">
        <v>1</v>
      </c>
      <c r="J23" s="5">
        <v>1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>
        <v>9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4">
        <f>SUM(G23:AK23)</f>
        <v>11</v>
      </c>
      <c r="AM23" s="14">
        <f>AL23/60</f>
        <v>0.18333333333333332</v>
      </c>
      <c r="AN23" s="4">
        <f>SUMPRODUCT(--ISNUMBER(G23:AK23))</f>
        <v>3</v>
      </c>
    </row>
    <row r="24" spans="1:40" x14ac:dyDescent="0.25">
      <c r="A24" s="23">
        <v>21</v>
      </c>
      <c r="B24" s="17" t="s">
        <v>276</v>
      </c>
      <c r="C24" s="11" t="s">
        <v>156</v>
      </c>
      <c r="D24" s="22" t="s">
        <v>355</v>
      </c>
      <c r="E24" s="4" t="s">
        <v>22</v>
      </c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4">
        <f>SUM(G24:AK24)</f>
        <v>0</v>
      </c>
      <c r="AM24" s="14">
        <f>AL24/60</f>
        <v>0</v>
      </c>
      <c r="AN24" s="4">
        <f>SUMPRODUCT(--ISNUMBER(G24:AK24))</f>
        <v>0</v>
      </c>
    </row>
    <row r="25" spans="1:40" x14ac:dyDescent="0.25">
      <c r="A25" s="23">
        <v>22</v>
      </c>
      <c r="B25" s="15" t="s">
        <v>366</v>
      </c>
      <c r="C25" s="11" t="s">
        <v>367</v>
      </c>
      <c r="D25" s="22" t="s">
        <v>368</v>
      </c>
      <c r="E25" s="10" t="s">
        <v>22</v>
      </c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4">
        <f t="shared" ref="AL25:AL29" si="3">SUM(G25:AK25)</f>
        <v>0</v>
      </c>
      <c r="AM25" s="14">
        <f t="shared" ref="AM25:AM29" si="4">AL25/60</f>
        <v>0</v>
      </c>
      <c r="AN25" s="4">
        <f t="shared" ref="AN25:AN29" si="5">SUMPRODUCT(--ISNUMBER(G25:AK25))</f>
        <v>0</v>
      </c>
    </row>
    <row r="26" spans="1:40" x14ac:dyDescent="0.25">
      <c r="A26" s="23">
        <v>23</v>
      </c>
      <c r="B26" s="17" t="s">
        <v>297</v>
      </c>
      <c r="C26" s="11" t="s">
        <v>151</v>
      </c>
      <c r="D26" s="22" t="s">
        <v>365</v>
      </c>
      <c r="E26" s="4" t="s">
        <v>22</v>
      </c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4">
        <f>SUM(G26:AK26)</f>
        <v>0</v>
      </c>
      <c r="AM26" s="14">
        <f>AL26/60</f>
        <v>0</v>
      </c>
      <c r="AN26" s="4">
        <f>SUMPRODUCT(--ISNUMBER(G26:AK26))</f>
        <v>0</v>
      </c>
    </row>
    <row r="27" spans="1:40" x14ac:dyDescent="0.25">
      <c r="A27" s="23">
        <v>24</v>
      </c>
      <c r="B27" s="15" t="s">
        <v>383</v>
      </c>
      <c r="C27" s="11" t="s">
        <v>384</v>
      </c>
      <c r="D27" s="22" t="s">
        <v>158</v>
      </c>
      <c r="E27" s="10" t="s">
        <v>22</v>
      </c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4">
        <f>SUM(G27:AK27)</f>
        <v>0</v>
      </c>
      <c r="AM27" s="14">
        <f>AL27/60</f>
        <v>0</v>
      </c>
      <c r="AN27" s="4">
        <f>SUMPRODUCT(--ISNUMBER(G27:AK27))</f>
        <v>0</v>
      </c>
    </row>
    <row r="28" spans="1:40" x14ac:dyDescent="0.25">
      <c r="A28" s="23">
        <v>25</v>
      </c>
      <c r="B28" s="15" t="s">
        <v>185</v>
      </c>
      <c r="C28" s="11" t="s">
        <v>24</v>
      </c>
      <c r="D28" s="22" t="s">
        <v>157</v>
      </c>
      <c r="E28" s="10" t="s">
        <v>43</v>
      </c>
      <c r="F28" s="4" t="s">
        <v>26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4">
        <f t="shared" si="3"/>
        <v>0</v>
      </c>
      <c r="AM28" s="14">
        <f t="shared" si="4"/>
        <v>0</v>
      </c>
      <c r="AN28" s="4">
        <f t="shared" si="5"/>
        <v>0</v>
      </c>
    </row>
    <row r="29" spans="1:40" x14ac:dyDescent="0.25">
      <c r="A29" s="23">
        <v>26</v>
      </c>
      <c r="B29" s="15" t="s">
        <v>186</v>
      </c>
      <c r="C29" s="11" t="s">
        <v>25</v>
      </c>
      <c r="D29" s="22" t="s">
        <v>307</v>
      </c>
      <c r="E29" s="10" t="s">
        <v>153</v>
      </c>
      <c r="F29" s="4" t="s">
        <v>26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4">
        <f t="shared" si="3"/>
        <v>0</v>
      </c>
      <c r="AM29" s="14">
        <f t="shared" si="4"/>
        <v>0</v>
      </c>
      <c r="AN29" s="4">
        <f t="shared" si="5"/>
        <v>0</v>
      </c>
    </row>
    <row r="30" spans="1:40" x14ac:dyDescent="0.25">
      <c r="A30" s="23">
        <v>27</v>
      </c>
      <c r="B30" s="15" t="s">
        <v>187</v>
      </c>
      <c r="C30" s="11" t="s">
        <v>27</v>
      </c>
      <c r="D30" s="22" t="s">
        <v>308</v>
      </c>
      <c r="E30" s="4" t="s">
        <v>43</v>
      </c>
      <c r="F30" s="4"/>
      <c r="G30" s="5"/>
      <c r="H30" s="5"/>
      <c r="I30" s="5">
        <v>14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1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4">
        <f t="shared" si="0"/>
        <v>15</v>
      </c>
      <c r="AM30" s="14">
        <f t="shared" si="1"/>
        <v>0.25</v>
      </c>
      <c r="AN30" s="4">
        <f t="shared" si="2"/>
        <v>2</v>
      </c>
    </row>
    <row r="31" spans="1:40" x14ac:dyDescent="0.25">
      <c r="A31" s="23">
        <v>28</v>
      </c>
      <c r="B31" s="15" t="s">
        <v>188</v>
      </c>
      <c r="C31" s="11" t="s">
        <v>44</v>
      </c>
      <c r="D31" s="22" t="s">
        <v>157</v>
      </c>
      <c r="E31" s="4" t="s">
        <v>43</v>
      </c>
      <c r="F31" s="4"/>
      <c r="G31" s="5">
        <v>11</v>
      </c>
      <c r="H31" s="5"/>
      <c r="I31" s="5">
        <v>8</v>
      </c>
      <c r="J31" s="5">
        <v>26</v>
      </c>
      <c r="K31" s="5"/>
      <c r="L31" s="5"/>
      <c r="M31" s="5">
        <v>21</v>
      </c>
      <c r="N31" s="5"/>
      <c r="O31" s="5"/>
      <c r="P31" s="5">
        <v>14</v>
      </c>
      <c r="Q31" s="5">
        <v>8</v>
      </c>
      <c r="R31" s="5">
        <v>13</v>
      </c>
      <c r="S31" s="5">
        <v>8</v>
      </c>
      <c r="T31" s="5">
        <v>77</v>
      </c>
      <c r="U31" s="5"/>
      <c r="V31" s="5"/>
      <c r="W31" s="5"/>
      <c r="X31" s="5">
        <v>23</v>
      </c>
      <c r="Y31" s="5">
        <v>23</v>
      </c>
      <c r="Z31" s="5">
        <v>23</v>
      </c>
      <c r="AA31" s="5">
        <v>24</v>
      </c>
      <c r="AB31" s="5"/>
      <c r="AC31" s="5"/>
      <c r="AD31" s="5"/>
      <c r="AE31" s="5">
        <v>14</v>
      </c>
      <c r="AF31" s="5">
        <v>24</v>
      </c>
      <c r="AG31" s="5">
        <v>5</v>
      </c>
      <c r="AH31" s="5">
        <v>43</v>
      </c>
      <c r="AI31" s="5"/>
      <c r="AJ31" s="5"/>
      <c r="AK31" s="5">
        <v>19</v>
      </c>
      <c r="AL31" s="4">
        <f t="shared" si="0"/>
        <v>384</v>
      </c>
      <c r="AM31" s="14">
        <f t="shared" si="1"/>
        <v>6.4</v>
      </c>
      <c r="AN31" s="4">
        <f t="shared" si="2"/>
        <v>18</v>
      </c>
    </row>
    <row r="32" spans="1:40" x14ac:dyDescent="0.25">
      <c r="A32" s="23">
        <v>29</v>
      </c>
      <c r="B32" s="15" t="s">
        <v>189</v>
      </c>
      <c r="C32" s="11" t="s">
        <v>28</v>
      </c>
      <c r="D32" s="22" t="s">
        <v>157</v>
      </c>
      <c r="E32" s="4" t="s">
        <v>43</v>
      </c>
      <c r="F32" s="4"/>
      <c r="G32" s="5"/>
      <c r="H32" s="5">
        <v>24</v>
      </c>
      <c r="I32" s="5">
        <v>22</v>
      </c>
      <c r="J32" s="5">
        <v>38</v>
      </c>
      <c r="K32" s="5"/>
      <c r="L32" s="5"/>
      <c r="M32" s="5">
        <v>13</v>
      </c>
      <c r="N32" s="5"/>
      <c r="O32" s="5"/>
      <c r="P32" s="5">
        <v>29</v>
      </c>
      <c r="Q32" s="5">
        <v>31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4">
        <f t="shared" si="0"/>
        <v>157</v>
      </c>
      <c r="AM32" s="14">
        <f t="shared" si="1"/>
        <v>2.6166666666666667</v>
      </c>
      <c r="AN32" s="4">
        <f t="shared" si="2"/>
        <v>6</v>
      </c>
    </row>
    <row r="33" spans="1:40" x14ac:dyDescent="0.25">
      <c r="A33" s="23">
        <v>30</v>
      </c>
      <c r="B33" s="17" t="s">
        <v>226</v>
      </c>
      <c r="C33" s="11" t="s">
        <v>75</v>
      </c>
      <c r="D33" s="22" t="s">
        <v>330</v>
      </c>
      <c r="E33" s="4" t="s">
        <v>153</v>
      </c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4">
        <f>SUM(G33:AK33)</f>
        <v>0</v>
      </c>
      <c r="AM33" s="14">
        <f>AL33/60</f>
        <v>0</v>
      </c>
      <c r="AN33" s="4">
        <f>SUMPRODUCT(--ISNUMBER(G33:AK33))</f>
        <v>0</v>
      </c>
    </row>
    <row r="34" spans="1:40" x14ac:dyDescent="0.25">
      <c r="A34" s="23">
        <v>31</v>
      </c>
      <c r="B34" s="15" t="s">
        <v>376</v>
      </c>
      <c r="C34" s="11" t="s">
        <v>30</v>
      </c>
      <c r="D34" s="22" t="s">
        <v>309</v>
      </c>
      <c r="E34" s="4" t="s">
        <v>43</v>
      </c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>
        <v>4</v>
      </c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4">
        <f t="shared" si="0"/>
        <v>4</v>
      </c>
      <c r="AM34" s="14">
        <f t="shared" si="1"/>
        <v>6.6666666666666666E-2</v>
      </c>
      <c r="AN34" s="4">
        <f t="shared" si="2"/>
        <v>1</v>
      </c>
    </row>
    <row r="35" spans="1:40" x14ac:dyDescent="0.25">
      <c r="A35" s="23">
        <v>32</v>
      </c>
      <c r="B35" s="15" t="s">
        <v>192</v>
      </c>
      <c r="C35" s="11" t="s">
        <v>32</v>
      </c>
      <c r="D35" s="22" t="s">
        <v>157</v>
      </c>
      <c r="E35" s="4" t="s">
        <v>43</v>
      </c>
      <c r="F35" s="4"/>
      <c r="G35" s="5"/>
      <c r="H35" s="5"/>
      <c r="I35" s="5">
        <v>9</v>
      </c>
      <c r="J35" s="5"/>
      <c r="K35" s="5">
        <v>6</v>
      </c>
      <c r="L35" s="5"/>
      <c r="M35" s="5">
        <v>6</v>
      </c>
      <c r="N35" s="5"/>
      <c r="O35" s="5"/>
      <c r="P35" s="5">
        <v>14</v>
      </c>
      <c r="Q35" s="5"/>
      <c r="R35" s="5"/>
      <c r="S35" s="5">
        <v>30</v>
      </c>
      <c r="T35" s="5">
        <v>3</v>
      </c>
      <c r="U35" s="5"/>
      <c r="V35" s="5"/>
      <c r="W35" s="5"/>
      <c r="X35" s="5"/>
      <c r="Y35" s="5"/>
      <c r="Z35" s="5"/>
      <c r="AA35" s="5"/>
      <c r="AB35" s="5"/>
      <c r="AC35" s="5"/>
      <c r="AD35" s="5"/>
      <c r="AE35" s="5">
        <v>2</v>
      </c>
      <c r="AF35" s="5"/>
      <c r="AG35" s="5"/>
      <c r="AH35" s="5"/>
      <c r="AI35" s="5"/>
      <c r="AJ35" s="5"/>
      <c r="AK35" s="5"/>
      <c r="AL35" s="4">
        <f t="shared" si="0"/>
        <v>70</v>
      </c>
      <c r="AM35" s="14">
        <f t="shared" si="1"/>
        <v>1.1666666666666667</v>
      </c>
      <c r="AN35" s="4">
        <f t="shared" si="2"/>
        <v>7</v>
      </c>
    </row>
    <row r="36" spans="1:40" x14ac:dyDescent="0.25">
      <c r="A36" s="23">
        <v>33</v>
      </c>
      <c r="B36" s="17" t="s">
        <v>193</v>
      </c>
      <c r="C36" s="11" t="s">
        <v>33</v>
      </c>
      <c r="D36" s="22" t="s">
        <v>303</v>
      </c>
      <c r="E36" s="4" t="s">
        <v>43</v>
      </c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4">
        <f t="shared" si="0"/>
        <v>0</v>
      </c>
      <c r="AM36" s="14">
        <f t="shared" si="1"/>
        <v>0</v>
      </c>
      <c r="AN36" s="4">
        <f t="shared" si="2"/>
        <v>0</v>
      </c>
    </row>
    <row r="37" spans="1:40" x14ac:dyDescent="0.25">
      <c r="A37" s="23">
        <v>34</v>
      </c>
      <c r="B37" s="15" t="s">
        <v>196</v>
      </c>
      <c r="C37" s="11" t="s">
        <v>35</v>
      </c>
      <c r="D37" s="22" t="s">
        <v>157</v>
      </c>
      <c r="E37" s="4" t="s">
        <v>43</v>
      </c>
      <c r="F37" s="4"/>
      <c r="G37" s="5">
        <v>1</v>
      </c>
      <c r="H37" s="5">
        <v>11</v>
      </c>
      <c r="I37" s="5"/>
      <c r="J37" s="5">
        <v>6</v>
      </c>
      <c r="K37" s="5"/>
      <c r="L37" s="5"/>
      <c r="M37" s="5">
        <v>22</v>
      </c>
      <c r="N37" s="5"/>
      <c r="O37" s="5"/>
      <c r="P37" s="5">
        <v>32</v>
      </c>
      <c r="Q37" s="5">
        <v>8</v>
      </c>
      <c r="R37" s="5">
        <v>17</v>
      </c>
      <c r="S37" s="5">
        <v>31</v>
      </c>
      <c r="T37" s="5">
        <v>3</v>
      </c>
      <c r="U37" s="5"/>
      <c r="V37" s="5"/>
      <c r="W37" s="5"/>
      <c r="X37" s="5"/>
      <c r="Y37" s="5"/>
      <c r="Z37" s="5">
        <v>14</v>
      </c>
      <c r="AA37" s="5">
        <v>1</v>
      </c>
      <c r="AB37" s="5"/>
      <c r="AC37" s="5"/>
      <c r="AD37" s="5"/>
      <c r="AE37" s="5"/>
      <c r="AF37" s="5">
        <v>11</v>
      </c>
      <c r="AG37" s="5"/>
      <c r="AH37" s="5">
        <v>2</v>
      </c>
      <c r="AI37" s="5"/>
      <c r="AJ37" s="5"/>
      <c r="AK37" s="5">
        <v>28</v>
      </c>
      <c r="AL37" s="4">
        <f t="shared" si="0"/>
        <v>187</v>
      </c>
      <c r="AM37" s="14">
        <f t="shared" si="1"/>
        <v>3.1166666666666667</v>
      </c>
      <c r="AN37" s="4">
        <f t="shared" si="2"/>
        <v>14</v>
      </c>
    </row>
    <row r="38" spans="1:40" x14ac:dyDescent="0.25">
      <c r="A38" s="23">
        <v>35</v>
      </c>
      <c r="B38" s="15" t="s">
        <v>198</v>
      </c>
      <c r="C38" s="11" t="s">
        <v>37</v>
      </c>
      <c r="D38" s="22" t="s">
        <v>313</v>
      </c>
      <c r="E38" s="4" t="s">
        <v>43</v>
      </c>
      <c r="F38" s="4"/>
      <c r="G38" s="5">
        <v>3</v>
      </c>
      <c r="H38" s="5"/>
      <c r="I38" s="5">
        <v>10</v>
      </c>
      <c r="J38" s="5"/>
      <c r="K38" s="5"/>
      <c r="L38" s="5"/>
      <c r="M38" s="5">
        <v>3</v>
      </c>
      <c r="N38" s="5"/>
      <c r="O38" s="5"/>
      <c r="P38" s="5"/>
      <c r="Q38" s="5"/>
      <c r="R38" s="5">
        <v>1</v>
      </c>
      <c r="S38" s="5">
        <v>2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>
        <v>1</v>
      </c>
      <c r="AI38" s="5"/>
      <c r="AJ38" s="5"/>
      <c r="AK38" s="5"/>
      <c r="AL38" s="4">
        <f t="shared" si="0"/>
        <v>20</v>
      </c>
      <c r="AM38" s="14">
        <f t="shared" si="1"/>
        <v>0.33333333333333331</v>
      </c>
      <c r="AN38" s="4">
        <f t="shared" si="2"/>
        <v>6</v>
      </c>
    </row>
    <row r="39" spans="1:40" x14ac:dyDescent="0.25">
      <c r="A39" s="23">
        <v>36</v>
      </c>
      <c r="B39" s="15" t="s">
        <v>199</v>
      </c>
      <c r="C39" s="11" t="s">
        <v>38</v>
      </c>
      <c r="D39" s="22" t="s">
        <v>314</v>
      </c>
      <c r="E39" s="4" t="s">
        <v>43</v>
      </c>
      <c r="F39" s="4"/>
      <c r="G39" s="5"/>
      <c r="H39" s="5"/>
      <c r="I39" s="5"/>
      <c r="J39" s="5">
        <v>3</v>
      </c>
      <c r="K39" s="5"/>
      <c r="L39" s="5"/>
      <c r="M39" s="5"/>
      <c r="N39" s="5"/>
      <c r="O39" s="5"/>
      <c r="P39" s="5"/>
      <c r="Q39" s="5">
        <v>6</v>
      </c>
      <c r="R39" s="5"/>
      <c r="S39" s="5"/>
      <c r="T39" s="5"/>
      <c r="U39" s="5"/>
      <c r="V39" s="5"/>
      <c r="W39" s="5"/>
      <c r="X39" s="5"/>
      <c r="Y39" s="5"/>
      <c r="Z39" s="5">
        <v>3</v>
      </c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>
        <v>5</v>
      </c>
      <c r="AL39" s="4">
        <f t="shared" si="0"/>
        <v>17</v>
      </c>
      <c r="AM39" s="14">
        <f t="shared" si="1"/>
        <v>0.28333333333333333</v>
      </c>
      <c r="AN39" s="4">
        <f t="shared" si="2"/>
        <v>4</v>
      </c>
    </row>
    <row r="40" spans="1:40" x14ac:dyDescent="0.25">
      <c r="A40" s="23">
        <v>37</v>
      </c>
      <c r="B40" s="15" t="s">
        <v>200</v>
      </c>
      <c r="C40" s="11" t="s">
        <v>39</v>
      </c>
      <c r="D40" s="22" t="s">
        <v>157</v>
      </c>
      <c r="E40" s="4" t="s">
        <v>43</v>
      </c>
      <c r="F40" s="4"/>
      <c r="G40" s="5">
        <v>6</v>
      </c>
      <c r="H40" s="5"/>
      <c r="I40" s="5"/>
      <c r="J40" s="5"/>
      <c r="K40" s="5"/>
      <c r="L40" s="5"/>
      <c r="M40" s="5"/>
      <c r="N40" s="5"/>
      <c r="O40" s="5"/>
      <c r="P40" s="5">
        <v>6</v>
      </c>
      <c r="Q40" s="5"/>
      <c r="R40" s="5"/>
      <c r="S40" s="5"/>
      <c r="T40" s="5"/>
      <c r="U40" s="5"/>
      <c r="V40" s="5"/>
      <c r="W40" s="5"/>
      <c r="X40" s="5">
        <v>6</v>
      </c>
      <c r="Y40" s="5">
        <v>8</v>
      </c>
      <c r="Z40" s="5"/>
      <c r="AA40" s="5"/>
      <c r="AB40" s="5"/>
      <c r="AC40" s="5"/>
      <c r="AD40" s="5">
        <v>7</v>
      </c>
      <c r="AE40" s="5"/>
      <c r="AF40" s="5"/>
      <c r="AG40" s="5"/>
      <c r="AH40" s="5"/>
      <c r="AI40" s="5"/>
      <c r="AJ40" s="5"/>
      <c r="AK40" s="5"/>
      <c r="AL40" s="4">
        <f t="shared" si="0"/>
        <v>33</v>
      </c>
      <c r="AM40" s="14">
        <f t="shared" si="1"/>
        <v>0.55000000000000004</v>
      </c>
      <c r="AN40" s="4">
        <f t="shared" si="2"/>
        <v>5</v>
      </c>
    </row>
    <row r="41" spans="1:40" x14ac:dyDescent="0.25">
      <c r="A41" s="23">
        <v>38</v>
      </c>
      <c r="B41" s="15" t="s">
        <v>201</v>
      </c>
      <c r="C41" s="11" t="s">
        <v>40</v>
      </c>
      <c r="D41" s="22" t="s">
        <v>157</v>
      </c>
      <c r="E41" s="4" t="s">
        <v>43</v>
      </c>
      <c r="F41" s="4"/>
      <c r="G41" s="5"/>
      <c r="H41" s="5"/>
      <c r="I41" s="5">
        <v>8</v>
      </c>
      <c r="J41" s="5">
        <v>48</v>
      </c>
      <c r="K41" s="5"/>
      <c r="L41" s="5"/>
      <c r="M41" s="5">
        <v>7</v>
      </c>
      <c r="N41" s="5"/>
      <c r="O41" s="5"/>
      <c r="P41" s="5">
        <v>12</v>
      </c>
      <c r="Q41" s="5">
        <v>23</v>
      </c>
      <c r="R41" s="5">
        <v>21</v>
      </c>
      <c r="S41" s="5">
        <v>22</v>
      </c>
      <c r="T41" s="5"/>
      <c r="U41" s="5"/>
      <c r="V41" s="5"/>
      <c r="W41" s="5"/>
      <c r="X41" s="5">
        <v>74</v>
      </c>
      <c r="Y41" s="5"/>
      <c r="Z41" s="5"/>
      <c r="AA41" s="5"/>
      <c r="AB41" s="5"/>
      <c r="AC41" s="5"/>
      <c r="AD41" s="5"/>
      <c r="AE41" s="5">
        <v>2</v>
      </c>
      <c r="AF41" s="5">
        <v>5</v>
      </c>
      <c r="AG41" s="5"/>
      <c r="AH41" s="5"/>
      <c r="AI41" s="5"/>
      <c r="AJ41" s="5"/>
      <c r="AK41" s="5">
        <v>2</v>
      </c>
      <c r="AL41" s="4">
        <f t="shared" si="0"/>
        <v>224</v>
      </c>
      <c r="AM41" s="14">
        <f t="shared" si="1"/>
        <v>3.7333333333333334</v>
      </c>
      <c r="AN41" s="4">
        <f t="shared" si="2"/>
        <v>11</v>
      </c>
    </row>
    <row r="42" spans="1:40" x14ac:dyDescent="0.25">
      <c r="A42" s="23">
        <v>39</v>
      </c>
      <c r="B42" s="15" t="s">
        <v>277</v>
      </c>
      <c r="C42" s="11" t="s">
        <v>130</v>
      </c>
      <c r="D42" s="22" t="s">
        <v>386</v>
      </c>
      <c r="E42" s="4" t="s">
        <v>43</v>
      </c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4">
        <f>SUM(G42:AK42)</f>
        <v>0</v>
      </c>
      <c r="AM42" s="14">
        <f>AL42/60</f>
        <v>0</v>
      </c>
      <c r="AN42" s="4">
        <f>SUMPRODUCT(--ISNUMBER(G42:AK42))</f>
        <v>0</v>
      </c>
    </row>
    <row r="43" spans="1:40" x14ac:dyDescent="0.25">
      <c r="A43" s="23">
        <v>40</v>
      </c>
      <c r="B43" s="15" t="s">
        <v>41</v>
      </c>
      <c r="C43" s="11" t="s">
        <v>41</v>
      </c>
      <c r="D43" s="22" t="s">
        <v>157</v>
      </c>
      <c r="E43" s="4" t="s">
        <v>43</v>
      </c>
      <c r="F43" s="4"/>
      <c r="G43" s="5">
        <v>5</v>
      </c>
      <c r="H43" s="5"/>
      <c r="I43" s="5">
        <v>1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>
        <v>2</v>
      </c>
      <c r="U43" s="5"/>
      <c r="V43" s="5"/>
      <c r="W43" s="5"/>
      <c r="X43" s="5"/>
      <c r="Y43" s="5"/>
      <c r="Z43" s="5">
        <v>13</v>
      </c>
      <c r="AA43" s="5">
        <v>2</v>
      </c>
      <c r="AB43" s="5"/>
      <c r="AC43" s="5"/>
      <c r="AD43" s="5"/>
      <c r="AE43" s="5">
        <v>4</v>
      </c>
      <c r="AF43" s="5"/>
      <c r="AG43" s="5"/>
      <c r="AH43" s="5">
        <v>15</v>
      </c>
      <c r="AI43" s="5"/>
      <c r="AJ43" s="5"/>
      <c r="AK43" s="5"/>
      <c r="AL43" s="4">
        <f t="shared" si="0"/>
        <v>42</v>
      </c>
      <c r="AM43" s="14">
        <f t="shared" si="1"/>
        <v>0.7</v>
      </c>
      <c r="AN43" s="4">
        <f t="shared" si="2"/>
        <v>7</v>
      </c>
    </row>
    <row r="44" spans="1:40" x14ac:dyDescent="0.25">
      <c r="A44" s="23">
        <v>41</v>
      </c>
      <c r="B44" s="15" t="s">
        <v>202</v>
      </c>
      <c r="C44" s="11" t="s">
        <v>42</v>
      </c>
      <c r="D44" s="22" t="s">
        <v>315</v>
      </c>
      <c r="E44" s="4" t="s">
        <v>43</v>
      </c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4">
        <f t="shared" si="0"/>
        <v>0</v>
      </c>
      <c r="AM44" s="14">
        <f t="shared" si="1"/>
        <v>0</v>
      </c>
      <c r="AN44" s="4">
        <f t="shared" si="2"/>
        <v>0</v>
      </c>
    </row>
    <row r="45" spans="1:40" x14ac:dyDescent="0.25">
      <c r="A45" s="23">
        <v>42</v>
      </c>
      <c r="B45" s="15" t="s">
        <v>294</v>
      </c>
      <c r="C45" s="11" t="s">
        <v>148</v>
      </c>
      <c r="D45" s="22" t="s">
        <v>301</v>
      </c>
      <c r="E45" s="4" t="s">
        <v>43</v>
      </c>
      <c r="F45" s="4"/>
      <c r="G45" s="5">
        <v>4</v>
      </c>
      <c r="H45" s="5"/>
      <c r="I45" s="5">
        <v>19</v>
      </c>
      <c r="J45" s="5">
        <v>9</v>
      </c>
      <c r="K45" s="5"/>
      <c r="L45" s="5"/>
      <c r="M45" s="5"/>
      <c r="N45" s="5"/>
      <c r="O45" s="5"/>
      <c r="P45" s="5">
        <v>30</v>
      </c>
      <c r="Q45" s="5">
        <v>6</v>
      </c>
      <c r="R45" s="5">
        <v>5</v>
      </c>
      <c r="S45" s="5">
        <v>14</v>
      </c>
      <c r="T45" s="5">
        <v>2</v>
      </c>
      <c r="U45" s="5"/>
      <c r="V45" s="5"/>
      <c r="W45" s="5"/>
      <c r="X45" s="5"/>
      <c r="Y45" s="5"/>
      <c r="Z45" s="5"/>
      <c r="AA45" s="5"/>
      <c r="AB45" s="5"/>
      <c r="AC45" s="5"/>
      <c r="AD45" s="5">
        <v>14</v>
      </c>
      <c r="AE45" s="5">
        <v>182</v>
      </c>
      <c r="AF45" s="5">
        <v>52</v>
      </c>
      <c r="AG45" s="5">
        <v>2</v>
      </c>
      <c r="AH45" s="5">
        <v>11</v>
      </c>
      <c r="AI45" s="5"/>
      <c r="AJ45" s="5"/>
      <c r="AK45" s="5">
        <v>10</v>
      </c>
      <c r="AL45" s="4">
        <f>SUM(G45:AK45)</f>
        <v>360</v>
      </c>
      <c r="AM45" s="14">
        <f>AL45/60</f>
        <v>6</v>
      </c>
      <c r="AN45" s="4">
        <f>SUMPRODUCT(--ISNUMBER(G45:AK45))</f>
        <v>14</v>
      </c>
    </row>
    <row r="46" spans="1:40" x14ac:dyDescent="0.25">
      <c r="A46" s="23">
        <v>43</v>
      </c>
      <c r="B46" s="17" t="s">
        <v>203</v>
      </c>
      <c r="C46" s="11" t="s">
        <v>45</v>
      </c>
      <c r="D46" s="22" t="s">
        <v>316</v>
      </c>
      <c r="E46" s="10" t="s">
        <v>154</v>
      </c>
      <c r="F46" s="4" t="s">
        <v>55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4">
        <f t="shared" si="0"/>
        <v>0</v>
      </c>
      <c r="AM46" s="14">
        <f t="shared" si="1"/>
        <v>0</v>
      </c>
      <c r="AN46" s="4">
        <f t="shared" si="2"/>
        <v>0</v>
      </c>
    </row>
    <row r="47" spans="1:40" x14ac:dyDescent="0.25">
      <c r="A47" s="23">
        <v>44</v>
      </c>
      <c r="B47" s="15" t="s">
        <v>204</v>
      </c>
      <c r="C47" s="11" t="s">
        <v>46</v>
      </c>
      <c r="D47" s="22" t="s">
        <v>317</v>
      </c>
      <c r="E47" s="10" t="s">
        <v>154</v>
      </c>
      <c r="F47" s="4" t="s">
        <v>55</v>
      </c>
      <c r="G47" s="5"/>
      <c r="H47" s="5"/>
      <c r="I47" s="5"/>
      <c r="J47" s="5">
        <v>18</v>
      </c>
      <c r="K47" s="5"/>
      <c r="L47" s="5"/>
      <c r="M47" s="5">
        <v>10</v>
      </c>
      <c r="N47" s="5"/>
      <c r="O47" s="5"/>
      <c r="P47" s="5">
        <v>9</v>
      </c>
      <c r="Q47" s="5"/>
      <c r="R47" s="5"/>
      <c r="S47" s="5"/>
      <c r="T47" s="5"/>
      <c r="U47" s="5">
        <v>2</v>
      </c>
      <c r="V47" s="5"/>
      <c r="W47" s="5"/>
      <c r="X47" s="5">
        <v>3</v>
      </c>
      <c r="Y47" s="5"/>
      <c r="Z47" s="5"/>
      <c r="AA47" s="5"/>
      <c r="AB47" s="5">
        <v>27</v>
      </c>
      <c r="AC47" s="5"/>
      <c r="AD47" s="5"/>
      <c r="AE47" s="5"/>
      <c r="AF47" s="5"/>
      <c r="AG47" s="5"/>
      <c r="AH47" s="5">
        <v>1</v>
      </c>
      <c r="AI47" s="5"/>
      <c r="AJ47" s="5"/>
      <c r="AK47" s="5"/>
      <c r="AL47" s="4">
        <f t="shared" si="0"/>
        <v>70</v>
      </c>
      <c r="AM47" s="14">
        <f t="shared" si="1"/>
        <v>1.1666666666666667</v>
      </c>
      <c r="AN47" s="4">
        <f t="shared" si="2"/>
        <v>7</v>
      </c>
    </row>
    <row r="48" spans="1:40" x14ac:dyDescent="0.25">
      <c r="A48" s="23">
        <v>45</v>
      </c>
      <c r="B48" s="15" t="s">
        <v>205</v>
      </c>
      <c r="C48" s="11" t="s">
        <v>47</v>
      </c>
      <c r="D48" s="22" t="s">
        <v>318</v>
      </c>
      <c r="E48" s="10" t="s">
        <v>154</v>
      </c>
      <c r="F48" s="4" t="s">
        <v>55</v>
      </c>
      <c r="G48" s="5"/>
      <c r="H48" s="5"/>
      <c r="I48" s="5"/>
      <c r="J48" s="5"/>
      <c r="K48" s="5"/>
      <c r="L48" s="5"/>
      <c r="M48" s="5"/>
      <c r="N48" s="5">
        <v>1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4">
        <f t="shared" si="0"/>
        <v>1</v>
      </c>
      <c r="AM48" s="14">
        <f t="shared" si="1"/>
        <v>1.6666666666666666E-2</v>
      </c>
      <c r="AN48" s="4">
        <f t="shared" si="2"/>
        <v>1</v>
      </c>
    </row>
    <row r="49" spans="1:40" x14ac:dyDescent="0.25">
      <c r="A49" s="23">
        <v>46</v>
      </c>
      <c r="B49" s="15" t="s">
        <v>48</v>
      </c>
      <c r="C49" s="11" t="s">
        <v>48</v>
      </c>
      <c r="D49" s="22" t="s">
        <v>319</v>
      </c>
      <c r="E49" s="10" t="s">
        <v>154</v>
      </c>
      <c r="F49" s="4" t="s">
        <v>55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>
        <v>11</v>
      </c>
      <c r="AJ49" s="5">
        <v>67</v>
      </c>
      <c r="AK49" s="5"/>
      <c r="AL49" s="4">
        <f t="shared" si="0"/>
        <v>78</v>
      </c>
      <c r="AM49" s="14">
        <f t="shared" si="1"/>
        <v>1.3</v>
      </c>
      <c r="AN49" s="4">
        <f t="shared" si="2"/>
        <v>2</v>
      </c>
    </row>
    <row r="50" spans="1:40" x14ac:dyDescent="0.25">
      <c r="A50" s="23">
        <v>47</v>
      </c>
      <c r="B50" s="15" t="s">
        <v>206</v>
      </c>
      <c r="C50" s="11" t="s">
        <v>49</v>
      </c>
      <c r="D50" s="22" t="s">
        <v>314</v>
      </c>
      <c r="E50" s="10" t="s">
        <v>154</v>
      </c>
      <c r="F50" s="4" t="s">
        <v>55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4">
        <f t="shared" si="0"/>
        <v>0</v>
      </c>
      <c r="AM50" s="14">
        <f t="shared" si="1"/>
        <v>0</v>
      </c>
      <c r="AN50" s="4">
        <f t="shared" si="2"/>
        <v>0</v>
      </c>
    </row>
    <row r="51" spans="1:40" x14ac:dyDescent="0.25">
      <c r="A51" s="23">
        <v>48</v>
      </c>
      <c r="B51" s="15" t="s">
        <v>207</v>
      </c>
      <c r="C51" s="11" t="s">
        <v>50</v>
      </c>
      <c r="D51" s="22" t="s">
        <v>316</v>
      </c>
      <c r="E51" s="10" t="s">
        <v>154</v>
      </c>
      <c r="F51" s="4" t="s">
        <v>55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4">
        <f t="shared" si="0"/>
        <v>0</v>
      </c>
      <c r="AM51" s="14">
        <f t="shared" si="1"/>
        <v>0</v>
      </c>
      <c r="AN51" s="4">
        <f t="shared" si="2"/>
        <v>0</v>
      </c>
    </row>
    <row r="52" spans="1:40" x14ac:dyDescent="0.25">
      <c r="A52" s="23">
        <v>49</v>
      </c>
      <c r="B52" s="15" t="s">
        <v>208</v>
      </c>
      <c r="C52" s="11" t="s">
        <v>51</v>
      </c>
      <c r="D52" s="22" t="s">
        <v>320</v>
      </c>
      <c r="E52" s="10" t="s">
        <v>154</v>
      </c>
      <c r="F52" s="4" t="s">
        <v>55</v>
      </c>
      <c r="G52" s="5">
        <v>9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>
        <v>3</v>
      </c>
      <c r="AE52" s="5"/>
      <c r="AF52" s="5"/>
      <c r="AG52" s="5"/>
      <c r="AH52" s="5"/>
      <c r="AI52" s="5"/>
      <c r="AJ52" s="5"/>
      <c r="AK52" s="5"/>
      <c r="AL52" s="4">
        <f t="shared" si="0"/>
        <v>12</v>
      </c>
      <c r="AM52" s="14">
        <f t="shared" si="1"/>
        <v>0.2</v>
      </c>
      <c r="AN52" s="4">
        <f t="shared" si="2"/>
        <v>2</v>
      </c>
    </row>
    <row r="53" spans="1:40" x14ac:dyDescent="0.25">
      <c r="A53" s="23">
        <v>50</v>
      </c>
      <c r="B53" s="17" t="s">
        <v>209</v>
      </c>
      <c r="C53" s="11" t="s">
        <v>52</v>
      </c>
      <c r="D53" s="22" t="s">
        <v>319</v>
      </c>
      <c r="E53" s="10" t="s">
        <v>154</v>
      </c>
      <c r="F53" s="4" t="s">
        <v>55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4">
        <f t="shared" si="0"/>
        <v>0</v>
      </c>
      <c r="AM53" s="14">
        <f t="shared" si="1"/>
        <v>0</v>
      </c>
      <c r="AN53" s="4">
        <f t="shared" si="2"/>
        <v>0</v>
      </c>
    </row>
    <row r="54" spans="1:40" x14ac:dyDescent="0.25">
      <c r="A54" s="23">
        <v>51</v>
      </c>
      <c r="B54" s="15" t="s">
        <v>210</v>
      </c>
      <c r="C54" s="11" t="s">
        <v>53</v>
      </c>
      <c r="D54" s="22" t="s">
        <v>318</v>
      </c>
      <c r="E54" s="10" t="s">
        <v>154</v>
      </c>
      <c r="F54" s="4" t="s">
        <v>55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4">
        <f t="shared" si="0"/>
        <v>0</v>
      </c>
      <c r="AM54" s="14">
        <f t="shared" si="1"/>
        <v>0</v>
      </c>
      <c r="AN54" s="4">
        <f t="shared" si="2"/>
        <v>0</v>
      </c>
    </row>
    <row r="55" spans="1:40" x14ac:dyDescent="0.25">
      <c r="A55" s="23">
        <v>52</v>
      </c>
      <c r="B55" s="15" t="s">
        <v>211</v>
      </c>
      <c r="C55" s="12" t="s">
        <v>54</v>
      </c>
      <c r="D55" s="22" t="s">
        <v>319</v>
      </c>
      <c r="E55" s="10" t="s">
        <v>154</v>
      </c>
      <c r="F55" s="4" t="s">
        <v>55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4">
        <f t="shared" si="0"/>
        <v>0</v>
      </c>
      <c r="AM55" s="14">
        <f t="shared" si="1"/>
        <v>0</v>
      </c>
      <c r="AN55" s="4">
        <f t="shared" si="2"/>
        <v>0</v>
      </c>
    </row>
    <row r="56" spans="1:40" x14ac:dyDescent="0.25">
      <c r="A56" s="23">
        <v>53</v>
      </c>
      <c r="B56" s="15" t="s">
        <v>372</v>
      </c>
      <c r="C56" s="15" t="s">
        <v>372</v>
      </c>
      <c r="D56" s="22" t="s">
        <v>375</v>
      </c>
      <c r="E56" s="10" t="s">
        <v>154</v>
      </c>
      <c r="F56" s="4" t="s">
        <v>55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4">
        <f t="shared" si="0"/>
        <v>0</v>
      </c>
      <c r="AM56" s="14">
        <f t="shared" si="1"/>
        <v>0</v>
      </c>
      <c r="AN56" s="4">
        <f t="shared" si="2"/>
        <v>0</v>
      </c>
    </row>
    <row r="57" spans="1:40" x14ac:dyDescent="0.25">
      <c r="A57" s="23">
        <v>54</v>
      </c>
      <c r="B57" s="15" t="s">
        <v>373</v>
      </c>
      <c r="C57" s="12" t="s">
        <v>374</v>
      </c>
      <c r="D57" s="22" t="s">
        <v>316</v>
      </c>
      <c r="E57" s="10" t="s">
        <v>154</v>
      </c>
      <c r="F57" s="4" t="s">
        <v>55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>
        <v>2</v>
      </c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4">
        <f t="shared" si="0"/>
        <v>2</v>
      </c>
      <c r="AM57" s="14">
        <f t="shared" si="1"/>
        <v>3.3333333333333333E-2</v>
      </c>
      <c r="AN57" s="4">
        <f t="shared" si="2"/>
        <v>1</v>
      </c>
    </row>
    <row r="58" spans="1:40" x14ac:dyDescent="0.25">
      <c r="A58" s="23">
        <v>55</v>
      </c>
      <c r="B58" s="15" t="s">
        <v>212</v>
      </c>
      <c r="C58" s="11" t="s">
        <v>57</v>
      </c>
      <c r="D58" s="22" t="s">
        <v>303</v>
      </c>
      <c r="E58" s="4" t="s">
        <v>64</v>
      </c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>
        <v>2</v>
      </c>
      <c r="AB58" s="5"/>
      <c r="AC58" s="5"/>
      <c r="AD58" s="5"/>
      <c r="AE58" s="5"/>
      <c r="AF58" s="5"/>
      <c r="AG58" s="5"/>
      <c r="AH58" s="5">
        <v>4</v>
      </c>
      <c r="AI58" s="5"/>
      <c r="AJ58" s="5"/>
      <c r="AK58" s="5">
        <v>1</v>
      </c>
      <c r="AL58" s="4">
        <f t="shared" si="0"/>
        <v>7</v>
      </c>
      <c r="AM58" s="14">
        <f t="shared" si="1"/>
        <v>0.11666666666666667</v>
      </c>
      <c r="AN58" s="4">
        <f t="shared" si="2"/>
        <v>3</v>
      </c>
    </row>
    <row r="59" spans="1:40" x14ac:dyDescent="0.25">
      <c r="A59" s="23">
        <v>56</v>
      </c>
      <c r="B59" s="15" t="s">
        <v>213</v>
      </c>
      <c r="C59" s="11" t="s">
        <v>58</v>
      </c>
      <c r="D59" s="22" t="s">
        <v>157</v>
      </c>
      <c r="E59" s="4" t="s">
        <v>64</v>
      </c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>
        <v>19</v>
      </c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4">
        <f t="shared" si="0"/>
        <v>19</v>
      </c>
      <c r="AM59" s="14">
        <f t="shared" si="1"/>
        <v>0.31666666666666665</v>
      </c>
      <c r="AN59" s="4">
        <f t="shared" si="2"/>
        <v>1</v>
      </c>
    </row>
    <row r="60" spans="1:40" x14ac:dyDescent="0.25">
      <c r="A60" s="23">
        <v>57</v>
      </c>
      <c r="B60" s="15" t="s">
        <v>59</v>
      </c>
      <c r="C60" s="11" t="s">
        <v>59</v>
      </c>
      <c r="D60" s="22" t="s">
        <v>303</v>
      </c>
      <c r="E60" s="4" t="s">
        <v>64</v>
      </c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4">
        <f t="shared" si="0"/>
        <v>0</v>
      </c>
      <c r="AM60" s="14">
        <f t="shared" si="1"/>
        <v>0</v>
      </c>
      <c r="AN60" s="4">
        <f t="shared" si="2"/>
        <v>0</v>
      </c>
    </row>
    <row r="61" spans="1:40" x14ac:dyDescent="0.25">
      <c r="A61" s="23">
        <v>58</v>
      </c>
      <c r="B61" s="15" t="s">
        <v>214</v>
      </c>
      <c r="C61" s="11" t="s">
        <v>60</v>
      </c>
      <c r="D61" s="22" t="s">
        <v>321</v>
      </c>
      <c r="E61" s="4" t="s">
        <v>64</v>
      </c>
      <c r="F61" s="4"/>
      <c r="G61" s="5">
        <v>6</v>
      </c>
      <c r="H61" s="5"/>
      <c r="I61" s="5">
        <v>21</v>
      </c>
      <c r="J61" s="5">
        <v>7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>
        <v>29</v>
      </c>
      <c r="Z61" s="5"/>
      <c r="AA61" s="5"/>
      <c r="AB61" s="5"/>
      <c r="AC61" s="5"/>
      <c r="AD61" s="5"/>
      <c r="AE61" s="5">
        <v>2</v>
      </c>
      <c r="AF61" s="5">
        <v>1</v>
      </c>
      <c r="AG61" s="5"/>
      <c r="AH61" s="5">
        <v>8</v>
      </c>
      <c r="AI61" s="5"/>
      <c r="AJ61" s="5"/>
      <c r="AK61" s="5"/>
      <c r="AL61" s="4">
        <f t="shared" si="0"/>
        <v>74</v>
      </c>
      <c r="AM61" s="14">
        <f t="shared" si="1"/>
        <v>1.2333333333333334</v>
      </c>
      <c r="AN61" s="4">
        <f t="shared" si="2"/>
        <v>7</v>
      </c>
    </row>
    <row r="62" spans="1:40" x14ac:dyDescent="0.25">
      <c r="A62" s="23">
        <v>59</v>
      </c>
      <c r="B62" s="15" t="s">
        <v>215</v>
      </c>
      <c r="C62" s="11" t="s">
        <v>61</v>
      </c>
      <c r="D62" s="22" t="s">
        <v>322</v>
      </c>
      <c r="E62" s="4" t="s">
        <v>64</v>
      </c>
      <c r="F62" s="4"/>
      <c r="G62" s="5"/>
      <c r="H62" s="5"/>
      <c r="I62" s="5">
        <v>31</v>
      </c>
      <c r="J62" s="5">
        <v>10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>
        <v>16</v>
      </c>
      <c r="AA62" s="5">
        <v>2</v>
      </c>
      <c r="AB62" s="5"/>
      <c r="AC62" s="5"/>
      <c r="AD62" s="5">
        <v>13</v>
      </c>
      <c r="AE62" s="5">
        <v>2</v>
      </c>
      <c r="AF62" s="5">
        <v>8</v>
      </c>
      <c r="AG62" s="5">
        <v>1</v>
      </c>
      <c r="AH62" s="5"/>
      <c r="AI62" s="5"/>
      <c r="AJ62" s="5"/>
      <c r="AK62" s="5"/>
      <c r="AL62" s="4">
        <f t="shared" si="0"/>
        <v>83</v>
      </c>
      <c r="AM62" s="14">
        <f t="shared" si="1"/>
        <v>1.3833333333333333</v>
      </c>
      <c r="AN62" s="4">
        <f t="shared" si="2"/>
        <v>8</v>
      </c>
    </row>
    <row r="63" spans="1:40" x14ac:dyDescent="0.25">
      <c r="A63" s="23">
        <v>60</v>
      </c>
      <c r="B63" s="15" t="s">
        <v>268</v>
      </c>
      <c r="C63" s="11" t="s">
        <v>121</v>
      </c>
      <c r="D63" s="22" t="s">
        <v>304</v>
      </c>
      <c r="E63" s="4" t="s">
        <v>64</v>
      </c>
      <c r="F63" s="4"/>
      <c r="G63" s="5"/>
      <c r="H63" s="5">
        <v>1</v>
      </c>
      <c r="I63" s="5">
        <v>2</v>
      </c>
      <c r="J63" s="5">
        <v>8</v>
      </c>
      <c r="K63" s="5"/>
      <c r="L63" s="5"/>
      <c r="M63" s="5"/>
      <c r="N63" s="5"/>
      <c r="O63" s="5"/>
      <c r="P63" s="5"/>
      <c r="Q63" s="5"/>
      <c r="R63" s="5"/>
      <c r="S63" s="5">
        <v>1</v>
      </c>
      <c r="T63" s="5"/>
      <c r="U63" s="5"/>
      <c r="V63" s="5"/>
      <c r="W63" s="5"/>
      <c r="X63" s="5"/>
      <c r="Y63" s="5"/>
      <c r="Z63" s="5">
        <v>2</v>
      </c>
      <c r="AA63" s="5"/>
      <c r="AB63" s="5"/>
      <c r="AC63" s="5"/>
      <c r="AD63" s="5">
        <v>1</v>
      </c>
      <c r="AE63" s="5">
        <v>4</v>
      </c>
      <c r="AF63" s="5"/>
      <c r="AG63" s="5"/>
      <c r="AH63" s="5"/>
      <c r="AI63" s="5"/>
      <c r="AJ63" s="5"/>
      <c r="AK63" s="5"/>
      <c r="AL63" s="4">
        <f>SUM(G63:AK63)</f>
        <v>19</v>
      </c>
      <c r="AM63" s="14">
        <f>AL63/60</f>
        <v>0.31666666666666665</v>
      </c>
      <c r="AN63" s="4">
        <f>SUMPRODUCT(--ISNUMBER(G63:AK63))</f>
        <v>7</v>
      </c>
    </row>
    <row r="64" spans="1:40" x14ac:dyDescent="0.25">
      <c r="A64" s="23">
        <v>61</v>
      </c>
      <c r="B64" s="15" t="s">
        <v>216</v>
      </c>
      <c r="C64" s="11" t="s">
        <v>62</v>
      </c>
      <c r="D64" s="22" t="s">
        <v>309</v>
      </c>
      <c r="E64" s="4" t="s">
        <v>64</v>
      </c>
      <c r="F64" s="4"/>
      <c r="G64" s="5">
        <v>37</v>
      </c>
      <c r="H64" s="5"/>
      <c r="I64" s="5">
        <v>28</v>
      </c>
      <c r="J64" s="5"/>
      <c r="K64" s="5"/>
      <c r="L64" s="5"/>
      <c r="M64" s="5"/>
      <c r="N64" s="5"/>
      <c r="O64" s="5"/>
      <c r="P64" s="5"/>
      <c r="Q64" s="5"/>
      <c r="R64" s="5"/>
      <c r="S64" s="5">
        <v>6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>
        <v>35</v>
      </c>
      <c r="AH64" s="5"/>
      <c r="AI64" s="5"/>
      <c r="AJ64" s="5"/>
      <c r="AK64" s="5"/>
      <c r="AL64" s="4">
        <f t="shared" si="0"/>
        <v>106</v>
      </c>
      <c r="AM64" s="14">
        <f t="shared" si="1"/>
        <v>1.7666666666666666</v>
      </c>
      <c r="AN64" s="4">
        <f t="shared" si="2"/>
        <v>4</v>
      </c>
    </row>
    <row r="65" spans="1:40" x14ac:dyDescent="0.25">
      <c r="A65" s="23">
        <v>62</v>
      </c>
      <c r="B65" s="15" t="s">
        <v>217</v>
      </c>
      <c r="C65" s="11" t="s">
        <v>63</v>
      </c>
      <c r="D65" s="22" t="s">
        <v>323</v>
      </c>
      <c r="E65" s="4" t="s">
        <v>64</v>
      </c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>
        <v>48</v>
      </c>
      <c r="AG65" s="5"/>
      <c r="AH65" s="5"/>
      <c r="AI65" s="5"/>
      <c r="AJ65" s="5"/>
      <c r="AK65" s="5"/>
      <c r="AL65" s="4">
        <f t="shared" si="0"/>
        <v>48</v>
      </c>
      <c r="AM65" s="14">
        <f t="shared" si="1"/>
        <v>0.8</v>
      </c>
      <c r="AN65" s="4">
        <f t="shared" si="2"/>
        <v>1</v>
      </c>
    </row>
    <row r="66" spans="1:40" x14ac:dyDescent="0.25">
      <c r="A66" s="23">
        <v>63</v>
      </c>
      <c r="B66" s="15" t="s">
        <v>219</v>
      </c>
      <c r="C66" s="11" t="s">
        <v>66</v>
      </c>
      <c r="D66" s="22" t="s">
        <v>158</v>
      </c>
      <c r="E66" s="10" t="s">
        <v>154</v>
      </c>
      <c r="F66" s="4" t="s">
        <v>67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4">
        <f t="shared" si="0"/>
        <v>0</v>
      </c>
      <c r="AM66" s="14">
        <f t="shared" si="1"/>
        <v>0</v>
      </c>
      <c r="AN66" s="4">
        <f t="shared" si="2"/>
        <v>0</v>
      </c>
    </row>
    <row r="67" spans="1:40" x14ac:dyDescent="0.25">
      <c r="A67" s="23">
        <v>64</v>
      </c>
      <c r="B67" s="15" t="s">
        <v>220</v>
      </c>
      <c r="C67" s="11" t="s">
        <v>68</v>
      </c>
      <c r="D67" s="22" t="s">
        <v>324</v>
      </c>
      <c r="E67" s="4" t="s">
        <v>153</v>
      </c>
      <c r="F67" s="4"/>
      <c r="G67" s="5">
        <v>10</v>
      </c>
      <c r="H67" s="5">
        <v>13</v>
      </c>
      <c r="I67" s="5"/>
      <c r="J67" s="5"/>
      <c r="K67" s="5"/>
      <c r="L67" s="5"/>
      <c r="M67" s="5">
        <v>3</v>
      </c>
      <c r="N67" s="5"/>
      <c r="O67" s="5"/>
      <c r="P67" s="5"/>
      <c r="Q67" s="5">
        <v>9</v>
      </c>
      <c r="R67" s="5"/>
      <c r="S67" s="5"/>
      <c r="T67" s="5">
        <v>10</v>
      </c>
      <c r="U67" s="5"/>
      <c r="V67" s="5"/>
      <c r="W67" s="5"/>
      <c r="X67" s="5"/>
      <c r="Y67" s="5"/>
      <c r="Z67" s="5">
        <v>14</v>
      </c>
      <c r="AA67" s="5"/>
      <c r="AB67" s="5"/>
      <c r="AC67" s="5"/>
      <c r="AD67" s="5"/>
      <c r="AE67" s="5">
        <v>12</v>
      </c>
      <c r="AF67" s="5">
        <v>3</v>
      </c>
      <c r="AG67" s="5"/>
      <c r="AH67" s="5"/>
      <c r="AI67" s="5"/>
      <c r="AJ67" s="5"/>
      <c r="AK67" s="5"/>
      <c r="AL67" s="4">
        <f t="shared" si="0"/>
        <v>74</v>
      </c>
      <c r="AM67" s="14">
        <f t="shared" si="1"/>
        <v>1.2333333333333334</v>
      </c>
      <c r="AN67" s="4">
        <f t="shared" si="2"/>
        <v>8</v>
      </c>
    </row>
    <row r="68" spans="1:40" x14ac:dyDescent="0.25">
      <c r="A68" s="23">
        <v>65</v>
      </c>
      <c r="B68" s="15" t="s">
        <v>190</v>
      </c>
      <c r="C68" s="11" t="s">
        <v>29</v>
      </c>
      <c r="D68" s="22" t="s">
        <v>157</v>
      </c>
      <c r="E68" s="4" t="s">
        <v>153</v>
      </c>
      <c r="F68" s="4"/>
      <c r="G68" s="5"/>
      <c r="H68" s="5"/>
      <c r="I68" s="5"/>
      <c r="J68" s="5">
        <v>8</v>
      </c>
      <c r="K68" s="5"/>
      <c r="L68" s="5"/>
      <c r="M68" s="5"/>
      <c r="N68" s="5"/>
      <c r="O68" s="5"/>
      <c r="P68" s="5"/>
      <c r="Q68" s="5"/>
      <c r="R68" s="5"/>
      <c r="S68" s="5"/>
      <c r="T68" s="5">
        <v>1</v>
      </c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4">
        <f t="shared" si="0"/>
        <v>9</v>
      </c>
      <c r="AM68" s="14">
        <f t="shared" si="1"/>
        <v>0.15</v>
      </c>
      <c r="AN68" s="4">
        <f t="shared" si="2"/>
        <v>2</v>
      </c>
    </row>
    <row r="69" spans="1:40" x14ac:dyDescent="0.25">
      <c r="A69" s="23">
        <v>66</v>
      </c>
      <c r="B69" s="15" t="s">
        <v>221</v>
      </c>
      <c r="C69" s="11" t="s">
        <v>69</v>
      </c>
      <c r="D69" s="22" t="s">
        <v>325</v>
      </c>
      <c r="E69" s="4" t="s">
        <v>153</v>
      </c>
      <c r="F69" s="4"/>
      <c r="G69" s="5">
        <v>1</v>
      </c>
      <c r="H69" s="5"/>
      <c r="I69" s="5">
        <v>8</v>
      </c>
      <c r="J69" s="5"/>
      <c r="K69" s="5"/>
      <c r="L69" s="5"/>
      <c r="M69" s="5">
        <v>2</v>
      </c>
      <c r="N69" s="5"/>
      <c r="O69" s="5"/>
      <c r="P69" s="5">
        <v>13</v>
      </c>
      <c r="Q69" s="5">
        <v>20</v>
      </c>
      <c r="R69" s="5"/>
      <c r="S69" s="5"/>
      <c r="T69" s="5">
        <v>14</v>
      </c>
      <c r="U69" s="5"/>
      <c r="V69" s="5"/>
      <c r="W69" s="5"/>
      <c r="X69" s="5">
        <v>43</v>
      </c>
      <c r="Y69" s="5">
        <v>40</v>
      </c>
      <c r="Z69" s="5">
        <v>14</v>
      </c>
      <c r="AA69" s="5"/>
      <c r="AB69" s="5"/>
      <c r="AC69" s="5"/>
      <c r="AD69" s="5">
        <v>12</v>
      </c>
      <c r="AE69" s="5">
        <v>17</v>
      </c>
      <c r="AF69" s="5">
        <v>1</v>
      </c>
      <c r="AG69" s="5"/>
      <c r="AH69" s="5">
        <v>18</v>
      </c>
      <c r="AI69" s="5"/>
      <c r="AJ69" s="5"/>
      <c r="AK69" s="5"/>
      <c r="AL69" s="4">
        <f t="shared" si="0"/>
        <v>203</v>
      </c>
      <c r="AM69" s="14">
        <f t="shared" si="1"/>
        <v>3.3833333333333333</v>
      </c>
      <c r="AN69" s="4">
        <f t="shared" si="2"/>
        <v>13</v>
      </c>
    </row>
    <row r="70" spans="1:40" x14ac:dyDescent="0.25">
      <c r="A70" s="23">
        <v>67</v>
      </c>
      <c r="B70" s="15" t="s">
        <v>222</v>
      </c>
      <c r="C70" s="11" t="s">
        <v>70</v>
      </c>
      <c r="D70" s="22" t="s">
        <v>307</v>
      </c>
      <c r="E70" s="4" t="s">
        <v>153</v>
      </c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4">
        <f t="shared" si="0"/>
        <v>0</v>
      </c>
      <c r="AM70" s="14">
        <f t="shared" si="1"/>
        <v>0</v>
      </c>
      <c r="AN70" s="4">
        <f t="shared" si="2"/>
        <v>0</v>
      </c>
    </row>
    <row r="71" spans="1:40" x14ac:dyDescent="0.25">
      <c r="A71" s="23">
        <v>68</v>
      </c>
      <c r="B71" s="15" t="s">
        <v>223</v>
      </c>
      <c r="C71" s="11" t="s">
        <v>71</v>
      </c>
      <c r="D71" s="22" t="s">
        <v>326</v>
      </c>
      <c r="E71" s="4" t="s">
        <v>153</v>
      </c>
      <c r="F71" s="4"/>
      <c r="G71" s="5">
        <v>17</v>
      </c>
      <c r="H71" s="5">
        <v>4</v>
      </c>
      <c r="I71" s="5">
        <v>121</v>
      </c>
      <c r="J71" s="5">
        <v>27</v>
      </c>
      <c r="K71" s="5"/>
      <c r="L71" s="5"/>
      <c r="M71" s="5">
        <v>10</v>
      </c>
      <c r="N71" s="5"/>
      <c r="O71" s="5"/>
      <c r="P71" s="5">
        <v>8</v>
      </c>
      <c r="Q71" s="5">
        <v>18</v>
      </c>
      <c r="R71" s="5">
        <v>7</v>
      </c>
      <c r="S71" s="5">
        <v>10</v>
      </c>
      <c r="T71" s="5">
        <v>17</v>
      </c>
      <c r="U71" s="5"/>
      <c r="V71" s="5"/>
      <c r="W71" s="5"/>
      <c r="X71" s="5"/>
      <c r="Y71" s="5">
        <v>11</v>
      </c>
      <c r="Z71" s="5">
        <v>26</v>
      </c>
      <c r="AA71" s="5">
        <v>26</v>
      </c>
      <c r="AB71" s="5"/>
      <c r="AC71" s="5"/>
      <c r="AD71" s="5"/>
      <c r="AE71" s="5">
        <v>20</v>
      </c>
      <c r="AF71" s="5">
        <v>22</v>
      </c>
      <c r="AG71" s="5">
        <v>12</v>
      </c>
      <c r="AH71" s="5">
        <v>16</v>
      </c>
      <c r="AI71" s="5"/>
      <c r="AJ71" s="5"/>
      <c r="AK71" s="5">
        <v>12</v>
      </c>
      <c r="AL71" s="4">
        <f t="shared" si="0"/>
        <v>384</v>
      </c>
      <c r="AM71" s="14">
        <f t="shared" si="1"/>
        <v>6.4</v>
      </c>
      <c r="AN71" s="4">
        <f t="shared" si="2"/>
        <v>18</v>
      </c>
    </row>
    <row r="72" spans="1:40" x14ac:dyDescent="0.25">
      <c r="A72" s="23">
        <v>69</v>
      </c>
      <c r="B72" s="15" t="s">
        <v>224</v>
      </c>
      <c r="C72" s="11" t="s">
        <v>72</v>
      </c>
      <c r="D72" s="22" t="s">
        <v>327</v>
      </c>
      <c r="E72" s="4" t="s">
        <v>153</v>
      </c>
      <c r="F72" s="4"/>
      <c r="G72" s="5">
        <v>12</v>
      </c>
      <c r="H72" s="5"/>
      <c r="I72" s="5">
        <v>65</v>
      </c>
      <c r="J72" s="5">
        <v>7</v>
      </c>
      <c r="K72" s="5"/>
      <c r="L72" s="5"/>
      <c r="M72" s="5">
        <v>1</v>
      </c>
      <c r="N72" s="5"/>
      <c r="O72" s="5"/>
      <c r="P72" s="5">
        <v>3</v>
      </c>
      <c r="Q72" s="5"/>
      <c r="R72" s="5"/>
      <c r="S72" s="5"/>
      <c r="T72" s="5"/>
      <c r="U72" s="5"/>
      <c r="V72" s="5"/>
      <c r="W72" s="5"/>
      <c r="X72" s="5"/>
      <c r="Y72" s="5"/>
      <c r="Z72" s="5">
        <v>18</v>
      </c>
      <c r="AA72" s="5">
        <v>8</v>
      </c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4">
        <f t="shared" si="0"/>
        <v>114</v>
      </c>
      <c r="AM72" s="14">
        <f t="shared" si="1"/>
        <v>1.9</v>
      </c>
      <c r="AN72" s="4">
        <f t="shared" si="2"/>
        <v>7</v>
      </c>
    </row>
    <row r="73" spans="1:40" x14ac:dyDescent="0.25">
      <c r="A73" s="23">
        <v>70</v>
      </c>
      <c r="B73" s="15" t="s">
        <v>225</v>
      </c>
      <c r="C73" s="11" t="s">
        <v>73</v>
      </c>
      <c r="D73" s="22" t="s">
        <v>328</v>
      </c>
      <c r="E73" s="4" t="s">
        <v>153</v>
      </c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4">
        <f t="shared" si="0"/>
        <v>0</v>
      </c>
      <c r="AM73" s="14">
        <f t="shared" si="1"/>
        <v>0</v>
      </c>
      <c r="AN73" s="4">
        <f t="shared" si="2"/>
        <v>0</v>
      </c>
    </row>
    <row r="74" spans="1:40" x14ac:dyDescent="0.25">
      <c r="A74" s="23">
        <v>71</v>
      </c>
      <c r="B74" s="15" t="s">
        <v>74</v>
      </c>
      <c r="C74" s="11" t="s">
        <v>74</v>
      </c>
      <c r="D74" s="22" t="s">
        <v>329</v>
      </c>
      <c r="E74" s="4" t="s">
        <v>153</v>
      </c>
      <c r="F74" s="4"/>
      <c r="G74" s="5"/>
      <c r="H74" s="5"/>
      <c r="I74" s="5"/>
      <c r="J74" s="5">
        <v>33</v>
      </c>
      <c r="K74" s="5"/>
      <c r="L74" s="5"/>
      <c r="M74" s="5">
        <v>42</v>
      </c>
      <c r="N74" s="5">
        <v>59</v>
      </c>
      <c r="O74" s="5"/>
      <c r="P74" s="5">
        <v>3</v>
      </c>
      <c r="Q74" s="5">
        <v>3</v>
      </c>
      <c r="R74" s="5">
        <v>12</v>
      </c>
      <c r="S74" s="5"/>
      <c r="T74" s="5"/>
      <c r="U74" s="5"/>
      <c r="V74" s="5"/>
      <c r="W74" s="5"/>
      <c r="X74" s="5"/>
      <c r="Y74" s="5">
        <v>8</v>
      </c>
      <c r="Z74" s="5"/>
      <c r="AA74" s="5">
        <v>20</v>
      </c>
      <c r="AB74" s="5"/>
      <c r="AC74" s="5"/>
      <c r="AD74" s="5"/>
      <c r="AE74" s="5">
        <v>9</v>
      </c>
      <c r="AF74" s="5">
        <v>9</v>
      </c>
      <c r="AG74" s="5"/>
      <c r="AH74" s="5"/>
      <c r="AI74" s="5">
        <v>24</v>
      </c>
      <c r="AJ74" s="5"/>
      <c r="AK74" s="5">
        <v>41</v>
      </c>
      <c r="AL74" s="4">
        <f t="shared" si="0"/>
        <v>263</v>
      </c>
      <c r="AM74" s="14">
        <f t="shared" si="1"/>
        <v>4.3833333333333337</v>
      </c>
      <c r="AN74" s="4">
        <f t="shared" si="2"/>
        <v>12</v>
      </c>
    </row>
    <row r="75" spans="1:40" x14ac:dyDescent="0.25">
      <c r="A75" s="23">
        <v>72</v>
      </c>
      <c r="B75" s="15" t="s">
        <v>227</v>
      </c>
      <c r="C75" s="11" t="s">
        <v>76</v>
      </c>
      <c r="D75" s="22" t="s">
        <v>303</v>
      </c>
      <c r="E75" s="4" t="s">
        <v>153</v>
      </c>
      <c r="F75" s="4"/>
      <c r="G75" s="5"/>
      <c r="H75" s="5"/>
      <c r="I75" s="5"/>
      <c r="J75" s="5"/>
      <c r="K75" s="5"/>
      <c r="L75" s="5"/>
      <c r="M75" s="5"/>
      <c r="N75" s="5">
        <v>14</v>
      </c>
      <c r="O75" s="5"/>
      <c r="P75" s="5"/>
      <c r="Q75" s="5"/>
      <c r="R75" s="5"/>
      <c r="S75" s="5">
        <v>7</v>
      </c>
      <c r="T75" s="5"/>
      <c r="U75" s="5"/>
      <c r="V75" s="5"/>
      <c r="W75" s="5"/>
      <c r="X75" s="5"/>
      <c r="Y75" s="5"/>
      <c r="Z75" s="5"/>
      <c r="AA75" s="5">
        <v>19</v>
      </c>
      <c r="AB75" s="5">
        <v>18</v>
      </c>
      <c r="AC75" s="5"/>
      <c r="AD75" s="5"/>
      <c r="AE75" s="5"/>
      <c r="AF75" s="5">
        <v>2</v>
      </c>
      <c r="AG75" s="5"/>
      <c r="AH75" s="5"/>
      <c r="AI75" s="5"/>
      <c r="AJ75" s="5"/>
      <c r="AK75" s="5">
        <v>1</v>
      </c>
      <c r="AL75" s="4">
        <f t="shared" ref="AL75:AL140" si="6">SUM(G75:AK75)</f>
        <v>61</v>
      </c>
      <c r="AM75" s="14">
        <f t="shared" ref="AM75:AM140" si="7">AL75/60</f>
        <v>1.0166666666666666</v>
      </c>
      <c r="AN75" s="4">
        <f t="shared" ref="AN75:AN140" si="8">SUMPRODUCT(--ISNUMBER(G75:AK75))</f>
        <v>6</v>
      </c>
    </row>
    <row r="76" spans="1:40" x14ac:dyDescent="0.25">
      <c r="A76" s="23">
        <v>73</v>
      </c>
      <c r="B76" s="15" t="s">
        <v>228</v>
      </c>
      <c r="C76" s="11" t="s">
        <v>77</v>
      </c>
      <c r="D76" s="22" t="s">
        <v>301</v>
      </c>
      <c r="E76" s="4" t="s">
        <v>153</v>
      </c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4">
        <f t="shared" si="6"/>
        <v>0</v>
      </c>
      <c r="AM76" s="14">
        <f t="shared" si="7"/>
        <v>0</v>
      </c>
      <c r="AN76" s="4">
        <f t="shared" si="8"/>
        <v>0</v>
      </c>
    </row>
    <row r="77" spans="1:40" x14ac:dyDescent="0.25">
      <c r="A77" s="23">
        <v>74</v>
      </c>
      <c r="B77" s="17" t="s">
        <v>369</v>
      </c>
      <c r="C77" s="11" t="s">
        <v>370</v>
      </c>
      <c r="D77" s="22" t="s">
        <v>310</v>
      </c>
      <c r="E77" s="4" t="s">
        <v>153</v>
      </c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4">
        <f t="shared" si="6"/>
        <v>0</v>
      </c>
      <c r="AM77" s="14">
        <f t="shared" si="7"/>
        <v>0</v>
      </c>
      <c r="AN77" s="4">
        <f t="shared" si="8"/>
        <v>0</v>
      </c>
    </row>
    <row r="78" spans="1:40" x14ac:dyDescent="0.25">
      <c r="A78" s="23">
        <v>75</v>
      </c>
      <c r="B78" s="15" t="s">
        <v>229</v>
      </c>
      <c r="C78" s="11" t="s">
        <v>78</v>
      </c>
      <c r="D78" s="22" t="s">
        <v>331</v>
      </c>
      <c r="E78" s="4" t="s">
        <v>153</v>
      </c>
      <c r="F78" s="4"/>
      <c r="G78" s="5">
        <v>10</v>
      </c>
      <c r="H78" s="5"/>
      <c r="I78" s="5">
        <v>13</v>
      </c>
      <c r="J78" s="5">
        <v>21</v>
      </c>
      <c r="K78" s="5"/>
      <c r="L78" s="5"/>
      <c r="M78" s="5"/>
      <c r="N78" s="5"/>
      <c r="O78" s="5"/>
      <c r="P78" s="5">
        <v>21</v>
      </c>
      <c r="Q78" s="5"/>
      <c r="R78" s="5">
        <v>17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4">
        <f t="shared" si="6"/>
        <v>82</v>
      </c>
      <c r="AM78" s="14">
        <f t="shared" si="7"/>
        <v>1.3666666666666667</v>
      </c>
      <c r="AN78" s="4">
        <f t="shared" si="8"/>
        <v>5</v>
      </c>
    </row>
    <row r="79" spans="1:40" x14ac:dyDescent="0.25">
      <c r="A79" s="23">
        <v>76</v>
      </c>
      <c r="B79" s="15" t="s">
        <v>191</v>
      </c>
      <c r="C79" s="11" t="s">
        <v>31</v>
      </c>
      <c r="D79" s="22" t="s">
        <v>310</v>
      </c>
      <c r="E79" s="4" t="s">
        <v>153</v>
      </c>
      <c r="F79" s="4"/>
      <c r="G79" s="5"/>
      <c r="H79" s="5">
        <v>11</v>
      </c>
      <c r="I79" s="5">
        <v>30</v>
      </c>
      <c r="J79" s="5"/>
      <c r="K79" s="5"/>
      <c r="L79" s="5"/>
      <c r="M79" s="5">
        <v>8</v>
      </c>
      <c r="N79" s="5"/>
      <c r="O79" s="5"/>
      <c r="P79" s="5">
        <v>10</v>
      </c>
      <c r="Q79" s="5"/>
      <c r="R79" s="5"/>
      <c r="S79" s="5"/>
      <c r="T79" s="5"/>
      <c r="U79" s="5"/>
      <c r="V79" s="5"/>
      <c r="W79" s="5"/>
      <c r="X79" s="5"/>
      <c r="Y79" s="5">
        <v>25</v>
      </c>
      <c r="Z79" s="5"/>
      <c r="AA79" s="5">
        <v>54</v>
      </c>
      <c r="AB79" s="5"/>
      <c r="AC79" s="5"/>
      <c r="AD79" s="5"/>
      <c r="AE79" s="5">
        <v>88</v>
      </c>
      <c r="AF79" s="5"/>
      <c r="AG79" s="5">
        <v>29</v>
      </c>
      <c r="AH79" s="5"/>
      <c r="AI79" s="5"/>
      <c r="AJ79" s="5"/>
      <c r="AK79" s="5"/>
      <c r="AL79" s="4">
        <f>SUM(G79:AK79)</f>
        <v>255</v>
      </c>
      <c r="AM79" s="14">
        <f>AL79/60</f>
        <v>4.25</v>
      </c>
      <c r="AN79" s="4">
        <f>SUMPRODUCT(--ISNUMBER(G79:AK79))</f>
        <v>8</v>
      </c>
    </row>
    <row r="80" spans="1:40" x14ac:dyDescent="0.25">
      <c r="A80" s="23">
        <v>77</v>
      </c>
      <c r="B80" s="15" t="s">
        <v>230</v>
      </c>
      <c r="C80" s="11" t="s">
        <v>79</v>
      </c>
      <c r="D80" s="22" t="s">
        <v>321</v>
      </c>
      <c r="E80" s="4" t="s">
        <v>153</v>
      </c>
      <c r="F80" s="4"/>
      <c r="G80" s="5"/>
      <c r="H80" s="5"/>
      <c r="I80" s="5"/>
      <c r="J80" s="5"/>
      <c r="K80" s="5"/>
      <c r="L80" s="5"/>
      <c r="M80" s="5"/>
      <c r="N80" s="5"/>
      <c r="O80" s="5"/>
      <c r="P80" s="5">
        <v>9</v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4">
        <f t="shared" si="6"/>
        <v>9</v>
      </c>
      <c r="AM80" s="14">
        <f t="shared" si="7"/>
        <v>0.15</v>
      </c>
      <c r="AN80" s="4">
        <f t="shared" si="8"/>
        <v>1</v>
      </c>
    </row>
    <row r="81" spans="1:40" x14ac:dyDescent="0.25">
      <c r="A81" s="23">
        <v>78</v>
      </c>
      <c r="B81" s="15" t="s">
        <v>231</v>
      </c>
      <c r="C81" s="11" t="s">
        <v>80</v>
      </c>
      <c r="D81" s="22" t="s">
        <v>324</v>
      </c>
      <c r="E81" s="4" t="s">
        <v>153</v>
      </c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>
        <v>45</v>
      </c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4">
        <f t="shared" si="6"/>
        <v>45</v>
      </c>
      <c r="AM81" s="14">
        <f t="shared" si="7"/>
        <v>0.75</v>
      </c>
      <c r="AN81" s="4">
        <f t="shared" si="8"/>
        <v>1</v>
      </c>
    </row>
    <row r="82" spans="1:40" x14ac:dyDescent="0.25">
      <c r="A82" s="23">
        <v>79</v>
      </c>
      <c r="B82" s="17" t="s">
        <v>232</v>
      </c>
      <c r="C82" s="11" t="s">
        <v>81</v>
      </c>
      <c r="D82" s="22" t="s">
        <v>332</v>
      </c>
      <c r="E82" s="4" t="s">
        <v>153</v>
      </c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4">
        <f t="shared" si="6"/>
        <v>0</v>
      </c>
      <c r="AM82" s="14">
        <f t="shared" si="7"/>
        <v>0</v>
      </c>
      <c r="AN82" s="4">
        <f t="shared" si="8"/>
        <v>0</v>
      </c>
    </row>
    <row r="83" spans="1:40" x14ac:dyDescent="0.25">
      <c r="A83" s="23">
        <v>80</v>
      </c>
      <c r="B83" s="15" t="s">
        <v>233</v>
      </c>
      <c r="C83" s="11" t="s">
        <v>82</v>
      </c>
      <c r="D83" s="22" t="s">
        <v>299</v>
      </c>
      <c r="E83" s="4" t="s">
        <v>153</v>
      </c>
      <c r="F83" s="4"/>
      <c r="G83" s="5">
        <v>31</v>
      </c>
      <c r="H83" s="5"/>
      <c r="I83" s="5">
        <v>5</v>
      </c>
      <c r="J83" s="5">
        <v>12</v>
      </c>
      <c r="K83" s="5"/>
      <c r="L83" s="5"/>
      <c r="M83" s="5">
        <v>2</v>
      </c>
      <c r="N83" s="5"/>
      <c r="O83" s="5"/>
      <c r="P83" s="5">
        <v>10</v>
      </c>
      <c r="Q83" s="5"/>
      <c r="R83" s="5"/>
      <c r="S83" s="5"/>
      <c r="T83" s="5"/>
      <c r="U83" s="5"/>
      <c r="V83" s="5"/>
      <c r="W83" s="5"/>
      <c r="X83" s="5"/>
      <c r="Y83" s="5"/>
      <c r="Z83" s="5"/>
      <c r="AA83" s="5">
        <v>4</v>
      </c>
      <c r="AB83" s="5"/>
      <c r="AC83" s="5"/>
      <c r="AD83" s="5">
        <v>10</v>
      </c>
      <c r="AE83" s="5"/>
      <c r="AF83" s="5">
        <v>13</v>
      </c>
      <c r="AG83" s="5">
        <v>3</v>
      </c>
      <c r="AH83" s="5">
        <v>18</v>
      </c>
      <c r="AI83" s="5"/>
      <c r="AJ83" s="5"/>
      <c r="AK83" s="5">
        <v>3</v>
      </c>
      <c r="AL83" s="4">
        <f t="shared" si="6"/>
        <v>111</v>
      </c>
      <c r="AM83" s="14">
        <f t="shared" si="7"/>
        <v>1.85</v>
      </c>
      <c r="AN83" s="4">
        <f t="shared" si="8"/>
        <v>11</v>
      </c>
    </row>
    <row r="84" spans="1:40" x14ac:dyDescent="0.25">
      <c r="A84" s="23">
        <v>81</v>
      </c>
      <c r="B84" s="15" t="s">
        <v>234</v>
      </c>
      <c r="C84" s="11" t="s">
        <v>83</v>
      </c>
      <c r="D84" s="22" t="s">
        <v>333</v>
      </c>
      <c r="E84" s="4" t="s">
        <v>153</v>
      </c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4">
        <f t="shared" si="6"/>
        <v>0</v>
      </c>
      <c r="AM84" s="14">
        <f t="shared" si="7"/>
        <v>0</v>
      </c>
      <c r="AN84" s="4">
        <f t="shared" si="8"/>
        <v>0</v>
      </c>
    </row>
    <row r="85" spans="1:40" x14ac:dyDescent="0.25">
      <c r="A85" s="23">
        <v>82</v>
      </c>
      <c r="B85" s="15" t="s">
        <v>235</v>
      </c>
      <c r="C85" s="11" t="s">
        <v>84</v>
      </c>
      <c r="D85" s="22" t="s">
        <v>334</v>
      </c>
      <c r="E85" s="4" t="s">
        <v>153</v>
      </c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3</v>
      </c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4">
        <f t="shared" si="6"/>
        <v>3</v>
      </c>
      <c r="AM85" s="14">
        <f t="shared" si="7"/>
        <v>0.05</v>
      </c>
      <c r="AN85" s="4">
        <f t="shared" si="8"/>
        <v>1</v>
      </c>
    </row>
    <row r="86" spans="1:40" x14ac:dyDescent="0.25">
      <c r="A86" s="23">
        <v>83</v>
      </c>
      <c r="B86" s="15" t="s">
        <v>236</v>
      </c>
      <c r="C86" s="11" t="s">
        <v>155</v>
      </c>
      <c r="D86" s="22" t="s">
        <v>335</v>
      </c>
      <c r="E86" s="4" t="s">
        <v>153</v>
      </c>
      <c r="F86" s="4"/>
      <c r="G86" s="5"/>
      <c r="H86" s="5"/>
      <c r="I86" s="5">
        <v>19</v>
      </c>
      <c r="J86" s="5">
        <v>7</v>
      </c>
      <c r="K86" s="5"/>
      <c r="L86" s="5"/>
      <c r="M86" s="5"/>
      <c r="N86" s="5"/>
      <c r="O86" s="5"/>
      <c r="P86" s="5"/>
      <c r="Q86" s="5"/>
      <c r="R86" s="5"/>
      <c r="S86" s="5">
        <v>11</v>
      </c>
      <c r="T86" s="5"/>
      <c r="U86" s="5"/>
      <c r="V86" s="5"/>
      <c r="W86" s="5"/>
      <c r="X86" s="5">
        <v>4</v>
      </c>
      <c r="Y86" s="5"/>
      <c r="Z86" s="5">
        <v>1</v>
      </c>
      <c r="AA86" s="5"/>
      <c r="AB86" s="5"/>
      <c r="AC86" s="5"/>
      <c r="AD86" s="5"/>
      <c r="AE86" s="5">
        <v>19</v>
      </c>
      <c r="AF86" s="5">
        <v>1</v>
      </c>
      <c r="AG86" s="5"/>
      <c r="AH86" s="5">
        <v>9</v>
      </c>
      <c r="AI86" s="5"/>
      <c r="AJ86" s="5"/>
      <c r="AK86" s="5"/>
      <c r="AL86" s="4">
        <f t="shared" si="6"/>
        <v>71</v>
      </c>
      <c r="AM86" s="14">
        <f t="shared" si="7"/>
        <v>1.1833333333333333</v>
      </c>
      <c r="AN86" s="4">
        <f t="shared" si="8"/>
        <v>8</v>
      </c>
    </row>
    <row r="87" spans="1:40" x14ac:dyDescent="0.25">
      <c r="A87" s="23">
        <v>84</v>
      </c>
      <c r="B87" s="15" t="s">
        <v>237</v>
      </c>
      <c r="C87" s="11" t="s">
        <v>85</v>
      </c>
      <c r="D87" s="22" t="s">
        <v>327</v>
      </c>
      <c r="E87" s="4" t="s">
        <v>153</v>
      </c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4">
        <f t="shared" si="6"/>
        <v>0</v>
      </c>
      <c r="AM87" s="14">
        <f t="shared" si="7"/>
        <v>0</v>
      </c>
      <c r="AN87" s="4">
        <f t="shared" si="8"/>
        <v>0</v>
      </c>
    </row>
    <row r="88" spans="1:40" x14ac:dyDescent="0.25">
      <c r="A88" s="23">
        <v>85</v>
      </c>
      <c r="B88" s="15" t="s">
        <v>238</v>
      </c>
      <c r="C88" s="11" t="s">
        <v>86</v>
      </c>
      <c r="D88" s="22" t="s">
        <v>299</v>
      </c>
      <c r="E88" s="4" t="s">
        <v>153</v>
      </c>
      <c r="F88" s="4"/>
      <c r="G88" s="5"/>
      <c r="H88" s="5"/>
      <c r="I88" s="5">
        <v>45</v>
      </c>
      <c r="J88" s="5">
        <v>19</v>
      </c>
      <c r="K88" s="5"/>
      <c r="L88" s="5"/>
      <c r="M88" s="5">
        <v>5</v>
      </c>
      <c r="N88" s="5"/>
      <c r="O88" s="5"/>
      <c r="P88" s="5">
        <v>7</v>
      </c>
      <c r="Q88" s="5"/>
      <c r="R88" s="5"/>
      <c r="S88" s="5"/>
      <c r="T88" s="5"/>
      <c r="U88" s="5"/>
      <c r="V88" s="5"/>
      <c r="W88" s="5"/>
      <c r="X88" s="5"/>
      <c r="Y88" s="5"/>
      <c r="Z88" s="5">
        <v>38</v>
      </c>
      <c r="AA88" s="5">
        <v>14</v>
      </c>
      <c r="AB88" s="5"/>
      <c r="AC88" s="5"/>
      <c r="AD88" s="5">
        <v>18</v>
      </c>
      <c r="AE88" s="5">
        <v>13</v>
      </c>
      <c r="AF88" s="5">
        <v>9</v>
      </c>
      <c r="AG88" s="5"/>
      <c r="AH88" s="5">
        <v>32</v>
      </c>
      <c r="AI88" s="5"/>
      <c r="AJ88" s="5"/>
      <c r="AK88" s="5">
        <v>12</v>
      </c>
      <c r="AL88" s="4">
        <f t="shared" si="6"/>
        <v>212</v>
      </c>
      <c r="AM88" s="14">
        <f t="shared" si="7"/>
        <v>3.5333333333333332</v>
      </c>
      <c r="AN88" s="4">
        <f t="shared" si="8"/>
        <v>11</v>
      </c>
    </row>
    <row r="89" spans="1:40" x14ac:dyDescent="0.25">
      <c r="A89" s="23">
        <v>86</v>
      </c>
      <c r="B89" s="15" t="s">
        <v>239</v>
      </c>
      <c r="C89" s="11" t="s">
        <v>87</v>
      </c>
      <c r="D89" s="22" t="s">
        <v>336</v>
      </c>
      <c r="E89" s="4" t="s">
        <v>153</v>
      </c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>
        <v>5</v>
      </c>
      <c r="AA89" s="5"/>
      <c r="AB89" s="5"/>
      <c r="AC89" s="5"/>
      <c r="AD89" s="5">
        <v>6</v>
      </c>
      <c r="AE89" s="5"/>
      <c r="AF89" s="5">
        <v>12</v>
      </c>
      <c r="AG89" s="5"/>
      <c r="AH89" s="5">
        <v>5</v>
      </c>
      <c r="AI89" s="5"/>
      <c r="AJ89" s="5"/>
      <c r="AK89" s="5">
        <v>7</v>
      </c>
      <c r="AL89" s="4">
        <f t="shared" si="6"/>
        <v>35</v>
      </c>
      <c r="AM89" s="14">
        <f t="shared" si="7"/>
        <v>0.58333333333333337</v>
      </c>
      <c r="AN89" s="4">
        <f t="shared" si="8"/>
        <v>5</v>
      </c>
    </row>
    <row r="90" spans="1:40" x14ac:dyDescent="0.25">
      <c r="A90" s="23">
        <v>87</v>
      </c>
      <c r="B90" s="15" t="s">
        <v>240</v>
      </c>
      <c r="C90" s="11" t="s">
        <v>88</v>
      </c>
      <c r="D90" s="22" t="s">
        <v>337</v>
      </c>
      <c r="E90" s="4" t="s">
        <v>153</v>
      </c>
      <c r="F90" s="4"/>
      <c r="G90" s="5"/>
      <c r="H90" s="5"/>
      <c r="I90" s="5">
        <v>5</v>
      </c>
      <c r="J90" s="5">
        <v>2</v>
      </c>
      <c r="K90" s="5"/>
      <c r="L90" s="5"/>
      <c r="M90" s="5">
        <v>1</v>
      </c>
      <c r="N90" s="5"/>
      <c r="O90" s="5"/>
      <c r="P90" s="5">
        <v>11</v>
      </c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4">
        <f t="shared" si="6"/>
        <v>19</v>
      </c>
      <c r="AM90" s="14">
        <f t="shared" si="7"/>
        <v>0.31666666666666665</v>
      </c>
      <c r="AN90" s="4">
        <f t="shared" si="8"/>
        <v>4</v>
      </c>
    </row>
    <row r="91" spans="1:40" x14ac:dyDescent="0.25">
      <c r="A91" s="23">
        <v>88</v>
      </c>
      <c r="B91" s="18" t="s">
        <v>378</v>
      </c>
      <c r="C91" s="11" t="s">
        <v>377</v>
      </c>
      <c r="D91" s="22" t="s">
        <v>379</v>
      </c>
      <c r="E91" s="4" t="s">
        <v>153</v>
      </c>
      <c r="F91" s="4"/>
      <c r="G91" s="5">
        <v>1</v>
      </c>
      <c r="H91" s="5">
        <v>12</v>
      </c>
      <c r="I91" s="5"/>
      <c r="J91" s="5"/>
      <c r="K91" s="5"/>
      <c r="L91" s="5"/>
      <c r="M91" s="5"/>
      <c r="N91" s="5"/>
      <c r="O91" s="5"/>
      <c r="P91" s="5">
        <v>36</v>
      </c>
      <c r="Q91" s="5"/>
      <c r="R91" s="5">
        <v>35</v>
      </c>
      <c r="S91" s="5"/>
      <c r="T91" s="5">
        <v>33</v>
      </c>
      <c r="U91" s="5"/>
      <c r="V91" s="5"/>
      <c r="W91" s="5"/>
      <c r="X91" s="5"/>
      <c r="Y91" s="5">
        <v>25</v>
      </c>
      <c r="Z91" s="5">
        <v>40</v>
      </c>
      <c r="AA91" s="5">
        <v>5</v>
      </c>
      <c r="AB91" s="5"/>
      <c r="AC91" s="5"/>
      <c r="AD91" s="5"/>
      <c r="AE91" s="5">
        <v>33</v>
      </c>
      <c r="AF91" s="5"/>
      <c r="AG91" s="5"/>
      <c r="AH91" s="5">
        <v>90</v>
      </c>
      <c r="AI91" s="5"/>
      <c r="AJ91" s="5"/>
      <c r="AK91" s="5">
        <v>11</v>
      </c>
      <c r="AL91" s="4">
        <f t="shared" si="6"/>
        <v>321</v>
      </c>
      <c r="AM91" s="14">
        <f t="shared" si="7"/>
        <v>5.35</v>
      </c>
      <c r="AN91" s="4">
        <f t="shared" si="8"/>
        <v>11</v>
      </c>
    </row>
    <row r="92" spans="1:40" x14ac:dyDescent="0.25">
      <c r="A92" s="23">
        <v>89</v>
      </c>
      <c r="B92" s="15" t="s">
        <v>241</v>
      </c>
      <c r="C92" s="11" t="s">
        <v>89</v>
      </c>
      <c r="D92" s="22" t="s">
        <v>338</v>
      </c>
      <c r="E92" s="4" t="s">
        <v>153</v>
      </c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4">
        <f t="shared" si="6"/>
        <v>0</v>
      </c>
      <c r="AM92" s="14">
        <f t="shared" si="7"/>
        <v>0</v>
      </c>
      <c r="AN92" s="4">
        <f t="shared" si="8"/>
        <v>0</v>
      </c>
    </row>
    <row r="93" spans="1:40" x14ac:dyDescent="0.25">
      <c r="A93" s="23">
        <v>90</v>
      </c>
      <c r="B93" s="15" t="s">
        <v>194</v>
      </c>
      <c r="C93" s="11" t="s">
        <v>90</v>
      </c>
      <c r="D93" s="22" t="s">
        <v>157</v>
      </c>
      <c r="E93" s="4" t="s">
        <v>153</v>
      </c>
      <c r="F93" s="4"/>
      <c r="G93" s="5">
        <v>29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>
        <v>31</v>
      </c>
      <c r="S93" s="5"/>
      <c r="T93" s="5"/>
      <c r="U93" s="5"/>
      <c r="V93" s="5"/>
      <c r="W93" s="5"/>
      <c r="X93" s="5">
        <v>7</v>
      </c>
      <c r="Y93" s="5">
        <v>10</v>
      </c>
      <c r="Z93" s="5">
        <v>12</v>
      </c>
      <c r="AA93" s="5"/>
      <c r="AB93" s="5"/>
      <c r="AC93" s="5"/>
      <c r="AD93" s="5"/>
      <c r="AE93" s="5"/>
      <c r="AF93" s="5"/>
      <c r="AG93" s="5">
        <v>60</v>
      </c>
      <c r="AH93" s="5">
        <v>9</v>
      </c>
      <c r="AI93" s="5"/>
      <c r="AJ93" s="5"/>
      <c r="AK93" s="5">
        <v>11</v>
      </c>
      <c r="AL93" s="4">
        <f t="shared" si="6"/>
        <v>169</v>
      </c>
      <c r="AM93" s="14">
        <f t="shared" si="7"/>
        <v>2.8166666666666669</v>
      </c>
      <c r="AN93" s="4">
        <f t="shared" si="8"/>
        <v>8</v>
      </c>
    </row>
    <row r="94" spans="1:40" x14ac:dyDescent="0.25">
      <c r="A94" s="23">
        <v>91</v>
      </c>
      <c r="B94" s="15" t="s">
        <v>242</v>
      </c>
      <c r="C94" s="11" t="s">
        <v>91</v>
      </c>
      <c r="D94" s="22" t="s">
        <v>304</v>
      </c>
      <c r="E94" s="4" t="s">
        <v>153</v>
      </c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4">
        <f t="shared" si="6"/>
        <v>0</v>
      </c>
      <c r="AM94" s="14">
        <f t="shared" si="7"/>
        <v>0</v>
      </c>
      <c r="AN94" s="4">
        <f t="shared" si="8"/>
        <v>0</v>
      </c>
    </row>
    <row r="95" spans="1:40" x14ac:dyDescent="0.25">
      <c r="A95" s="23">
        <v>92</v>
      </c>
      <c r="B95" s="15" t="s">
        <v>243</v>
      </c>
      <c r="C95" s="11" t="s">
        <v>92</v>
      </c>
      <c r="D95" s="22" t="s">
        <v>339</v>
      </c>
      <c r="E95" s="4" t="s">
        <v>153</v>
      </c>
      <c r="F95" s="4"/>
      <c r="G95" s="5">
        <v>8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4">
        <f t="shared" si="6"/>
        <v>8</v>
      </c>
      <c r="AM95" s="14">
        <f t="shared" si="7"/>
        <v>0.13333333333333333</v>
      </c>
      <c r="AN95" s="4">
        <f t="shared" si="8"/>
        <v>1</v>
      </c>
    </row>
    <row r="96" spans="1:40" x14ac:dyDescent="0.25">
      <c r="A96" s="23">
        <v>93</v>
      </c>
      <c r="B96" s="15" t="s">
        <v>244</v>
      </c>
      <c r="C96" s="11" t="s">
        <v>93</v>
      </c>
      <c r="D96" s="22" t="s">
        <v>299</v>
      </c>
      <c r="E96" s="4" t="s">
        <v>153</v>
      </c>
      <c r="F96" s="4"/>
      <c r="G96" s="5"/>
      <c r="H96" s="5">
        <v>8</v>
      </c>
      <c r="I96" s="5"/>
      <c r="J96" s="5"/>
      <c r="K96" s="5"/>
      <c r="L96" s="5"/>
      <c r="M96" s="5"/>
      <c r="N96" s="5"/>
      <c r="O96" s="5"/>
      <c r="P96" s="5">
        <v>6</v>
      </c>
      <c r="Q96" s="5">
        <v>16</v>
      </c>
      <c r="R96" s="5">
        <v>20</v>
      </c>
      <c r="S96" s="5">
        <v>1</v>
      </c>
      <c r="T96" s="5"/>
      <c r="U96" s="5"/>
      <c r="V96" s="5"/>
      <c r="W96" s="5"/>
      <c r="X96" s="5">
        <v>10</v>
      </c>
      <c r="Y96" s="5">
        <v>29</v>
      </c>
      <c r="Z96" s="5">
        <v>31</v>
      </c>
      <c r="AA96" s="5"/>
      <c r="AB96" s="5"/>
      <c r="AC96" s="5"/>
      <c r="AD96" s="5">
        <v>15</v>
      </c>
      <c r="AE96" s="5"/>
      <c r="AF96" s="5"/>
      <c r="AG96" s="5">
        <v>24</v>
      </c>
      <c r="AH96" s="5"/>
      <c r="AI96" s="5"/>
      <c r="AJ96" s="5"/>
      <c r="AK96" s="5">
        <v>19</v>
      </c>
      <c r="AL96" s="4">
        <f t="shared" si="6"/>
        <v>179</v>
      </c>
      <c r="AM96" s="14">
        <f t="shared" si="7"/>
        <v>2.9833333333333334</v>
      </c>
      <c r="AN96" s="4">
        <f t="shared" si="8"/>
        <v>11</v>
      </c>
    </row>
    <row r="97" spans="1:40" x14ac:dyDescent="0.25">
      <c r="A97" s="23">
        <v>94</v>
      </c>
      <c r="B97" s="11" t="s">
        <v>94</v>
      </c>
      <c r="C97" s="11" t="s">
        <v>94</v>
      </c>
      <c r="D97" s="22" t="s">
        <v>303</v>
      </c>
      <c r="E97" s="4" t="s">
        <v>153</v>
      </c>
      <c r="F97" s="4"/>
      <c r="G97" s="5">
        <v>9</v>
      </c>
      <c r="H97" s="5"/>
      <c r="I97" s="5">
        <v>21</v>
      </c>
      <c r="J97" s="5"/>
      <c r="K97" s="5"/>
      <c r="L97" s="5"/>
      <c r="M97" s="5"/>
      <c r="N97" s="5"/>
      <c r="O97" s="5"/>
      <c r="P97" s="5"/>
      <c r="Q97" s="5">
        <v>13</v>
      </c>
      <c r="R97" s="5">
        <v>8</v>
      </c>
      <c r="S97" s="5"/>
      <c r="T97" s="5"/>
      <c r="U97" s="5"/>
      <c r="V97" s="5"/>
      <c r="W97" s="5"/>
      <c r="X97" s="5">
        <v>15</v>
      </c>
      <c r="Y97" s="5">
        <v>26</v>
      </c>
      <c r="Z97" s="5">
        <v>31</v>
      </c>
      <c r="AA97" s="5">
        <v>40</v>
      </c>
      <c r="AB97" s="5"/>
      <c r="AC97" s="5"/>
      <c r="AD97" s="5">
        <v>44</v>
      </c>
      <c r="AE97" s="5">
        <v>15</v>
      </c>
      <c r="AF97" s="5">
        <v>32</v>
      </c>
      <c r="AG97" s="5">
        <v>9</v>
      </c>
      <c r="AH97" s="5">
        <v>56</v>
      </c>
      <c r="AI97" s="5"/>
      <c r="AJ97" s="5"/>
      <c r="AK97" s="5">
        <v>21</v>
      </c>
      <c r="AL97" s="4">
        <f t="shared" si="6"/>
        <v>340</v>
      </c>
      <c r="AM97" s="14">
        <f t="shared" si="7"/>
        <v>5.666666666666667</v>
      </c>
      <c r="AN97" s="4">
        <f t="shared" si="8"/>
        <v>14</v>
      </c>
    </row>
    <row r="98" spans="1:40" x14ac:dyDescent="0.25">
      <c r="A98" s="23">
        <v>95</v>
      </c>
      <c r="B98" s="15" t="s">
        <v>245</v>
      </c>
      <c r="C98" s="11" t="s">
        <v>95</v>
      </c>
      <c r="D98" s="22" t="s">
        <v>340</v>
      </c>
      <c r="E98" s="4" t="s">
        <v>153</v>
      </c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4">
        <f t="shared" si="6"/>
        <v>0</v>
      </c>
      <c r="AM98" s="14">
        <f t="shared" si="7"/>
        <v>0</v>
      </c>
      <c r="AN98" s="4">
        <f t="shared" si="8"/>
        <v>0</v>
      </c>
    </row>
    <row r="99" spans="1:40" x14ac:dyDescent="0.25">
      <c r="A99" s="23">
        <v>96</v>
      </c>
      <c r="B99" s="15" t="s">
        <v>246</v>
      </c>
      <c r="C99" s="11" t="s">
        <v>96</v>
      </c>
      <c r="D99" s="22" t="s">
        <v>341</v>
      </c>
      <c r="E99" s="4" t="s">
        <v>153</v>
      </c>
      <c r="F99" s="4"/>
      <c r="G99" s="5">
        <v>5</v>
      </c>
      <c r="H99" s="5"/>
      <c r="I99" s="5">
        <v>6</v>
      </c>
      <c r="J99" s="5">
        <v>26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>
        <v>2</v>
      </c>
      <c r="AF99" s="5"/>
      <c r="AG99" s="5"/>
      <c r="AH99" s="5">
        <v>9</v>
      </c>
      <c r="AI99" s="5"/>
      <c r="AJ99" s="5"/>
      <c r="AK99" s="5"/>
      <c r="AL99" s="4">
        <f t="shared" si="6"/>
        <v>48</v>
      </c>
      <c r="AM99" s="14">
        <f t="shared" si="7"/>
        <v>0.8</v>
      </c>
      <c r="AN99" s="4">
        <f t="shared" si="8"/>
        <v>5</v>
      </c>
    </row>
    <row r="100" spans="1:40" x14ac:dyDescent="0.25">
      <c r="A100" s="23">
        <v>97</v>
      </c>
      <c r="B100" s="15" t="s">
        <v>247</v>
      </c>
      <c r="C100" s="11" t="s">
        <v>97</v>
      </c>
      <c r="D100" s="22" t="s">
        <v>342</v>
      </c>
      <c r="E100" s="4" t="s">
        <v>153</v>
      </c>
      <c r="F100" s="4"/>
      <c r="G100" s="5"/>
      <c r="H100" s="5">
        <v>3</v>
      </c>
      <c r="I100" s="5"/>
      <c r="J100" s="5">
        <v>2</v>
      </c>
      <c r="K100" s="5"/>
      <c r="L100" s="5"/>
      <c r="M100" s="5"/>
      <c r="N100" s="5"/>
      <c r="O100" s="5"/>
      <c r="P100" s="5"/>
      <c r="Q100" s="5">
        <v>2</v>
      </c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4">
        <f t="shared" si="6"/>
        <v>7</v>
      </c>
      <c r="AM100" s="14">
        <f t="shared" si="7"/>
        <v>0.11666666666666667</v>
      </c>
      <c r="AN100" s="4">
        <f t="shared" si="8"/>
        <v>3</v>
      </c>
    </row>
    <row r="101" spans="1:40" x14ac:dyDescent="0.25">
      <c r="A101" s="23">
        <v>98</v>
      </c>
      <c r="B101" s="11" t="s">
        <v>98</v>
      </c>
      <c r="C101" s="11" t="s">
        <v>98</v>
      </c>
      <c r="D101" s="22" t="s">
        <v>305</v>
      </c>
      <c r="E101" s="4" t="s">
        <v>153</v>
      </c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4">
        <f t="shared" si="6"/>
        <v>0</v>
      </c>
      <c r="AM101" s="14">
        <f t="shared" si="7"/>
        <v>0</v>
      </c>
      <c r="AN101" s="4">
        <f t="shared" si="8"/>
        <v>0</v>
      </c>
    </row>
    <row r="102" spans="1:40" x14ac:dyDescent="0.25">
      <c r="A102" s="23">
        <v>99</v>
      </c>
      <c r="B102" s="15" t="s">
        <v>248</v>
      </c>
      <c r="C102" s="11" t="s">
        <v>99</v>
      </c>
      <c r="D102" s="22" t="s">
        <v>157</v>
      </c>
      <c r="E102" s="4" t="s">
        <v>153</v>
      </c>
      <c r="F102" s="4"/>
      <c r="G102" s="5"/>
      <c r="H102" s="5"/>
      <c r="I102" s="5"/>
      <c r="J102" s="5">
        <v>6</v>
      </c>
      <c r="K102" s="5"/>
      <c r="L102" s="5"/>
      <c r="M102" s="5"/>
      <c r="N102" s="5"/>
      <c r="O102" s="5"/>
      <c r="P102" s="5"/>
      <c r="Q102" s="5"/>
      <c r="R102" s="5"/>
      <c r="S102" s="5"/>
      <c r="T102" s="5">
        <v>3</v>
      </c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4">
        <f t="shared" si="6"/>
        <v>9</v>
      </c>
      <c r="AM102" s="14">
        <f t="shared" si="7"/>
        <v>0.15</v>
      </c>
      <c r="AN102" s="4">
        <f t="shared" si="8"/>
        <v>2</v>
      </c>
    </row>
    <row r="103" spans="1:40" x14ac:dyDescent="0.25">
      <c r="A103" s="23">
        <v>100</v>
      </c>
      <c r="B103" s="15" t="s">
        <v>249</v>
      </c>
      <c r="C103" s="11" t="s">
        <v>100</v>
      </c>
      <c r="D103" s="22" t="s">
        <v>343</v>
      </c>
      <c r="E103" s="4" t="s">
        <v>153</v>
      </c>
      <c r="F103" s="4"/>
      <c r="G103" s="5">
        <v>11</v>
      </c>
      <c r="H103" s="5">
        <v>6</v>
      </c>
      <c r="I103" s="5"/>
      <c r="J103" s="5"/>
      <c r="K103" s="5"/>
      <c r="L103" s="5"/>
      <c r="M103" s="5"/>
      <c r="N103" s="5"/>
      <c r="O103" s="5"/>
      <c r="P103" s="5">
        <v>12</v>
      </c>
      <c r="Q103" s="5">
        <v>2</v>
      </c>
      <c r="R103" s="5">
        <v>7</v>
      </c>
      <c r="S103" s="5"/>
      <c r="T103" s="5"/>
      <c r="U103" s="5"/>
      <c r="V103" s="5"/>
      <c r="W103" s="5"/>
      <c r="X103" s="5"/>
      <c r="Y103" s="5"/>
      <c r="Z103" s="5"/>
      <c r="AA103" s="5">
        <v>5</v>
      </c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4">
        <f t="shared" si="6"/>
        <v>43</v>
      </c>
      <c r="AM103" s="14">
        <f t="shared" si="7"/>
        <v>0.71666666666666667</v>
      </c>
      <c r="AN103" s="4">
        <f t="shared" si="8"/>
        <v>6</v>
      </c>
    </row>
    <row r="104" spans="1:40" x14ac:dyDescent="0.25">
      <c r="A104" s="23">
        <v>101</v>
      </c>
      <c r="B104" s="11" t="s">
        <v>101</v>
      </c>
      <c r="C104" s="11" t="s">
        <v>101</v>
      </c>
      <c r="D104" s="22" t="s">
        <v>307</v>
      </c>
      <c r="E104" s="4" t="s">
        <v>153</v>
      </c>
      <c r="F104" s="4"/>
      <c r="G104" s="5">
        <v>26</v>
      </c>
      <c r="H104" s="5">
        <v>15</v>
      </c>
      <c r="I104" s="5">
        <v>6</v>
      </c>
      <c r="J104" s="5">
        <v>6</v>
      </c>
      <c r="K104" s="5"/>
      <c r="L104" s="5"/>
      <c r="M104" s="5">
        <v>15</v>
      </c>
      <c r="N104" s="5"/>
      <c r="O104" s="5"/>
      <c r="P104" s="5">
        <v>16</v>
      </c>
      <c r="Q104" s="5"/>
      <c r="R104" s="5"/>
      <c r="S104" s="5">
        <v>70</v>
      </c>
      <c r="T104" s="5"/>
      <c r="U104" s="5"/>
      <c r="V104" s="5"/>
      <c r="W104" s="5"/>
      <c r="X104" s="5">
        <v>19</v>
      </c>
      <c r="Y104" s="5"/>
      <c r="Z104" s="5">
        <v>8</v>
      </c>
      <c r="AA104" s="5">
        <v>61</v>
      </c>
      <c r="AB104" s="5"/>
      <c r="AC104" s="5"/>
      <c r="AD104" s="5"/>
      <c r="AE104" s="5"/>
      <c r="AF104" s="5"/>
      <c r="AG104" s="5">
        <v>46</v>
      </c>
      <c r="AH104" s="5"/>
      <c r="AI104" s="5"/>
      <c r="AJ104" s="5"/>
      <c r="AK104" s="5">
        <v>8</v>
      </c>
      <c r="AL104" s="4">
        <f t="shared" si="6"/>
        <v>296</v>
      </c>
      <c r="AM104" s="14">
        <f t="shared" si="7"/>
        <v>4.9333333333333336</v>
      </c>
      <c r="AN104" s="4">
        <f t="shared" si="8"/>
        <v>12</v>
      </c>
    </row>
    <row r="105" spans="1:40" x14ac:dyDescent="0.25">
      <c r="A105" s="23">
        <v>102</v>
      </c>
      <c r="B105" s="16" t="s">
        <v>250</v>
      </c>
      <c r="C105" s="11" t="s">
        <v>102</v>
      </c>
      <c r="D105" s="22" t="s">
        <v>332</v>
      </c>
      <c r="E105" s="4" t="s">
        <v>153</v>
      </c>
      <c r="F105" s="4"/>
      <c r="G105" s="5"/>
      <c r="H105" s="5">
        <v>31</v>
      </c>
      <c r="I105" s="5">
        <v>5</v>
      </c>
      <c r="J105" s="5"/>
      <c r="K105" s="5"/>
      <c r="L105" s="5"/>
      <c r="M105" s="5">
        <v>1</v>
      </c>
      <c r="N105" s="5"/>
      <c r="O105" s="5"/>
      <c r="P105" s="5">
        <v>9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4">
        <f t="shared" si="6"/>
        <v>46</v>
      </c>
      <c r="AM105" s="14">
        <f t="shared" si="7"/>
        <v>0.76666666666666672</v>
      </c>
      <c r="AN105" s="4">
        <f t="shared" si="8"/>
        <v>4</v>
      </c>
    </row>
    <row r="106" spans="1:40" x14ac:dyDescent="0.25">
      <c r="A106" s="23">
        <v>103</v>
      </c>
      <c r="B106" s="15" t="s">
        <v>195</v>
      </c>
      <c r="C106" s="11" t="s">
        <v>34</v>
      </c>
      <c r="D106" s="22" t="s">
        <v>311</v>
      </c>
      <c r="E106" s="4" t="s">
        <v>153</v>
      </c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>
        <v>7</v>
      </c>
      <c r="AG106" s="5"/>
      <c r="AH106" s="5"/>
      <c r="AI106" s="5"/>
      <c r="AJ106" s="5"/>
      <c r="AK106" s="5"/>
      <c r="AL106" s="4">
        <f>SUM(G106:AK106)</f>
        <v>7</v>
      </c>
      <c r="AM106" s="14">
        <f>AL106/60</f>
        <v>0.11666666666666667</v>
      </c>
      <c r="AN106" s="4">
        <f>SUMPRODUCT(--ISNUMBER(G106:AK106))</f>
        <v>1</v>
      </c>
    </row>
    <row r="107" spans="1:40" x14ac:dyDescent="0.25">
      <c r="A107" s="23">
        <v>104</v>
      </c>
      <c r="B107" s="15" t="s">
        <v>251</v>
      </c>
      <c r="C107" s="11" t="s">
        <v>103</v>
      </c>
      <c r="D107" s="22" t="s">
        <v>299</v>
      </c>
      <c r="E107" s="4" t="s">
        <v>153</v>
      </c>
      <c r="F107" s="4"/>
      <c r="G107" s="5"/>
      <c r="H107" s="5"/>
      <c r="I107" s="5">
        <v>4</v>
      </c>
      <c r="J107" s="5">
        <v>25</v>
      </c>
      <c r="K107" s="5"/>
      <c r="L107" s="5"/>
      <c r="M107" s="5">
        <v>7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>
        <v>14</v>
      </c>
      <c r="Y107" s="5">
        <v>19</v>
      </c>
      <c r="Z107" s="5"/>
      <c r="AA107" s="5"/>
      <c r="AB107" s="5"/>
      <c r="AC107" s="5"/>
      <c r="AD107" s="5">
        <v>16</v>
      </c>
      <c r="AE107" s="5">
        <v>19</v>
      </c>
      <c r="AF107" s="5"/>
      <c r="AG107" s="5">
        <v>11</v>
      </c>
      <c r="AH107" s="5">
        <v>46</v>
      </c>
      <c r="AI107" s="5"/>
      <c r="AJ107" s="5"/>
      <c r="AK107" s="5"/>
      <c r="AL107" s="4">
        <f t="shared" si="6"/>
        <v>161</v>
      </c>
      <c r="AM107" s="14">
        <f t="shared" si="7"/>
        <v>2.6833333333333331</v>
      </c>
      <c r="AN107" s="4">
        <f t="shared" si="8"/>
        <v>9</v>
      </c>
    </row>
    <row r="108" spans="1:40" x14ac:dyDescent="0.25">
      <c r="A108" s="23">
        <v>105</v>
      </c>
      <c r="B108" s="15" t="s">
        <v>252</v>
      </c>
      <c r="C108" s="11" t="s">
        <v>104</v>
      </c>
      <c r="D108" s="22" t="s">
        <v>344</v>
      </c>
      <c r="E108" s="4" t="s">
        <v>153</v>
      </c>
      <c r="F108" s="4"/>
      <c r="G108" s="5"/>
      <c r="H108" s="5"/>
      <c r="I108" s="5"/>
      <c r="J108" s="5">
        <v>3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>
        <v>3</v>
      </c>
      <c r="AG108" s="5"/>
      <c r="AH108" s="5">
        <v>2</v>
      </c>
      <c r="AI108" s="5"/>
      <c r="AJ108" s="5"/>
      <c r="AK108" s="5"/>
      <c r="AL108" s="4">
        <f t="shared" si="6"/>
        <v>8</v>
      </c>
      <c r="AM108" s="14">
        <f t="shared" si="7"/>
        <v>0.13333333333333333</v>
      </c>
      <c r="AN108" s="4">
        <f t="shared" si="8"/>
        <v>3</v>
      </c>
    </row>
    <row r="109" spans="1:40" x14ac:dyDescent="0.25">
      <c r="A109" s="23">
        <v>106</v>
      </c>
      <c r="B109" s="15" t="s">
        <v>253</v>
      </c>
      <c r="C109" s="11" t="s">
        <v>105</v>
      </c>
      <c r="D109" s="22" t="s">
        <v>333</v>
      </c>
      <c r="E109" s="4" t="s">
        <v>153</v>
      </c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4">
        <f t="shared" si="6"/>
        <v>0</v>
      </c>
      <c r="AM109" s="14">
        <f t="shared" si="7"/>
        <v>0</v>
      </c>
      <c r="AN109" s="4">
        <f t="shared" si="8"/>
        <v>0</v>
      </c>
    </row>
    <row r="110" spans="1:40" x14ac:dyDescent="0.25">
      <c r="A110" s="23">
        <v>107</v>
      </c>
      <c r="B110" s="15" t="s">
        <v>254</v>
      </c>
      <c r="C110" s="11" t="s">
        <v>106</v>
      </c>
      <c r="D110" s="22" t="s">
        <v>345</v>
      </c>
      <c r="E110" s="4" t="s">
        <v>153</v>
      </c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>
        <v>5</v>
      </c>
      <c r="R110" s="5">
        <v>4</v>
      </c>
      <c r="S110" s="5"/>
      <c r="T110" s="5"/>
      <c r="U110" s="5"/>
      <c r="V110" s="5"/>
      <c r="W110" s="5"/>
      <c r="X110" s="5">
        <v>16</v>
      </c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>
        <v>56</v>
      </c>
      <c r="AL110" s="4">
        <f t="shared" si="6"/>
        <v>81</v>
      </c>
      <c r="AM110" s="14">
        <f t="shared" si="7"/>
        <v>1.35</v>
      </c>
      <c r="AN110" s="4">
        <f t="shared" si="8"/>
        <v>4</v>
      </c>
    </row>
    <row r="111" spans="1:40" x14ac:dyDescent="0.25">
      <c r="A111" s="23">
        <v>108</v>
      </c>
      <c r="B111" s="15" t="s">
        <v>255</v>
      </c>
      <c r="C111" s="11" t="s">
        <v>107</v>
      </c>
      <c r="D111" s="22" t="s">
        <v>346</v>
      </c>
      <c r="E111" s="4" t="s">
        <v>153</v>
      </c>
      <c r="F111" s="4"/>
      <c r="G111" s="5"/>
      <c r="H111" s="5"/>
      <c r="I111" s="5"/>
      <c r="J111" s="5">
        <v>23</v>
      </c>
      <c r="K111" s="5"/>
      <c r="L111" s="5"/>
      <c r="M111" s="5">
        <v>2</v>
      </c>
      <c r="N111" s="5"/>
      <c r="O111" s="5"/>
      <c r="P111" s="5"/>
      <c r="Q111" s="5"/>
      <c r="R111" s="5"/>
      <c r="S111" s="5"/>
      <c r="T111" s="5">
        <v>6</v>
      </c>
      <c r="U111" s="5"/>
      <c r="V111" s="5"/>
      <c r="W111" s="5"/>
      <c r="X111" s="5"/>
      <c r="Y111" s="5"/>
      <c r="Z111" s="5">
        <v>1</v>
      </c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4">
        <f t="shared" si="6"/>
        <v>32</v>
      </c>
      <c r="AM111" s="14">
        <f t="shared" si="7"/>
        <v>0.53333333333333333</v>
      </c>
      <c r="AN111" s="4">
        <f t="shared" si="8"/>
        <v>4</v>
      </c>
    </row>
    <row r="112" spans="1:40" x14ac:dyDescent="0.25">
      <c r="A112" s="23">
        <v>109</v>
      </c>
      <c r="B112" s="15" t="s">
        <v>256</v>
      </c>
      <c r="C112" s="11" t="s">
        <v>108</v>
      </c>
      <c r="D112" s="22" t="s">
        <v>319</v>
      </c>
      <c r="E112" s="4" t="s">
        <v>153</v>
      </c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>
        <v>3</v>
      </c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>
        <v>20</v>
      </c>
      <c r="AL112" s="4">
        <f t="shared" si="6"/>
        <v>23</v>
      </c>
      <c r="AM112" s="14">
        <f t="shared" si="7"/>
        <v>0.38333333333333336</v>
      </c>
      <c r="AN112" s="4">
        <f t="shared" si="8"/>
        <v>2</v>
      </c>
    </row>
    <row r="113" spans="1:40" x14ac:dyDescent="0.25">
      <c r="A113" s="23">
        <v>110</v>
      </c>
      <c r="B113" s="15" t="s">
        <v>257</v>
      </c>
      <c r="C113" s="11" t="s">
        <v>109</v>
      </c>
      <c r="D113" s="22" t="s">
        <v>347</v>
      </c>
      <c r="E113" s="4" t="s">
        <v>153</v>
      </c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4">
        <f t="shared" si="6"/>
        <v>0</v>
      </c>
      <c r="AM113" s="14">
        <f t="shared" si="7"/>
        <v>0</v>
      </c>
      <c r="AN113" s="4">
        <f t="shared" si="8"/>
        <v>0</v>
      </c>
    </row>
    <row r="114" spans="1:40" x14ac:dyDescent="0.25">
      <c r="A114" s="23">
        <v>111</v>
      </c>
      <c r="B114" s="15" t="s">
        <v>258</v>
      </c>
      <c r="C114" s="11" t="s">
        <v>110</v>
      </c>
      <c r="D114" s="22" t="s">
        <v>299</v>
      </c>
      <c r="E114" s="4" t="s">
        <v>153</v>
      </c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>
        <v>6</v>
      </c>
      <c r="Y114" s="5">
        <v>3</v>
      </c>
      <c r="Z114" s="5"/>
      <c r="AA114" s="5"/>
      <c r="AB114" s="5"/>
      <c r="AC114" s="5"/>
      <c r="AD114" s="5"/>
      <c r="AE114" s="5">
        <v>5</v>
      </c>
      <c r="AF114" s="5"/>
      <c r="AG114" s="5"/>
      <c r="AH114" s="5"/>
      <c r="AI114" s="5"/>
      <c r="AJ114" s="5"/>
      <c r="AK114" s="5"/>
      <c r="AL114" s="4">
        <f t="shared" si="6"/>
        <v>14</v>
      </c>
      <c r="AM114" s="14">
        <f t="shared" si="7"/>
        <v>0.23333333333333334</v>
      </c>
      <c r="AN114" s="4">
        <f t="shared" si="8"/>
        <v>3</v>
      </c>
    </row>
    <row r="115" spans="1:40" x14ac:dyDescent="0.25">
      <c r="A115" s="23">
        <v>112</v>
      </c>
      <c r="B115" s="15" t="s">
        <v>259</v>
      </c>
      <c r="C115" s="11" t="s">
        <v>111</v>
      </c>
      <c r="D115" s="22" t="s">
        <v>301</v>
      </c>
      <c r="E115" s="4" t="s">
        <v>153</v>
      </c>
      <c r="F115" s="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>
        <v>4</v>
      </c>
      <c r="AA115" s="5"/>
      <c r="AB115" s="5"/>
      <c r="AC115" s="5"/>
      <c r="AD115" s="5"/>
      <c r="AE115" s="5"/>
      <c r="AF115" s="5"/>
      <c r="AG115" s="5"/>
      <c r="AH115" s="5">
        <v>5</v>
      </c>
      <c r="AI115" s="5"/>
      <c r="AJ115" s="5"/>
      <c r="AK115" s="5">
        <v>3</v>
      </c>
      <c r="AL115" s="4">
        <f t="shared" si="6"/>
        <v>12</v>
      </c>
      <c r="AM115" s="14">
        <f t="shared" si="7"/>
        <v>0.2</v>
      </c>
      <c r="AN115" s="4">
        <f t="shared" si="8"/>
        <v>3</v>
      </c>
    </row>
    <row r="116" spans="1:40" x14ac:dyDescent="0.25">
      <c r="A116" s="23">
        <v>113</v>
      </c>
      <c r="B116" s="15" t="s">
        <v>260</v>
      </c>
      <c r="C116" s="11" t="s">
        <v>112</v>
      </c>
      <c r="D116" s="22" t="s">
        <v>327</v>
      </c>
      <c r="E116" s="4" t="s">
        <v>153</v>
      </c>
      <c r="F116" s="4"/>
      <c r="G116" s="5"/>
      <c r="H116" s="5"/>
      <c r="I116" s="5">
        <v>7</v>
      </c>
      <c r="J116" s="5">
        <v>4</v>
      </c>
      <c r="K116" s="5"/>
      <c r="L116" s="5"/>
      <c r="M116" s="5"/>
      <c r="N116" s="5"/>
      <c r="O116" s="5"/>
      <c r="P116" s="5">
        <v>61</v>
      </c>
      <c r="Q116" s="5"/>
      <c r="R116" s="5"/>
      <c r="S116" s="5">
        <v>107</v>
      </c>
      <c r="T116" s="5"/>
      <c r="U116" s="5"/>
      <c r="V116" s="5"/>
      <c r="W116" s="5"/>
      <c r="X116" s="5">
        <v>148</v>
      </c>
      <c r="Y116" s="5"/>
      <c r="Z116" s="5">
        <v>16</v>
      </c>
      <c r="AA116" s="5"/>
      <c r="AB116" s="5"/>
      <c r="AC116" s="5"/>
      <c r="AD116" s="5">
        <v>10</v>
      </c>
      <c r="AE116" s="5">
        <v>4</v>
      </c>
      <c r="AF116" s="5"/>
      <c r="AG116" s="5"/>
      <c r="AH116" s="5"/>
      <c r="AI116" s="5"/>
      <c r="AJ116" s="5"/>
      <c r="AK116" s="5">
        <v>90</v>
      </c>
      <c r="AL116" s="4">
        <f t="shared" si="6"/>
        <v>447</v>
      </c>
      <c r="AM116" s="14">
        <f t="shared" si="7"/>
        <v>7.45</v>
      </c>
      <c r="AN116" s="4">
        <f t="shared" si="8"/>
        <v>9</v>
      </c>
    </row>
    <row r="117" spans="1:40" x14ac:dyDescent="0.25">
      <c r="A117" s="23">
        <v>114</v>
      </c>
      <c r="B117" s="15" t="s">
        <v>261</v>
      </c>
      <c r="C117" s="11" t="s">
        <v>113</v>
      </c>
      <c r="D117" s="22" t="s">
        <v>348</v>
      </c>
      <c r="E117" s="4" t="s">
        <v>153</v>
      </c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4">
        <f t="shared" si="6"/>
        <v>0</v>
      </c>
      <c r="AM117" s="14">
        <f t="shared" si="7"/>
        <v>0</v>
      </c>
      <c r="AN117" s="4">
        <f t="shared" si="8"/>
        <v>0</v>
      </c>
    </row>
    <row r="118" spans="1:40" x14ac:dyDescent="0.25">
      <c r="A118" s="23">
        <v>115</v>
      </c>
      <c r="B118" s="15" t="s">
        <v>197</v>
      </c>
      <c r="C118" s="11" t="s">
        <v>36</v>
      </c>
      <c r="D118" s="22" t="s">
        <v>312</v>
      </c>
      <c r="E118" s="4" t="s">
        <v>153</v>
      </c>
      <c r="F118" s="4"/>
      <c r="G118" s="5"/>
      <c r="H118" s="5"/>
      <c r="I118" s="5"/>
      <c r="J118" s="5">
        <v>6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>
        <v>2</v>
      </c>
      <c r="AA118" s="5"/>
      <c r="AB118" s="5"/>
      <c r="AC118" s="5"/>
      <c r="AD118" s="5"/>
      <c r="AE118" s="5">
        <v>2</v>
      </c>
      <c r="AF118" s="5"/>
      <c r="AG118" s="5"/>
      <c r="AH118" s="5"/>
      <c r="AI118" s="5"/>
      <c r="AJ118" s="5"/>
      <c r="AK118" s="5"/>
      <c r="AL118" s="4">
        <f>SUM(G118:AK118)</f>
        <v>10</v>
      </c>
      <c r="AM118" s="14">
        <f>AL118/60</f>
        <v>0.16666666666666666</v>
      </c>
      <c r="AN118" s="4">
        <f>SUMPRODUCT(--ISNUMBER(G118:AK118))</f>
        <v>3</v>
      </c>
    </row>
    <row r="119" spans="1:40" x14ac:dyDescent="0.25">
      <c r="A119" s="23">
        <v>116</v>
      </c>
      <c r="B119" s="11" t="s">
        <v>114</v>
      </c>
      <c r="C119" s="11" t="s">
        <v>114</v>
      </c>
      <c r="D119" s="22" t="s">
        <v>349</v>
      </c>
      <c r="E119" s="4" t="s">
        <v>153</v>
      </c>
      <c r="F119" s="4"/>
      <c r="G119" s="5">
        <v>8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4">
        <f t="shared" si="6"/>
        <v>8</v>
      </c>
      <c r="AM119" s="14">
        <f t="shared" si="7"/>
        <v>0.13333333333333333</v>
      </c>
      <c r="AN119" s="4">
        <f t="shared" si="8"/>
        <v>1</v>
      </c>
    </row>
    <row r="120" spans="1:40" x14ac:dyDescent="0.25">
      <c r="A120" s="23">
        <v>117</v>
      </c>
      <c r="B120" s="15" t="s">
        <v>263</v>
      </c>
      <c r="C120" s="11" t="s">
        <v>116</v>
      </c>
      <c r="D120" s="22" t="s">
        <v>351</v>
      </c>
      <c r="E120" s="4" t="s">
        <v>153</v>
      </c>
      <c r="F120" s="4"/>
      <c r="G120" s="5"/>
      <c r="H120" s="5">
        <v>40</v>
      </c>
      <c r="I120" s="5"/>
      <c r="J120" s="5"/>
      <c r="K120" s="5"/>
      <c r="L120" s="5"/>
      <c r="M120" s="5"/>
      <c r="N120" s="5"/>
      <c r="O120" s="5"/>
      <c r="P120" s="5"/>
      <c r="Q120" s="5"/>
      <c r="R120" s="5">
        <v>54</v>
      </c>
      <c r="S120" s="5"/>
      <c r="T120" s="5">
        <v>105</v>
      </c>
      <c r="U120" s="5"/>
      <c r="V120" s="5"/>
      <c r="W120" s="5"/>
      <c r="X120" s="5">
        <v>1</v>
      </c>
      <c r="Y120" s="5">
        <v>80</v>
      </c>
      <c r="Z120" s="5">
        <v>7</v>
      </c>
      <c r="AA120" s="5">
        <v>12</v>
      </c>
      <c r="AB120" s="5"/>
      <c r="AC120" s="5"/>
      <c r="AD120" s="5"/>
      <c r="AE120" s="5"/>
      <c r="AF120" s="5">
        <v>80</v>
      </c>
      <c r="AG120" s="5">
        <v>51</v>
      </c>
      <c r="AH120" s="5"/>
      <c r="AI120" s="5"/>
      <c r="AJ120" s="5"/>
      <c r="AK120" s="5">
        <v>1</v>
      </c>
      <c r="AL120" s="4">
        <f t="shared" si="6"/>
        <v>431</v>
      </c>
      <c r="AM120" s="14">
        <f t="shared" si="7"/>
        <v>7.1833333333333336</v>
      </c>
      <c r="AN120" s="4">
        <f t="shared" si="8"/>
        <v>10</v>
      </c>
    </row>
    <row r="121" spans="1:40" x14ac:dyDescent="0.25">
      <c r="A121" s="23">
        <v>118</v>
      </c>
      <c r="B121" s="15" t="s">
        <v>264</v>
      </c>
      <c r="C121" s="11" t="s">
        <v>117</v>
      </c>
      <c r="D121" s="22" t="s">
        <v>304</v>
      </c>
      <c r="E121" s="4" t="s">
        <v>153</v>
      </c>
      <c r="F121" s="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>
        <v>26</v>
      </c>
      <c r="AA121" s="5">
        <v>3</v>
      </c>
      <c r="AB121" s="5"/>
      <c r="AC121" s="5"/>
      <c r="AD121" s="5"/>
      <c r="AE121" s="5">
        <v>8</v>
      </c>
      <c r="AF121" s="5"/>
      <c r="AG121" s="5"/>
      <c r="AH121" s="5">
        <v>7</v>
      </c>
      <c r="AI121" s="5"/>
      <c r="AJ121" s="5"/>
      <c r="AK121" s="5"/>
      <c r="AL121" s="4">
        <f t="shared" si="6"/>
        <v>44</v>
      </c>
      <c r="AM121" s="14">
        <f t="shared" si="7"/>
        <v>0.73333333333333328</v>
      </c>
      <c r="AN121" s="4">
        <f t="shared" si="8"/>
        <v>4</v>
      </c>
    </row>
    <row r="122" spans="1:40" x14ac:dyDescent="0.25">
      <c r="A122" s="23">
        <v>119</v>
      </c>
      <c r="B122" s="15" t="s">
        <v>265</v>
      </c>
      <c r="C122" s="11" t="s">
        <v>118</v>
      </c>
      <c r="D122" s="22" t="s">
        <v>324</v>
      </c>
      <c r="E122" s="4" t="s">
        <v>153</v>
      </c>
      <c r="F122" s="4"/>
      <c r="G122" s="5">
        <v>9</v>
      </c>
      <c r="H122" s="5"/>
      <c r="I122" s="5"/>
      <c r="J122" s="5"/>
      <c r="K122" s="5"/>
      <c r="L122" s="5"/>
      <c r="M122" s="5"/>
      <c r="N122" s="5"/>
      <c r="O122" s="5"/>
      <c r="P122" s="5"/>
      <c r="Q122" s="5">
        <v>3</v>
      </c>
      <c r="R122" s="5"/>
      <c r="S122" s="5"/>
      <c r="T122" s="5"/>
      <c r="U122" s="5"/>
      <c r="V122" s="5"/>
      <c r="W122" s="5"/>
      <c r="X122" s="5"/>
      <c r="Y122" s="5">
        <v>1</v>
      </c>
      <c r="Z122" s="5">
        <v>5</v>
      </c>
      <c r="AA122" s="5">
        <v>13</v>
      </c>
      <c r="AB122" s="5"/>
      <c r="AC122" s="5"/>
      <c r="AD122" s="5"/>
      <c r="AE122" s="5">
        <v>29</v>
      </c>
      <c r="AF122" s="5"/>
      <c r="AG122" s="5"/>
      <c r="AH122" s="5">
        <v>6</v>
      </c>
      <c r="AI122" s="5"/>
      <c r="AJ122" s="5"/>
      <c r="AK122" s="5"/>
      <c r="AL122" s="4">
        <f t="shared" si="6"/>
        <v>66</v>
      </c>
      <c r="AM122" s="14">
        <f t="shared" si="7"/>
        <v>1.1000000000000001</v>
      </c>
      <c r="AN122" s="4">
        <f t="shared" si="8"/>
        <v>7</v>
      </c>
    </row>
    <row r="123" spans="1:40" x14ac:dyDescent="0.25">
      <c r="A123" s="23">
        <v>120</v>
      </c>
      <c r="B123" s="15" t="s">
        <v>266</v>
      </c>
      <c r="C123" s="11" t="s">
        <v>119</v>
      </c>
      <c r="D123" s="22" t="s">
        <v>307</v>
      </c>
      <c r="E123" s="4" t="s">
        <v>153</v>
      </c>
      <c r="F123" s="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>
        <v>7</v>
      </c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4">
        <f t="shared" si="6"/>
        <v>7</v>
      </c>
      <c r="AM123" s="14">
        <f t="shared" si="7"/>
        <v>0.11666666666666667</v>
      </c>
      <c r="AN123" s="4">
        <f t="shared" si="8"/>
        <v>1</v>
      </c>
    </row>
    <row r="124" spans="1:40" x14ac:dyDescent="0.25">
      <c r="A124" s="23">
        <v>121</v>
      </c>
      <c r="B124" s="15" t="s">
        <v>267</v>
      </c>
      <c r="C124" s="11" t="s">
        <v>120</v>
      </c>
      <c r="D124" s="22" t="s">
        <v>313</v>
      </c>
      <c r="E124" s="4" t="s">
        <v>153</v>
      </c>
      <c r="F124" s="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4">
        <f>SUM(G124:AK124)</f>
        <v>0</v>
      </c>
      <c r="AM124" s="14">
        <f>AL124/60</f>
        <v>0</v>
      </c>
      <c r="AN124" s="4">
        <f>SUMPRODUCT(--ISNUMBER(G124:AK124))</f>
        <v>0</v>
      </c>
    </row>
    <row r="125" spans="1:40" x14ac:dyDescent="0.25">
      <c r="A125" s="23">
        <v>122</v>
      </c>
      <c r="B125" s="15" t="s">
        <v>380</v>
      </c>
      <c r="C125" s="11" t="s">
        <v>382</v>
      </c>
      <c r="D125" s="22" t="s">
        <v>381</v>
      </c>
      <c r="E125" s="4" t="s">
        <v>153</v>
      </c>
      <c r="F125" s="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4">
        <f>SUM(G125:AK125)</f>
        <v>0</v>
      </c>
      <c r="AM125" s="14">
        <f>AL125/60</f>
        <v>0</v>
      </c>
      <c r="AN125" s="4">
        <f>SUMPRODUCT(--ISNUMBER(G125:AK125))</f>
        <v>0</v>
      </c>
    </row>
    <row r="126" spans="1:40" x14ac:dyDescent="0.25">
      <c r="A126" s="23">
        <v>123</v>
      </c>
      <c r="B126" s="15" t="s">
        <v>269</v>
      </c>
      <c r="C126" s="11" t="s">
        <v>122</v>
      </c>
      <c r="D126" s="22" t="s">
        <v>317</v>
      </c>
      <c r="E126" s="4" t="s">
        <v>153</v>
      </c>
      <c r="F126" s="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>
        <v>14</v>
      </c>
      <c r="AI126" s="5"/>
      <c r="AJ126" s="5"/>
      <c r="AK126" s="5"/>
      <c r="AL126" s="4">
        <f t="shared" si="6"/>
        <v>14</v>
      </c>
      <c r="AM126" s="14">
        <f t="shared" si="7"/>
        <v>0.23333333333333334</v>
      </c>
      <c r="AN126" s="4">
        <f t="shared" si="8"/>
        <v>1</v>
      </c>
    </row>
    <row r="127" spans="1:40" x14ac:dyDescent="0.25">
      <c r="A127" s="23">
        <v>124</v>
      </c>
      <c r="B127" s="19" t="s">
        <v>123</v>
      </c>
      <c r="C127" s="11" t="s">
        <v>123</v>
      </c>
      <c r="D127" s="22" t="s">
        <v>305</v>
      </c>
      <c r="E127" s="4" t="s">
        <v>153</v>
      </c>
      <c r="F127" s="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4">
        <f t="shared" si="6"/>
        <v>0</v>
      </c>
      <c r="AM127" s="14">
        <f t="shared" si="7"/>
        <v>0</v>
      </c>
      <c r="AN127" s="4">
        <f t="shared" si="8"/>
        <v>0</v>
      </c>
    </row>
    <row r="128" spans="1:40" x14ac:dyDescent="0.25">
      <c r="A128" s="23">
        <v>125</v>
      </c>
      <c r="B128" s="15" t="s">
        <v>270</v>
      </c>
      <c r="C128" s="11" t="s">
        <v>124</v>
      </c>
      <c r="D128" s="22" t="s">
        <v>352</v>
      </c>
      <c r="E128" s="4" t="s">
        <v>153</v>
      </c>
      <c r="F128" s="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4">
        <f t="shared" si="6"/>
        <v>0</v>
      </c>
      <c r="AM128" s="14">
        <f t="shared" si="7"/>
        <v>0</v>
      </c>
      <c r="AN128" s="4">
        <f t="shared" si="8"/>
        <v>0</v>
      </c>
    </row>
    <row r="129" spans="1:40" x14ac:dyDescent="0.25">
      <c r="A129" s="23">
        <v>126</v>
      </c>
      <c r="B129" s="15" t="s">
        <v>271</v>
      </c>
      <c r="C129" s="11" t="s">
        <v>125</v>
      </c>
      <c r="D129" s="22" t="s">
        <v>353</v>
      </c>
      <c r="E129" s="4" t="s">
        <v>153</v>
      </c>
      <c r="F129" s="4"/>
      <c r="G129" s="5"/>
      <c r="H129" s="5"/>
      <c r="I129" s="5">
        <v>1</v>
      </c>
      <c r="J129" s="5">
        <v>40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>
        <v>13</v>
      </c>
      <c r="AE129" s="5"/>
      <c r="AF129" s="5">
        <v>2</v>
      </c>
      <c r="AG129" s="5"/>
      <c r="AH129" s="5">
        <v>9</v>
      </c>
      <c r="AI129" s="5"/>
      <c r="AJ129" s="5"/>
      <c r="AK129" s="5">
        <v>16</v>
      </c>
      <c r="AL129" s="4">
        <f t="shared" si="6"/>
        <v>81</v>
      </c>
      <c r="AM129" s="14">
        <f t="shared" si="7"/>
        <v>1.35</v>
      </c>
      <c r="AN129" s="4">
        <f t="shared" si="8"/>
        <v>6</v>
      </c>
    </row>
    <row r="130" spans="1:40" x14ac:dyDescent="0.25">
      <c r="A130" s="23">
        <v>127</v>
      </c>
      <c r="B130" s="15" t="s">
        <v>272</v>
      </c>
      <c r="C130" s="11" t="s">
        <v>126</v>
      </c>
      <c r="D130" s="22" t="s">
        <v>305</v>
      </c>
      <c r="E130" s="4" t="s">
        <v>153</v>
      </c>
      <c r="F130" s="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4">
        <f t="shared" si="6"/>
        <v>0</v>
      </c>
      <c r="AM130" s="14">
        <f t="shared" si="7"/>
        <v>0</v>
      </c>
      <c r="AN130" s="4">
        <f t="shared" si="8"/>
        <v>0</v>
      </c>
    </row>
    <row r="131" spans="1:40" x14ac:dyDescent="0.25">
      <c r="A131" s="23">
        <v>128</v>
      </c>
      <c r="B131" s="15" t="s">
        <v>273</v>
      </c>
      <c r="C131" s="11" t="s">
        <v>127</v>
      </c>
      <c r="D131" s="22" t="s">
        <v>354</v>
      </c>
      <c r="E131" s="4" t="s">
        <v>153</v>
      </c>
      <c r="F131" s="4"/>
      <c r="G131" s="5">
        <v>1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>
        <v>8</v>
      </c>
      <c r="AF131" s="5"/>
      <c r="AG131" s="5">
        <v>10</v>
      </c>
      <c r="AH131" s="5"/>
      <c r="AI131" s="5"/>
      <c r="AJ131" s="5"/>
      <c r="AK131" s="5">
        <v>1</v>
      </c>
      <c r="AL131" s="4">
        <f t="shared" si="6"/>
        <v>20</v>
      </c>
      <c r="AM131" s="14">
        <f t="shared" si="7"/>
        <v>0.33333333333333331</v>
      </c>
      <c r="AN131" s="4">
        <f t="shared" si="8"/>
        <v>4</v>
      </c>
    </row>
    <row r="132" spans="1:40" x14ac:dyDescent="0.25">
      <c r="A132" s="23">
        <v>129</v>
      </c>
      <c r="B132" s="15" t="s">
        <v>218</v>
      </c>
      <c r="C132" s="11" t="s">
        <v>65</v>
      </c>
      <c r="D132" s="22" t="s">
        <v>303</v>
      </c>
      <c r="E132" s="10" t="s">
        <v>153</v>
      </c>
      <c r="F132" s="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>
        <v>13</v>
      </c>
      <c r="AL132" s="4">
        <f>SUM(G132:AK132)</f>
        <v>13</v>
      </c>
      <c r="AM132" s="14">
        <f>AL132/60</f>
        <v>0.21666666666666667</v>
      </c>
      <c r="AN132" s="4">
        <f>SUMPRODUCT(--ISNUMBER(G132:AK132))</f>
        <v>1</v>
      </c>
    </row>
    <row r="133" spans="1:40" x14ac:dyDescent="0.25">
      <c r="A133" s="23">
        <v>130</v>
      </c>
      <c r="B133" s="15" t="s">
        <v>274</v>
      </c>
      <c r="C133" s="11" t="s">
        <v>128</v>
      </c>
      <c r="D133" s="22" t="s">
        <v>299</v>
      </c>
      <c r="E133" s="4" t="s">
        <v>153</v>
      </c>
      <c r="F133" s="4"/>
      <c r="G133" s="5">
        <v>3</v>
      </c>
      <c r="H133" s="5">
        <v>13</v>
      </c>
      <c r="I133" s="5">
        <v>39</v>
      </c>
      <c r="J133" s="5">
        <v>24</v>
      </c>
      <c r="K133" s="5"/>
      <c r="L133" s="5"/>
      <c r="M133" s="5">
        <v>22</v>
      </c>
      <c r="N133" s="5"/>
      <c r="O133" s="5"/>
      <c r="P133" s="5">
        <v>35</v>
      </c>
      <c r="Q133" s="5"/>
      <c r="R133" s="5"/>
      <c r="S133" s="5">
        <v>12</v>
      </c>
      <c r="T133" s="5">
        <v>3</v>
      </c>
      <c r="U133" s="5"/>
      <c r="V133" s="5"/>
      <c r="W133" s="5"/>
      <c r="X133" s="5">
        <v>44</v>
      </c>
      <c r="Y133" s="5"/>
      <c r="Z133" s="5">
        <v>37</v>
      </c>
      <c r="AA133" s="5">
        <v>21</v>
      </c>
      <c r="AB133" s="5"/>
      <c r="AC133" s="5"/>
      <c r="AD133" s="5"/>
      <c r="AE133" s="5"/>
      <c r="AF133" s="5">
        <v>51</v>
      </c>
      <c r="AG133" s="5"/>
      <c r="AH133" s="5">
        <v>37</v>
      </c>
      <c r="AI133" s="5"/>
      <c r="AJ133" s="5"/>
      <c r="AK133" s="5">
        <v>35</v>
      </c>
      <c r="AL133" s="4">
        <f t="shared" si="6"/>
        <v>376</v>
      </c>
      <c r="AM133" s="14">
        <f t="shared" si="7"/>
        <v>6.2666666666666666</v>
      </c>
      <c r="AN133" s="4">
        <f t="shared" si="8"/>
        <v>14</v>
      </c>
    </row>
    <row r="134" spans="1:40" x14ac:dyDescent="0.25">
      <c r="A134" s="23">
        <v>131</v>
      </c>
      <c r="B134" s="15" t="s">
        <v>275</v>
      </c>
      <c r="C134" s="11" t="s">
        <v>129</v>
      </c>
      <c r="D134" s="22" t="s">
        <v>303</v>
      </c>
      <c r="E134" s="4" t="s">
        <v>153</v>
      </c>
      <c r="F134" s="4"/>
      <c r="G134" s="5">
        <v>9</v>
      </c>
      <c r="H134" s="5"/>
      <c r="I134" s="5"/>
      <c r="J134" s="5">
        <v>26</v>
      </c>
      <c r="K134" s="5"/>
      <c r="L134" s="5"/>
      <c r="M134" s="5"/>
      <c r="N134" s="5"/>
      <c r="O134" s="5"/>
      <c r="P134" s="5"/>
      <c r="Q134" s="5">
        <v>1</v>
      </c>
      <c r="R134" s="5"/>
      <c r="S134" s="5"/>
      <c r="T134" s="5">
        <v>30</v>
      </c>
      <c r="U134" s="5"/>
      <c r="V134" s="5"/>
      <c r="W134" s="5"/>
      <c r="X134" s="5">
        <v>25</v>
      </c>
      <c r="Y134" s="5">
        <v>7</v>
      </c>
      <c r="Z134" s="5">
        <v>24</v>
      </c>
      <c r="AA134" s="5">
        <v>1</v>
      </c>
      <c r="AB134" s="5">
        <v>22</v>
      </c>
      <c r="AC134" s="5"/>
      <c r="AD134" s="5"/>
      <c r="AE134" s="5">
        <v>7</v>
      </c>
      <c r="AF134" s="5">
        <v>11</v>
      </c>
      <c r="AG134" s="5">
        <v>4</v>
      </c>
      <c r="AH134" s="5">
        <v>12</v>
      </c>
      <c r="AI134" s="5"/>
      <c r="AJ134" s="5"/>
      <c r="AK134" s="5">
        <v>15</v>
      </c>
      <c r="AL134" s="4">
        <f t="shared" si="6"/>
        <v>194</v>
      </c>
      <c r="AM134" s="14">
        <f t="shared" si="7"/>
        <v>3.2333333333333334</v>
      </c>
      <c r="AN134" s="4">
        <f t="shared" si="8"/>
        <v>14</v>
      </c>
    </row>
    <row r="135" spans="1:40" x14ac:dyDescent="0.25">
      <c r="A135" s="23">
        <v>132</v>
      </c>
      <c r="B135" s="15" t="s">
        <v>278</v>
      </c>
      <c r="C135" s="11" t="s">
        <v>131</v>
      </c>
      <c r="D135" s="22" t="s">
        <v>299</v>
      </c>
      <c r="E135" s="4" t="s">
        <v>153</v>
      </c>
      <c r="F135" s="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4">
        <f t="shared" si="6"/>
        <v>0</v>
      </c>
      <c r="AM135" s="14">
        <f t="shared" si="7"/>
        <v>0</v>
      </c>
      <c r="AN135" s="4">
        <f t="shared" si="8"/>
        <v>0</v>
      </c>
    </row>
    <row r="136" spans="1:40" x14ac:dyDescent="0.25">
      <c r="A136" s="23">
        <v>133</v>
      </c>
      <c r="B136" s="15" t="s">
        <v>279</v>
      </c>
      <c r="C136" s="11" t="s">
        <v>132</v>
      </c>
      <c r="D136" s="22" t="s">
        <v>357</v>
      </c>
      <c r="E136" s="4" t="s">
        <v>153</v>
      </c>
      <c r="F136" s="4"/>
      <c r="G136" s="5"/>
      <c r="H136" s="5"/>
      <c r="I136" s="5">
        <v>33</v>
      </c>
      <c r="J136" s="5">
        <v>9</v>
      </c>
      <c r="K136" s="5"/>
      <c r="L136" s="5"/>
      <c r="M136" s="5"/>
      <c r="N136" s="5"/>
      <c r="O136" s="5"/>
      <c r="P136" s="5"/>
      <c r="Q136" s="5"/>
      <c r="R136" s="5"/>
      <c r="S136" s="5">
        <v>2</v>
      </c>
      <c r="T136" s="5"/>
      <c r="U136" s="5"/>
      <c r="V136" s="5"/>
      <c r="W136" s="5"/>
      <c r="X136" s="5">
        <v>9</v>
      </c>
      <c r="Y136" s="5">
        <v>8</v>
      </c>
      <c r="Z136" s="5"/>
      <c r="AA136" s="5">
        <v>1</v>
      </c>
      <c r="AB136" s="5"/>
      <c r="AC136" s="5"/>
      <c r="AD136" s="5"/>
      <c r="AE136" s="5">
        <v>9</v>
      </c>
      <c r="AF136" s="5">
        <v>2</v>
      </c>
      <c r="AG136" s="5"/>
      <c r="AH136" s="5">
        <v>7</v>
      </c>
      <c r="AI136" s="5"/>
      <c r="AJ136" s="5"/>
      <c r="AK136" s="5"/>
      <c r="AL136" s="4">
        <f t="shared" si="6"/>
        <v>80</v>
      </c>
      <c r="AM136" s="14">
        <f t="shared" si="7"/>
        <v>1.3333333333333333</v>
      </c>
      <c r="AN136" s="4">
        <f t="shared" si="8"/>
        <v>9</v>
      </c>
    </row>
    <row r="137" spans="1:40" x14ac:dyDescent="0.25">
      <c r="A137" s="23">
        <v>134</v>
      </c>
      <c r="B137" s="15" t="s">
        <v>280</v>
      </c>
      <c r="C137" s="11" t="s">
        <v>133</v>
      </c>
      <c r="D137" s="22" t="s">
        <v>358</v>
      </c>
      <c r="E137" s="4" t="s">
        <v>153</v>
      </c>
      <c r="F137" s="4"/>
      <c r="G137" s="5"/>
      <c r="H137" s="5"/>
      <c r="I137" s="5">
        <v>5</v>
      </c>
      <c r="J137" s="5"/>
      <c r="K137" s="5"/>
      <c r="L137" s="5"/>
      <c r="M137" s="5"/>
      <c r="N137" s="5"/>
      <c r="O137" s="5"/>
      <c r="P137" s="5">
        <v>60</v>
      </c>
      <c r="Q137" s="5"/>
      <c r="R137" s="5"/>
      <c r="S137" s="5"/>
      <c r="T137" s="5"/>
      <c r="U137" s="5"/>
      <c r="V137" s="5"/>
      <c r="W137" s="5"/>
      <c r="X137" s="5">
        <v>46</v>
      </c>
      <c r="Y137" s="5"/>
      <c r="Z137" s="5"/>
      <c r="AA137" s="5"/>
      <c r="AB137" s="5"/>
      <c r="AC137" s="5"/>
      <c r="AD137" s="5">
        <v>51</v>
      </c>
      <c r="AE137" s="5"/>
      <c r="AF137" s="5"/>
      <c r="AG137" s="5"/>
      <c r="AH137" s="5"/>
      <c r="AI137" s="5"/>
      <c r="AJ137" s="5"/>
      <c r="AK137" s="5"/>
      <c r="AL137" s="4">
        <f t="shared" si="6"/>
        <v>162</v>
      </c>
      <c r="AM137" s="14">
        <f t="shared" si="7"/>
        <v>2.7</v>
      </c>
      <c r="AN137" s="4">
        <f t="shared" si="8"/>
        <v>4</v>
      </c>
    </row>
    <row r="138" spans="1:40" x14ac:dyDescent="0.25">
      <c r="A138" s="23">
        <v>135</v>
      </c>
      <c r="B138" s="15" t="s">
        <v>281</v>
      </c>
      <c r="C138" s="11" t="s">
        <v>134</v>
      </c>
      <c r="D138" s="22" t="s">
        <v>359</v>
      </c>
      <c r="E138" s="4" t="s">
        <v>153</v>
      </c>
      <c r="F138" s="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4">
        <f t="shared" si="6"/>
        <v>0</v>
      </c>
      <c r="AM138" s="14">
        <f t="shared" si="7"/>
        <v>0</v>
      </c>
      <c r="AN138" s="4">
        <f t="shared" si="8"/>
        <v>0</v>
      </c>
    </row>
    <row r="139" spans="1:40" x14ac:dyDescent="0.25">
      <c r="A139" s="23">
        <v>136</v>
      </c>
      <c r="B139" s="15" t="s">
        <v>282</v>
      </c>
      <c r="C139" s="11" t="s">
        <v>135</v>
      </c>
      <c r="D139" s="22" t="s">
        <v>360</v>
      </c>
      <c r="E139" s="4" t="s">
        <v>153</v>
      </c>
      <c r="F139" s="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4">
        <f t="shared" si="6"/>
        <v>0</v>
      </c>
      <c r="AM139" s="14">
        <f t="shared" si="7"/>
        <v>0</v>
      </c>
      <c r="AN139" s="4">
        <f t="shared" si="8"/>
        <v>0</v>
      </c>
    </row>
    <row r="140" spans="1:40" x14ac:dyDescent="0.25">
      <c r="A140" s="23">
        <v>137</v>
      </c>
      <c r="B140" s="15" t="s">
        <v>283</v>
      </c>
      <c r="C140" s="11" t="s">
        <v>136</v>
      </c>
      <c r="D140" s="22" t="s">
        <v>313</v>
      </c>
      <c r="E140" s="4" t="s">
        <v>153</v>
      </c>
      <c r="F140" s="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4">
        <f t="shared" si="6"/>
        <v>0</v>
      </c>
      <c r="AM140" s="14">
        <f t="shared" si="7"/>
        <v>0</v>
      </c>
      <c r="AN140" s="4">
        <f t="shared" si="8"/>
        <v>0</v>
      </c>
    </row>
    <row r="141" spans="1:40" x14ac:dyDescent="0.25">
      <c r="A141" s="23">
        <v>138</v>
      </c>
      <c r="B141" s="15" t="s">
        <v>284</v>
      </c>
      <c r="C141" s="11" t="s">
        <v>137</v>
      </c>
      <c r="D141" s="22" t="s">
        <v>305</v>
      </c>
      <c r="E141" s="4" t="s">
        <v>153</v>
      </c>
      <c r="F141" s="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4">
        <f t="shared" ref="AL141:AL154" si="9">SUM(G141:AK141)</f>
        <v>0</v>
      </c>
      <c r="AM141" s="14">
        <f t="shared" ref="AM141:AM154" si="10">AL141/60</f>
        <v>0</v>
      </c>
      <c r="AN141" s="4">
        <f t="shared" ref="AN141:AN154" si="11">SUMPRODUCT(--ISNUMBER(G141:AK141))</f>
        <v>0</v>
      </c>
    </row>
    <row r="142" spans="1:40" x14ac:dyDescent="0.25">
      <c r="A142" s="23">
        <v>139</v>
      </c>
      <c r="B142" s="15" t="s">
        <v>285</v>
      </c>
      <c r="C142" s="11" t="s">
        <v>138</v>
      </c>
      <c r="D142" s="22" t="s">
        <v>361</v>
      </c>
      <c r="E142" s="4" t="s">
        <v>153</v>
      </c>
      <c r="F142" s="4"/>
      <c r="G142" s="5">
        <v>53</v>
      </c>
      <c r="H142" s="5"/>
      <c r="I142" s="5">
        <v>6</v>
      </c>
      <c r="J142" s="5"/>
      <c r="K142" s="5"/>
      <c r="L142" s="5"/>
      <c r="M142" s="5">
        <v>3</v>
      </c>
      <c r="N142" s="5"/>
      <c r="O142" s="5"/>
      <c r="P142" s="5">
        <v>14</v>
      </c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>
        <v>2</v>
      </c>
      <c r="AF142" s="5"/>
      <c r="AG142" s="5"/>
      <c r="AH142" s="5"/>
      <c r="AI142" s="5"/>
      <c r="AJ142" s="5"/>
      <c r="AK142" s="5"/>
      <c r="AL142" s="4">
        <f t="shared" si="9"/>
        <v>78</v>
      </c>
      <c r="AM142" s="14">
        <f t="shared" si="10"/>
        <v>1.3</v>
      </c>
      <c r="AN142" s="4">
        <f t="shared" si="11"/>
        <v>5</v>
      </c>
    </row>
    <row r="143" spans="1:40" x14ac:dyDescent="0.25">
      <c r="A143" s="23">
        <v>140</v>
      </c>
      <c r="B143" s="15" t="s">
        <v>286</v>
      </c>
      <c r="C143" s="11" t="s">
        <v>139</v>
      </c>
      <c r="D143" s="22" t="s">
        <v>307</v>
      </c>
      <c r="E143" s="4" t="s">
        <v>153</v>
      </c>
      <c r="F143" s="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4">
        <f t="shared" si="9"/>
        <v>0</v>
      </c>
      <c r="AM143" s="14">
        <f t="shared" si="10"/>
        <v>0</v>
      </c>
      <c r="AN143" s="4">
        <f t="shared" si="11"/>
        <v>0</v>
      </c>
    </row>
    <row r="144" spans="1:40" x14ac:dyDescent="0.25">
      <c r="A144" s="23">
        <v>141</v>
      </c>
      <c r="B144" s="15" t="s">
        <v>287</v>
      </c>
      <c r="C144" s="11" t="s">
        <v>140</v>
      </c>
      <c r="D144" s="22" t="s">
        <v>328</v>
      </c>
      <c r="E144" s="4" t="s">
        <v>153</v>
      </c>
      <c r="F144" s="4"/>
      <c r="G144" s="5"/>
      <c r="H144" s="5"/>
      <c r="I144" s="5"/>
      <c r="J144" s="5">
        <v>1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>
        <v>29</v>
      </c>
      <c r="AA144" s="5">
        <v>5</v>
      </c>
      <c r="AB144" s="5"/>
      <c r="AC144" s="5"/>
      <c r="AD144" s="5"/>
      <c r="AE144" s="5">
        <v>10</v>
      </c>
      <c r="AF144" s="5"/>
      <c r="AG144" s="5"/>
      <c r="AH144" s="5">
        <v>10</v>
      </c>
      <c r="AI144" s="5"/>
      <c r="AJ144" s="5"/>
      <c r="AK144" s="5"/>
      <c r="AL144" s="4">
        <f t="shared" si="9"/>
        <v>55</v>
      </c>
      <c r="AM144" s="14">
        <f t="shared" si="10"/>
        <v>0.91666666666666663</v>
      </c>
      <c r="AN144" s="4">
        <f t="shared" si="11"/>
        <v>5</v>
      </c>
    </row>
    <row r="145" spans="1:40" x14ac:dyDescent="0.25">
      <c r="A145" s="23">
        <v>142</v>
      </c>
      <c r="B145" s="15" t="s">
        <v>288</v>
      </c>
      <c r="C145" s="11" t="s">
        <v>141</v>
      </c>
      <c r="D145" s="22" t="s">
        <v>307</v>
      </c>
      <c r="E145" s="4" t="s">
        <v>153</v>
      </c>
      <c r="F145" s="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4">
        <f t="shared" si="9"/>
        <v>0</v>
      </c>
      <c r="AM145" s="14">
        <f t="shared" si="10"/>
        <v>0</v>
      </c>
      <c r="AN145" s="4">
        <f t="shared" si="11"/>
        <v>0</v>
      </c>
    </row>
    <row r="146" spans="1:40" x14ac:dyDescent="0.25">
      <c r="A146" s="23">
        <v>143</v>
      </c>
      <c r="B146" s="15" t="s">
        <v>289</v>
      </c>
      <c r="C146" s="11" t="s">
        <v>142</v>
      </c>
      <c r="D146" s="22" t="s">
        <v>299</v>
      </c>
      <c r="E146" s="4" t="s">
        <v>153</v>
      </c>
      <c r="F146" s="4"/>
      <c r="G146" s="5"/>
      <c r="H146" s="5"/>
      <c r="I146" s="5">
        <v>88</v>
      </c>
      <c r="J146" s="5">
        <v>51</v>
      </c>
      <c r="K146" s="5"/>
      <c r="L146" s="5"/>
      <c r="M146" s="5">
        <v>17</v>
      </c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>
        <v>13</v>
      </c>
      <c r="Y146" s="5"/>
      <c r="Z146" s="5"/>
      <c r="AA146" s="5"/>
      <c r="AB146" s="5"/>
      <c r="AC146" s="5"/>
      <c r="AD146" s="5">
        <v>15</v>
      </c>
      <c r="AE146" s="5"/>
      <c r="AF146" s="5"/>
      <c r="AG146" s="5"/>
      <c r="AH146" s="5">
        <v>12</v>
      </c>
      <c r="AI146" s="5"/>
      <c r="AJ146" s="5"/>
      <c r="AK146" s="5"/>
      <c r="AL146" s="4">
        <f t="shared" si="9"/>
        <v>196</v>
      </c>
      <c r="AM146" s="14">
        <f t="shared" si="10"/>
        <v>3.2666666666666666</v>
      </c>
      <c r="AN146" s="4">
        <f t="shared" si="11"/>
        <v>6</v>
      </c>
    </row>
    <row r="147" spans="1:40" x14ac:dyDescent="0.25">
      <c r="A147" s="23">
        <v>144</v>
      </c>
      <c r="B147" s="15" t="s">
        <v>290</v>
      </c>
      <c r="C147" s="11" t="s">
        <v>143</v>
      </c>
      <c r="D147" s="22" t="s">
        <v>362</v>
      </c>
      <c r="E147" s="4" t="s">
        <v>153</v>
      </c>
      <c r="F147" s="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4">
        <f t="shared" si="9"/>
        <v>0</v>
      </c>
      <c r="AM147" s="14">
        <f t="shared" si="10"/>
        <v>0</v>
      </c>
      <c r="AN147" s="4">
        <f t="shared" si="11"/>
        <v>0</v>
      </c>
    </row>
    <row r="148" spans="1:40" x14ac:dyDescent="0.25">
      <c r="A148" s="23">
        <v>145</v>
      </c>
      <c r="B148" s="15" t="s">
        <v>291</v>
      </c>
      <c r="C148" s="11" t="s">
        <v>144</v>
      </c>
      <c r="D148" s="22" t="s">
        <v>363</v>
      </c>
      <c r="E148" s="4" t="s">
        <v>153</v>
      </c>
      <c r="F148" s="4"/>
      <c r="G148" s="5"/>
      <c r="H148" s="5"/>
      <c r="I148" s="5">
        <v>18</v>
      </c>
      <c r="J148" s="5">
        <v>28</v>
      </c>
      <c r="K148" s="5"/>
      <c r="L148" s="5"/>
      <c r="M148" s="5">
        <v>26</v>
      </c>
      <c r="N148" s="5"/>
      <c r="O148" s="5"/>
      <c r="P148" s="5">
        <v>7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>
        <v>17</v>
      </c>
      <c r="AE148" s="5"/>
      <c r="AF148" s="5"/>
      <c r="AG148" s="5"/>
      <c r="AH148" s="5"/>
      <c r="AI148" s="5"/>
      <c r="AJ148" s="5"/>
      <c r="AK148" s="5"/>
      <c r="AL148" s="4">
        <f t="shared" si="9"/>
        <v>96</v>
      </c>
      <c r="AM148" s="14">
        <f t="shared" si="10"/>
        <v>1.6</v>
      </c>
      <c r="AN148" s="4">
        <f t="shared" si="11"/>
        <v>5</v>
      </c>
    </row>
    <row r="149" spans="1:40" x14ac:dyDescent="0.25">
      <c r="A149" s="23">
        <v>146</v>
      </c>
      <c r="B149" s="11" t="s">
        <v>145</v>
      </c>
      <c r="C149" s="11" t="s">
        <v>145</v>
      </c>
      <c r="D149" s="22" t="s">
        <v>301</v>
      </c>
      <c r="E149" s="4" t="s">
        <v>153</v>
      </c>
      <c r="F149" s="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>
        <v>12</v>
      </c>
      <c r="Y149" s="5"/>
      <c r="Z149" s="5"/>
      <c r="AA149" s="5">
        <v>3</v>
      </c>
      <c r="AB149" s="5"/>
      <c r="AC149" s="5"/>
      <c r="AD149" s="5">
        <v>5</v>
      </c>
      <c r="AE149" s="5"/>
      <c r="AF149" s="5"/>
      <c r="AG149" s="5">
        <v>6</v>
      </c>
      <c r="AH149" s="5"/>
      <c r="AI149" s="5"/>
      <c r="AJ149" s="5"/>
      <c r="AK149" s="5">
        <v>8</v>
      </c>
      <c r="AL149" s="4">
        <f t="shared" si="9"/>
        <v>34</v>
      </c>
      <c r="AM149" s="14">
        <f t="shared" si="10"/>
        <v>0.56666666666666665</v>
      </c>
      <c r="AN149" s="4">
        <f t="shared" si="11"/>
        <v>5</v>
      </c>
    </row>
    <row r="150" spans="1:40" x14ac:dyDescent="0.25">
      <c r="A150" s="23">
        <v>147</v>
      </c>
      <c r="B150" s="15" t="s">
        <v>292</v>
      </c>
      <c r="C150" s="11" t="s">
        <v>146</v>
      </c>
      <c r="D150" s="22" t="s">
        <v>328</v>
      </c>
      <c r="E150" s="4" t="s">
        <v>153</v>
      </c>
      <c r="F150" s="4"/>
      <c r="G150" s="5">
        <v>4</v>
      </c>
      <c r="H150" s="5"/>
      <c r="I150" s="5">
        <v>27</v>
      </c>
      <c r="J150" s="5">
        <v>14</v>
      </c>
      <c r="K150" s="5"/>
      <c r="L150" s="5"/>
      <c r="M150" s="5"/>
      <c r="N150" s="5"/>
      <c r="O150" s="5"/>
      <c r="P150" s="5">
        <v>5</v>
      </c>
      <c r="Q150" s="5"/>
      <c r="R150" s="5"/>
      <c r="S150" s="5"/>
      <c r="T150" s="5">
        <v>4</v>
      </c>
      <c r="U150" s="5"/>
      <c r="V150" s="5"/>
      <c r="W150" s="5"/>
      <c r="X150" s="5"/>
      <c r="Y150" s="5"/>
      <c r="Z150" s="5">
        <v>10</v>
      </c>
      <c r="AA150" s="5"/>
      <c r="AB150" s="5"/>
      <c r="AC150" s="5"/>
      <c r="AD150" s="5">
        <v>2</v>
      </c>
      <c r="AE150" s="5"/>
      <c r="AF150" s="5">
        <v>18</v>
      </c>
      <c r="AG150" s="5">
        <v>13</v>
      </c>
      <c r="AH150" s="5">
        <v>27</v>
      </c>
      <c r="AI150" s="5"/>
      <c r="AJ150" s="5"/>
      <c r="AK150" s="5"/>
      <c r="AL150" s="4">
        <f t="shared" si="9"/>
        <v>124</v>
      </c>
      <c r="AM150" s="14">
        <f t="shared" si="10"/>
        <v>2.0666666666666669</v>
      </c>
      <c r="AN150" s="4">
        <f t="shared" si="11"/>
        <v>10</v>
      </c>
    </row>
    <row r="151" spans="1:40" x14ac:dyDescent="0.25">
      <c r="A151" s="23">
        <v>148</v>
      </c>
      <c r="B151" s="15" t="s">
        <v>293</v>
      </c>
      <c r="C151" s="11" t="s">
        <v>147</v>
      </c>
      <c r="D151" s="22" t="s">
        <v>304</v>
      </c>
      <c r="E151" s="4" t="s">
        <v>153</v>
      </c>
      <c r="F151" s="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4">
        <f t="shared" si="9"/>
        <v>0</v>
      </c>
      <c r="AM151" s="14">
        <f t="shared" si="10"/>
        <v>0</v>
      </c>
      <c r="AN151" s="4">
        <f t="shared" si="11"/>
        <v>0</v>
      </c>
    </row>
    <row r="152" spans="1:40" x14ac:dyDescent="0.25">
      <c r="A152" s="23">
        <v>149</v>
      </c>
      <c r="B152" s="15" t="s">
        <v>295</v>
      </c>
      <c r="C152" s="11" t="s">
        <v>149</v>
      </c>
      <c r="D152" s="22" t="s">
        <v>364</v>
      </c>
      <c r="E152" s="4" t="s">
        <v>153</v>
      </c>
      <c r="F152" s="4"/>
      <c r="G152" s="5">
        <v>3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>
        <v>3</v>
      </c>
      <c r="AA152" s="5"/>
      <c r="AB152" s="5"/>
      <c r="AC152" s="5"/>
      <c r="AD152" s="5"/>
      <c r="AE152" s="5"/>
      <c r="AF152" s="5"/>
      <c r="AG152" s="5"/>
      <c r="AH152" s="5">
        <v>85</v>
      </c>
      <c r="AI152" s="5"/>
      <c r="AJ152" s="5"/>
      <c r="AK152" s="5"/>
      <c r="AL152" s="4">
        <f t="shared" si="9"/>
        <v>91</v>
      </c>
      <c r="AM152" s="14">
        <f t="shared" si="10"/>
        <v>1.5166666666666666</v>
      </c>
      <c r="AN152" s="4">
        <f t="shared" si="11"/>
        <v>3</v>
      </c>
    </row>
    <row r="153" spans="1:40" x14ac:dyDescent="0.25">
      <c r="A153" s="23">
        <v>150</v>
      </c>
      <c r="B153" s="15" t="s">
        <v>296</v>
      </c>
      <c r="C153" s="11" t="s">
        <v>150</v>
      </c>
      <c r="D153" s="22" t="s">
        <v>325</v>
      </c>
      <c r="E153" s="4" t="s">
        <v>153</v>
      </c>
      <c r="F153" s="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4">
        <f t="shared" si="9"/>
        <v>0</v>
      </c>
      <c r="AM153" s="14">
        <f t="shared" si="10"/>
        <v>0</v>
      </c>
      <c r="AN153" s="4">
        <f t="shared" si="11"/>
        <v>0</v>
      </c>
    </row>
    <row r="154" spans="1:40" x14ac:dyDescent="0.25">
      <c r="A154" s="23">
        <v>151</v>
      </c>
      <c r="B154" s="15" t="s">
        <v>298</v>
      </c>
      <c r="C154" s="11" t="s">
        <v>152</v>
      </c>
      <c r="D154" s="22" t="s">
        <v>301</v>
      </c>
      <c r="E154" s="4" t="s">
        <v>153</v>
      </c>
      <c r="F154" s="4"/>
      <c r="G154" s="5">
        <v>10</v>
      </c>
      <c r="H154" s="5"/>
      <c r="I154" s="5">
        <v>31</v>
      </c>
      <c r="J154" s="5"/>
      <c r="K154" s="5"/>
      <c r="L154" s="5"/>
      <c r="M154" s="5"/>
      <c r="N154" s="5"/>
      <c r="O154" s="5"/>
      <c r="P154" s="5">
        <v>24</v>
      </c>
      <c r="Q154" s="5"/>
      <c r="R154" s="5">
        <v>20</v>
      </c>
      <c r="S154" s="5"/>
      <c r="T154" s="5"/>
      <c r="U154" s="5"/>
      <c r="V154" s="5"/>
      <c r="W154" s="5"/>
      <c r="X154" s="5">
        <v>26</v>
      </c>
      <c r="Y154" s="5"/>
      <c r="Z154" s="5">
        <v>8</v>
      </c>
      <c r="AA154" s="5"/>
      <c r="AB154" s="5"/>
      <c r="AC154" s="5"/>
      <c r="AD154" s="5">
        <v>16</v>
      </c>
      <c r="AE154" s="5">
        <v>3</v>
      </c>
      <c r="AF154" s="5">
        <v>22</v>
      </c>
      <c r="AG154" s="5">
        <v>12</v>
      </c>
      <c r="AH154" s="5">
        <v>30</v>
      </c>
      <c r="AI154" s="5"/>
      <c r="AJ154" s="5"/>
      <c r="AK154" s="5"/>
      <c r="AL154" s="4">
        <f t="shared" si="9"/>
        <v>202</v>
      </c>
      <c r="AM154" s="14">
        <f t="shared" si="10"/>
        <v>3.3666666666666667</v>
      </c>
      <c r="AN154" s="4">
        <f t="shared" si="11"/>
        <v>11</v>
      </c>
    </row>
  </sheetData>
  <mergeCells count="4">
    <mergeCell ref="A1:C1"/>
    <mergeCell ref="A2:A3"/>
    <mergeCell ref="B2:F2"/>
    <mergeCell ref="G2:A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3"/>
  <sheetViews>
    <sheetView workbookViewId="0">
      <selection activeCell="C3" sqref="C3"/>
    </sheetView>
  </sheetViews>
  <sheetFormatPr defaultRowHeight="15" x14ac:dyDescent="0.25"/>
  <cols>
    <col min="2" max="2" width="28.85546875" bestFit="1" customWidth="1"/>
    <col min="3" max="3" width="20.5703125" bestFit="1" customWidth="1"/>
    <col min="4" max="4" width="15.7109375" customWidth="1"/>
    <col min="6" max="6" width="18.5703125" customWidth="1"/>
    <col min="8" max="8" width="18.42578125" customWidth="1"/>
  </cols>
  <sheetData>
    <row r="2" spans="2:9" ht="45" x14ac:dyDescent="0.25">
      <c r="B2" s="6" t="s">
        <v>161</v>
      </c>
      <c r="C2" s="6" t="s">
        <v>0</v>
      </c>
      <c r="D2" s="42" t="s">
        <v>163</v>
      </c>
      <c r="E2" s="42" t="s">
        <v>398</v>
      </c>
      <c r="F2" s="42" t="s">
        <v>165</v>
      </c>
      <c r="G2" s="42" t="s">
        <v>398</v>
      </c>
      <c r="H2" s="42" t="s">
        <v>164</v>
      </c>
      <c r="I2" s="42" t="s">
        <v>398</v>
      </c>
    </row>
    <row r="3" spans="2:9" x14ac:dyDescent="0.25">
      <c r="B3" s="12" t="s">
        <v>187</v>
      </c>
      <c r="C3" s="80" t="str">
        <f>_xlfn.XLOOKUP(B3,'Jun-Compile'!$B$3:$B$167,'Jun-Compile'!$C$3:$C$167," ",0)</f>
        <v>RPE</v>
      </c>
      <c r="D3" s="8">
        <f>_xlfn.XLOOKUP(B3,Mar!$B$4:$B$154,Mar!$AL$4:$AL$154)</f>
        <v>15</v>
      </c>
      <c r="E3" s="29">
        <f t="shared" ref="E3:E34" si="0">_xlfn.RANK.EQ(D3,$D$3:$D$153,0)</f>
        <v>71</v>
      </c>
      <c r="F3" s="8">
        <f>_xlfn.XLOOKUP(B3,Mar!$B$4:$B$154,Mar!$AM$4:$AM$154)</f>
        <v>0.25</v>
      </c>
      <c r="G3" s="50">
        <f t="shared" ref="G3:G34" si="1">_xlfn.RANK.EQ(F3,$F$3:$F$153,0)</f>
        <v>71</v>
      </c>
      <c r="H3" s="8">
        <f>_xlfn.XLOOKUP(B3,Mar!$B$4:$B$154,Mar!$AN$4:$AN$154)</f>
        <v>2</v>
      </c>
      <c r="I3" s="50">
        <f t="shared" ref="I3:I34" si="2">_xlfn.RANK.EQ(H3,$H$3:$H$153,0)</f>
        <v>74</v>
      </c>
    </row>
    <row r="4" spans="2:9" x14ac:dyDescent="0.25">
      <c r="B4" s="12" t="s">
        <v>188</v>
      </c>
      <c r="C4" s="80" t="str">
        <f>_xlfn.XLOOKUP(B4,'Jun-Compile'!$B$3:$B$167,'Jun-Compile'!$C$3:$C$167," ",0)</f>
        <v>RPE</v>
      </c>
      <c r="D4" s="8">
        <f>_xlfn.XLOOKUP(B4,Mar!$B$4:$B$154,Mar!$AL$4:$AL$154)</f>
        <v>384</v>
      </c>
      <c r="E4" s="29">
        <f t="shared" si="0"/>
        <v>3</v>
      </c>
      <c r="F4" s="8">
        <f>_xlfn.XLOOKUP(B4,Mar!$B$4:$B$154,Mar!$AM$4:$AM$154)</f>
        <v>6.4</v>
      </c>
      <c r="G4" s="50">
        <f t="shared" si="1"/>
        <v>3</v>
      </c>
      <c r="H4" s="8">
        <f>_xlfn.XLOOKUP(B4,Mar!$B$4:$B$154,Mar!$AN$4:$AN$154)</f>
        <v>18</v>
      </c>
      <c r="I4" s="50">
        <f t="shared" si="2"/>
        <v>1</v>
      </c>
    </row>
    <row r="5" spans="2:9" x14ac:dyDescent="0.25">
      <c r="B5" s="12" t="s">
        <v>376</v>
      </c>
      <c r="C5" s="80" t="str">
        <f>_xlfn.XLOOKUP(B5,'Jun-Compile'!$B$3:$B$167,'Jun-Compile'!$C$3:$C$167," ",0)</f>
        <v>Operation</v>
      </c>
      <c r="D5" s="8">
        <f>_xlfn.XLOOKUP(B5,Mar!$B$4:$B$154,Mar!$AL$4:$AL$154)</f>
        <v>4</v>
      </c>
      <c r="E5" s="29">
        <f t="shared" si="0"/>
        <v>90</v>
      </c>
      <c r="F5" s="8">
        <f>_xlfn.XLOOKUP(B5,Mar!$B$4:$B$154,Mar!$AM$4:$AM$154)</f>
        <v>6.6666666666666666E-2</v>
      </c>
      <c r="G5" s="50">
        <f t="shared" si="1"/>
        <v>90</v>
      </c>
      <c r="H5" s="8">
        <f>_xlfn.XLOOKUP(B5,Mar!$B$4:$B$154,Mar!$AN$4:$AN$154)</f>
        <v>1</v>
      </c>
      <c r="I5" s="50">
        <f t="shared" si="2"/>
        <v>80</v>
      </c>
    </row>
    <row r="6" spans="2:9" x14ac:dyDescent="0.25">
      <c r="B6" s="12" t="s">
        <v>220</v>
      </c>
      <c r="C6" s="80">
        <f>_xlfn.XLOOKUP(B6,'Jun-Compile'!$B$3:$B$167,'Jun-Compile'!$C$3:$C$167," ",0)</f>
        <v>0</v>
      </c>
      <c r="D6" s="8">
        <f>_xlfn.XLOOKUP(B6,Mar!$B$4:$B$154,Mar!$AL$4:$AL$154)</f>
        <v>74</v>
      </c>
      <c r="E6" s="29">
        <f t="shared" si="0"/>
        <v>42</v>
      </c>
      <c r="F6" s="8">
        <f>_xlfn.XLOOKUP(B6,Mar!$B$4:$B$154,Mar!$AM$4:$AM$154)</f>
        <v>1.2333333333333334</v>
      </c>
      <c r="G6" s="50">
        <f t="shared" si="1"/>
        <v>42</v>
      </c>
      <c r="H6" s="8">
        <f>_xlfn.XLOOKUP(B6,Mar!$B$4:$B$154,Mar!$AN$4:$AN$154)</f>
        <v>8</v>
      </c>
      <c r="I6" s="50">
        <f t="shared" si="2"/>
        <v>24</v>
      </c>
    </row>
    <row r="7" spans="2:9" x14ac:dyDescent="0.25">
      <c r="B7" s="12" t="s">
        <v>212</v>
      </c>
      <c r="C7" s="80" t="str">
        <f>_xlfn.XLOOKUP(B7,'Jun-Compile'!$B$3:$B$167,'Jun-Compile'!$C$3:$C$167," ",0)</f>
        <v>Logistik</v>
      </c>
      <c r="D7" s="8">
        <f>_xlfn.XLOOKUP(B7,Mar!$B$4:$B$154,Mar!$AL$4:$AL$154)</f>
        <v>7</v>
      </c>
      <c r="E7" s="29">
        <f t="shared" si="0"/>
        <v>86</v>
      </c>
      <c r="F7" s="8">
        <f>_xlfn.XLOOKUP(B7,Mar!$B$4:$B$154,Mar!$AM$4:$AM$154)</f>
        <v>0.11666666666666667</v>
      </c>
      <c r="G7" s="50">
        <f t="shared" si="1"/>
        <v>86</v>
      </c>
      <c r="H7" s="8">
        <f>_xlfn.XLOOKUP(B7,Mar!$B$4:$B$154,Mar!$AN$4:$AN$154)</f>
        <v>3</v>
      </c>
      <c r="I7" s="50">
        <f t="shared" si="2"/>
        <v>64</v>
      </c>
    </row>
    <row r="8" spans="2:9" x14ac:dyDescent="0.25">
      <c r="B8" s="12" t="s">
        <v>166</v>
      </c>
      <c r="C8" s="80" t="str">
        <f>_xlfn.XLOOKUP(B8,'Jun-Compile'!$B$3:$B$167,'Jun-Compile'!$C$3:$C$167," ",0)</f>
        <v>PPJM</v>
      </c>
      <c r="D8" s="8">
        <f>_xlfn.XLOOKUP(B8,Mar!$B$4:$B$154,Mar!$AL$4:$AL$154)</f>
        <v>65</v>
      </c>
      <c r="E8" s="29">
        <f t="shared" si="0"/>
        <v>49</v>
      </c>
      <c r="F8" s="8">
        <f>_xlfn.XLOOKUP(B8,Mar!$B$4:$B$154,Mar!$AM$4:$AM$154)</f>
        <v>1.0833333333333333</v>
      </c>
      <c r="G8" s="50">
        <f t="shared" si="1"/>
        <v>49</v>
      </c>
      <c r="H8" s="8">
        <f>_xlfn.XLOOKUP(B8,Mar!$B$4:$B$154,Mar!$AN$4:$AN$154)</f>
        <v>5</v>
      </c>
      <c r="I8" s="50">
        <f t="shared" si="2"/>
        <v>44</v>
      </c>
    </row>
    <row r="9" spans="2:9" x14ac:dyDescent="0.25">
      <c r="B9" s="12" t="s">
        <v>189</v>
      </c>
      <c r="C9" s="80" t="str">
        <f>_xlfn.XLOOKUP(B9,'Jun-Compile'!$B$3:$B$167,'Jun-Compile'!$C$3:$C$167," ",0)</f>
        <v>Teknisi TC</v>
      </c>
      <c r="D9" s="8">
        <f>_xlfn.XLOOKUP(B9,Mar!$B$4:$B$154,Mar!$AL$4:$AL$154)</f>
        <v>157</v>
      </c>
      <c r="E9" s="29">
        <f t="shared" si="0"/>
        <v>26</v>
      </c>
      <c r="F9" s="8">
        <f>_xlfn.XLOOKUP(B9,Mar!$B$4:$B$154,Mar!$AM$4:$AM$154)</f>
        <v>2.6166666666666667</v>
      </c>
      <c r="G9" s="50">
        <f t="shared" si="1"/>
        <v>26</v>
      </c>
      <c r="H9" s="8">
        <f>_xlfn.XLOOKUP(B9,Mar!$B$4:$B$154,Mar!$AN$4:$AN$154)</f>
        <v>6</v>
      </c>
      <c r="I9" s="50">
        <f t="shared" si="2"/>
        <v>38</v>
      </c>
    </row>
    <row r="10" spans="2:9" x14ac:dyDescent="0.25">
      <c r="B10" s="12" t="s">
        <v>190</v>
      </c>
      <c r="C10" s="80" t="str">
        <f>_xlfn.XLOOKUP(B10,'Jun-Compile'!$B$3:$B$167,'Jun-Compile'!$C$3:$C$167," ",0)</f>
        <v>Teknisi TC</v>
      </c>
      <c r="D10" s="8">
        <f>_xlfn.XLOOKUP(B10,Mar!$B$4:$B$154,Mar!$AL$4:$AL$154)</f>
        <v>9</v>
      </c>
      <c r="E10" s="29">
        <f t="shared" si="0"/>
        <v>80</v>
      </c>
      <c r="F10" s="8">
        <f>_xlfn.XLOOKUP(B10,Mar!$B$4:$B$154,Mar!$AM$4:$AM$154)</f>
        <v>0.15</v>
      </c>
      <c r="G10" s="50">
        <f t="shared" si="1"/>
        <v>80</v>
      </c>
      <c r="H10" s="8">
        <f>_xlfn.XLOOKUP(B10,Mar!$B$4:$B$154,Mar!$AN$4:$AN$154)</f>
        <v>2</v>
      </c>
      <c r="I10" s="50">
        <f t="shared" si="2"/>
        <v>74</v>
      </c>
    </row>
    <row r="11" spans="2:9" x14ac:dyDescent="0.25">
      <c r="B11" s="12" t="s">
        <v>221</v>
      </c>
      <c r="C11" s="80" t="str">
        <f>_xlfn.XLOOKUP(B11,'Jun-Compile'!$B$3:$B$167,'Jun-Compile'!$C$3:$C$167," ",0)</f>
        <v>Operation</v>
      </c>
      <c r="D11" s="8">
        <f>_xlfn.XLOOKUP(B11,Mar!$B$4:$B$154,Mar!$AL$4:$AL$154)</f>
        <v>203</v>
      </c>
      <c r="E11" s="29">
        <f t="shared" si="0"/>
        <v>16</v>
      </c>
      <c r="F11" s="8">
        <f>_xlfn.XLOOKUP(B11,Mar!$B$4:$B$154,Mar!$AM$4:$AM$154)</f>
        <v>3.3833333333333333</v>
      </c>
      <c r="G11" s="50">
        <f t="shared" si="1"/>
        <v>16</v>
      </c>
      <c r="H11" s="8">
        <f>_xlfn.XLOOKUP(B11,Mar!$B$4:$B$154,Mar!$AN$4:$AN$154)</f>
        <v>13</v>
      </c>
      <c r="I11" s="50">
        <f t="shared" si="2"/>
        <v>9</v>
      </c>
    </row>
    <row r="12" spans="2:9" x14ac:dyDescent="0.25">
      <c r="B12" s="12" t="s">
        <v>222</v>
      </c>
      <c r="C12" s="80" t="str">
        <f>_xlfn.XLOOKUP(B12,'Jun-Compile'!$B$3:$B$167,'Jun-Compile'!$C$3:$C$167," ",0)</f>
        <v>Admin Sales &amp; Engineer</v>
      </c>
      <c r="D12" s="8">
        <f>_xlfn.XLOOKUP(B12,Mar!$B$4:$B$154,Mar!$AL$4:$AL$154)</f>
        <v>0</v>
      </c>
      <c r="E12" s="29">
        <f t="shared" si="0"/>
        <v>94</v>
      </c>
      <c r="F12" s="8">
        <f>_xlfn.XLOOKUP(B12,Mar!$B$4:$B$154,Mar!$AM$4:$AM$154)</f>
        <v>0</v>
      </c>
      <c r="G12" s="50">
        <f t="shared" si="1"/>
        <v>94</v>
      </c>
      <c r="H12" s="8">
        <f>_xlfn.XLOOKUP(B12,Mar!$B$4:$B$154,Mar!$AN$4:$AN$154)</f>
        <v>0</v>
      </c>
      <c r="I12" s="50">
        <f t="shared" si="2"/>
        <v>94</v>
      </c>
    </row>
    <row r="13" spans="2:9" x14ac:dyDescent="0.25">
      <c r="B13" s="12" t="s">
        <v>213</v>
      </c>
      <c r="C13" s="80" t="str">
        <f>_xlfn.XLOOKUP(B13,'Jun-Compile'!$B$3:$B$167,'Jun-Compile'!$C$3:$C$167," ",0)</f>
        <v>GTI</v>
      </c>
      <c r="D13" s="8">
        <f>_xlfn.XLOOKUP(B13,Mar!$B$4:$B$154,Mar!$AL$4:$AL$154)</f>
        <v>19</v>
      </c>
      <c r="E13" s="29">
        <f t="shared" si="0"/>
        <v>67</v>
      </c>
      <c r="F13" s="8">
        <f>_xlfn.XLOOKUP(B13,Mar!$B$4:$B$154,Mar!$AM$4:$AM$154)</f>
        <v>0.31666666666666665</v>
      </c>
      <c r="G13" s="50">
        <f t="shared" si="1"/>
        <v>67</v>
      </c>
      <c r="H13" s="8">
        <f>_xlfn.XLOOKUP(B13,Mar!$B$4:$B$154,Mar!$AN$4:$AN$154)</f>
        <v>1</v>
      </c>
      <c r="I13" s="50">
        <f t="shared" si="2"/>
        <v>80</v>
      </c>
    </row>
    <row r="14" spans="2:9" x14ac:dyDescent="0.25">
      <c r="B14" s="12" t="s">
        <v>223</v>
      </c>
      <c r="C14" s="80" t="str">
        <f>_xlfn.XLOOKUP(B14,'Jun-Compile'!$B$3:$B$167,'Jun-Compile'!$C$3:$C$167," ",0)</f>
        <v>Estimator</v>
      </c>
      <c r="D14" s="8">
        <f>_xlfn.XLOOKUP(B14,Mar!$B$4:$B$154,Mar!$AL$4:$AL$154)</f>
        <v>384</v>
      </c>
      <c r="E14" s="29">
        <f t="shared" si="0"/>
        <v>3</v>
      </c>
      <c r="F14" s="8">
        <f>_xlfn.XLOOKUP(B14,Mar!$B$4:$B$154,Mar!$AM$4:$AM$154)</f>
        <v>6.4</v>
      </c>
      <c r="G14" s="50">
        <f t="shared" si="1"/>
        <v>3</v>
      </c>
      <c r="H14" s="8">
        <f>_xlfn.XLOOKUP(B14,Mar!$B$4:$B$154,Mar!$AN$4:$AN$154)</f>
        <v>18</v>
      </c>
      <c r="I14" s="50">
        <f t="shared" si="2"/>
        <v>1</v>
      </c>
    </row>
    <row r="15" spans="2:9" x14ac:dyDescent="0.25">
      <c r="B15" s="12" t="s">
        <v>224</v>
      </c>
      <c r="C15" s="80" t="str">
        <f>_xlfn.XLOOKUP(B15,'Jun-Compile'!$B$3:$B$167,'Jun-Compile'!$C$3:$C$167," ",0)</f>
        <v>Estimator</v>
      </c>
      <c r="D15" s="8">
        <f>_xlfn.XLOOKUP(B15,Mar!$B$4:$B$154,Mar!$AL$4:$AL$154)</f>
        <v>114</v>
      </c>
      <c r="E15" s="29">
        <f t="shared" si="0"/>
        <v>30</v>
      </c>
      <c r="F15" s="8">
        <f>_xlfn.XLOOKUP(B15,Mar!$B$4:$B$154,Mar!$AM$4:$AM$154)</f>
        <v>1.9</v>
      </c>
      <c r="G15" s="50">
        <f t="shared" si="1"/>
        <v>30</v>
      </c>
      <c r="H15" s="8">
        <f>_xlfn.XLOOKUP(B15,Mar!$B$4:$B$154,Mar!$AN$4:$AN$154)</f>
        <v>7</v>
      </c>
      <c r="I15" s="50">
        <f t="shared" si="2"/>
        <v>31</v>
      </c>
    </row>
    <row r="16" spans="2:9" x14ac:dyDescent="0.25">
      <c r="B16" s="12" t="s">
        <v>366</v>
      </c>
      <c r="C16" s="80" t="str">
        <f>_xlfn.XLOOKUP(B16,'Jun-Compile'!$B$3:$B$167,'Jun-Compile'!$C$3:$C$167," ",0)</f>
        <v>PPJM</v>
      </c>
      <c r="D16" s="8">
        <f>_xlfn.XLOOKUP(B16,Mar!$B$4:$B$154,Mar!$AL$4:$AL$154)</f>
        <v>0</v>
      </c>
      <c r="E16" s="29">
        <f t="shared" si="0"/>
        <v>94</v>
      </c>
      <c r="F16" s="8">
        <f>_xlfn.XLOOKUP(B16,Mar!$B$4:$B$154,Mar!$AM$4:$AM$154)</f>
        <v>0</v>
      </c>
      <c r="G16" s="50">
        <f t="shared" si="1"/>
        <v>94</v>
      </c>
      <c r="H16" s="8">
        <f>_xlfn.XLOOKUP(B16,Mar!$B$4:$B$154,Mar!$AN$4:$AN$154)</f>
        <v>0</v>
      </c>
      <c r="I16" s="50">
        <f t="shared" si="2"/>
        <v>94</v>
      </c>
    </row>
    <row r="17" spans="2:9" x14ac:dyDescent="0.25">
      <c r="B17" s="12" t="s">
        <v>181</v>
      </c>
      <c r="C17" s="80" t="str">
        <f>_xlfn.XLOOKUP(B17,'Jun-Compile'!$B$3:$B$167,'Jun-Compile'!$C$3:$C$167," ",0)</f>
        <v>Finance &amp; Accounting</v>
      </c>
      <c r="D17" s="8">
        <f>_xlfn.XLOOKUP(B17,Mar!$B$4:$B$154,Mar!$AL$4:$AL$154)</f>
        <v>0</v>
      </c>
      <c r="E17" s="29">
        <f t="shared" si="0"/>
        <v>94</v>
      </c>
      <c r="F17" s="8">
        <f>_xlfn.XLOOKUP(B17,Mar!$B$4:$B$154,Mar!$AM$4:$AM$154)</f>
        <v>0</v>
      </c>
      <c r="G17" s="50">
        <f t="shared" si="1"/>
        <v>94</v>
      </c>
      <c r="H17" s="8">
        <f>_xlfn.XLOOKUP(B17,Mar!$B$4:$B$154,Mar!$AN$4:$AN$154)</f>
        <v>0</v>
      </c>
      <c r="I17" s="50">
        <f t="shared" si="2"/>
        <v>94</v>
      </c>
    </row>
    <row r="18" spans="2:9" x14ac:dyDescent="0.25">
      <c r="B18" s="12" t="s">
        <v>225</v>
      </c>
      <c r="C18" s="80" t="str">
        <f>_xlfn.XLOOKUP(B18,'Jun-Compile'!$B$3:$B$167,'Jun-Compile'!$C$3:$C$167," ",0)</f>
        <v>ERP</v>
      </c>
      <c r="D18" s="8">
        <f>_xlfn.XLOOKUP(B18,Mar!$B$4:$B$154,Mar!$AL$4:$AL$154)</f>
        <v>0</v>
      </c>
      <c r="E18" s="29">
        <f t="shared" si="0"/>
        <v>94</v>
      </c>
      <c r="F18" s="8">
        <f>_xlfn.XLOOKUP(B18,Mar!$B$4:$B$154,Mar!$AM$4:$AM$154)</f>
        <v>0</v>
      </c>
      <c r="G18" s="50">
        <f t="shared" si="1"/>
        <v>94</v>
      </c>
      <c r="H18" s="8">
        <f>_xlfn.XLOOKUP(B18,Mar!$B$4:$B$154,Mar!$AN$4:$AN$154)</f>
        <v>0</v>
      </c>
      <c r="I18" s="50">
        <f t="shared" si="2"/>
        <v>94</v>
      </c>
    </row>
    <row r="19" spans="2:9" x14ac:dyDescent="0.25">
      <c r="B19" s="12" t="s">
        <v>74</v>
      </c>
      <c r="C19" s="80" t="str">
        <f>_xlfn.XLOOKUP(B19,'Jun-Compile'!$B$3:$B$167,'Jun-Compile'!$C$3:$C$167," ",0)</f>
        <v>MEP</v>
      </c>
      <c r="D19" s="8">
        <f>_xlfn.XLOOKUP(B19,Mar!$B$4:$B$154,Mar!$AL$4:$AL$154)</f>
        <v>263</v>
      </c>
      <c r="E19" s="29">
        <f t="shared" si="0"/>
        <v>12</v>
      </c>
      <c r="F19" s="8">
        <f>_xlfn.XLOOKUP(B19,Mar!$B$4:$B$154,Mar!$AM$4:$AM$154)</f>
        <v>4.3833333333333337</v>
      </c>
      <c r="G19" s="50">
        <f t="shared" si="1"/>
        <v>12</v>
      </c>
      <c r="H19" s="8">
        <f>_xlfn.XLOOKUP(B19,Mar!$B$4:$B$154,Mar!$AN$4:$AN$154)</f>
        <v>12</v>
      </c>
      <c r="I19" s="50">
        <f t="shared" si="2"/>
        <v>10</v>
      </c>
    </row>
    <row r="20" spans="2:9" x14ac:dyDescent="0.25">
      <c r="B20" s="28" t="s">
        <v>226</v>
      </c>
      <c r="C20" s="80">
        <f>_xlfn.XLOOKUP(B20,'Jun-Compile'!$B$3:$B$167,'Jun-Compile'!$C$3:$C$167," ",0)</f>
        <v>0</v>
      </c>
      <c r="D20" s="8">
        <f>_xlfn.XLOOKUP(B20,Mar!$B$4:$B$154,Mar!$AL$4:$AL$154)</f>
        <v>0</v>
      </c>
      <c r="E20" s="29">
        <f t="shared" si="0"/>
        <v>94</v>
      </c>
      <c r="F20" s="8">
        <f>_xlfn.XLOOKUP(B20,Mar!$B$4:$B$154,Mar!$AM$4:$AM$154)</f>
        <v>0</v>
      </c>
      <c r="G20" s="50">
        <f t="shared" si="1"/>
        <v>94</v>
      </c>
      <c r="H20" s="8">
        <f>_xlfn.XLOOKUP(B20,Mar!$B$4:$B$154,Mar!$AN$4:$AN$154)</f>
        <v>0</v>
      </c>
      <c r="I20" s="50">
        <f t="shared" si="2"/>
        <v>94</v>
      </c>
    </row>
    <row r="21" spans="2:9" x14ac:dyDescent="0.25">
      <c r="B21" s="12" t="s">
        <v>228</v>
      </c>
      <c r="C21" s="80" t="str">
        <f>_xlfn.XLOOKUP(B21,'Jun-Compile'!$B$3:$B$167,'Jun-Compile'!$C$3:$C$167," ",0)</f>
        <v>Purchasing</v>
      </c>
      <c r="D21" s="8">
        <f>_xlfn.XLOOKUP(B21,Mar!$B$4:$B$154,Mar!$AL$4:$AL$154)</f>
        <v>0</v>
      </c>
      <c r="E21" s="29">
        <f t="shared" si="0"/>
        <v>94</v>
      </c>
      <c r="F21" s="8">
        <f>_xlfn.XLOOKUP(B21,Mar!$B$4:$B$154,Mar!$AM$4:$AM$154)</f>
        <v>0</v>
      </c>
      <c r="G21" s="50">
        <f t="shared" si="1"/>
        <v>94</v>
      </c>
      <c r="H21" s="8">
        <f>_xlfn.XLOOKUP(B21,Mar!$B$4:$B$154,Mar!$AN$4:$AN$154)</f>
        <v>0</v>
      </c>
      <c r="I21" s="50">
        <f t="shared" si="2"/>
        <v>94</v>
      </c>
    </row>
    <row r="22" spans="2:9" x14ac:dyDescent="0.25">
      <c r="B22" s="12" t="s">
        <v>227</v>
      </c>
      <c r="C22" s="80" t="str">
        <f>_xlfn.XLOOKUP(B22,'Jun-Compile'!$B$3:$B$167,'Jun-Compile'!$C$3:$C$167," ",0)</f>
        <v>Logistik</v>
      </c>
      <c r="D22" s="8">
        <f>_xlfn.XLOOKUP(B22,Mar!$B$4:$B$154,Mar!$AL$4:$AL$154)</f>
        <v>61</v>
      </c>
      <c r="E22" s="29">
        <f t="shared" si="0"/>
        <v>50</v>
      </c>
      <c r="F22" s="8">
        <f>_xlfn.XLOOKUP(B22,Mar!$B$4:$B$154,Mar!$AM$4:$AM$154)</f>
        <v>1.0166666666666666</v>
      </c>
      <c r="G22" s="50">
        <f t="shared" si="1"/>
        <v>50</v>
      </c>
      <c r="H22" s="8">
        <f>_xlfn.XLOOKUP(B22,Mar!$B$4:$B$154,Mar!$AN$4:$AN$154)</f>
        <v>6</v>
      </c>
      <c r="I22" s="50">
        <f t="shared" si="2"/>
        <v>38</v>
      </c>
    </row>
    <row r="23" spans="2:9" x14ac:dyDescent="0.25">
      <c r="B23" s="28" t="s">
        <v>369</v>
      </c>
      <c r="C23" s="80">
        <f>_xlfn.XLOOKUP(B23,'Jun-Compile'!$B$3:$B$167,'Jun-Compile'!$C$3:$C$167," ",0)</f>
        <v>0</v>
      </c>
      <c r="D23" s="8">
        <f>_xlfn.XLOOKUP(B23,Mar!$B$4:$B$154,Mar!$AL$4:$AL$154)</f>
        <v>0</v>
      </c>
      <c r="E23" s="29">
        <f t="shared" si="0"/>
        <v>94</v>
      </c>
      <c r="F23" s="8">
        <f>_xlfn.XLOOKUP(B23,Mar!$B$4:$B$154,Mar!$AM$4:$AM$154)</f>
        <v>0</v>
      </c>
      <c r="G23" s="50">
        <f t="shared" si="1"/>
        <v>94</v>
      </c>
      <c r="H23" s="8">
        <f>_xlfn.XLOOKUP(B23,Mar!$B$4:$B$154,Mar!$AN$4:$AN$154)</f>
        <v>0</v>
      </c>
      <c r="I23" s="50">
        <f t="shared" si="2"/>
        <v>94</v>
      </c>
    </row>
    <row r="24" spans="2:9" x14ac:dyDescent="0.25">
      <c r="B24" s="12" t="s">
        <v>229</v>
      </c>
      <c r="C24" s="80" t="str">
        <f>_xlfn.XLOOKUP(B24,'Jun-Compile'!$B$3:$B$167,'Jun-Compile'!$C$3:$C$167," ",0)</f>
        <v>PPJM</v>
      </c>
      <c r="D24" s="8">
        <f>_xlfn.XLOOKUP(B24,Mar!$B$4:$B$154,Mar!$AL$4:$AL$154)</f>
        <v>82</v>
      </c>
      <c r="E24" s="29">
        <f t="shared" si="0"/>
        <v>36</v>
      </c>
      <c r="F24" s="8">
        <f>_xlfn.XLOOKUP(B24,Mar!$B$4:$B$154,Mar!$AM$4:$AM$154)</f>
        <v>1.3666666666666667</v>
      </c>
      <c r="G24" s="50">
        <f t="shared" si="1"/>
        <v>36</v>
      </c>
      <c r="H24" s="8">
        <f>_xlfn.XLOOKUP(B24,Mar!$B$4:$B$154,Mar!$AN$4:$AN$154)</f>
        <v>5</v>
      </c>
      <c r="I24" s="50">
        <f t="shared" si="2"/>
        <v>44</v>
      </c>
    </row>
    <row r="25" spans="2:9" x14ac:dyDescent="0.25">
      <c r="B25" s="12" t="s">
        <v>196</v>
      </c>
      <c r="C25" s="80" t="str">
        <f>_xlfn.XLOOKUP(B25,'Jun-Compile'!$B$3:$B$167,'Jun-Compile'!$C$3:$C$167," ",0)</f>
        <v>RPE</v>
      </c>
      <c r="D25" s="8">
        <f>_xlfn.XLOOKUP(B25,Mar!$B$4:$B$154,Mar!$AL$4:$AL$154)</f>
        <v>187</v>
      </c>
      <c r="E25" s="29">
        <f t="shared" si="0"/>
        <v>20</v>
      </c>
      <c r="F25" s="8">
        <f>_xlfn.XLOOKUP(B25,Mar!$B$4:$B$154,Mar!$AM$4:$AM$154)</f>
        <v>3.1166666666666667</v>
      </c>
      <c r="G25" s="50">
        <f t="shared" si="1"/>
        <v>20</v>
      </c>
      <c r="H25" s="8">
        <f>_xlfn.XLOOKUP(B25,Mar!$B$4:$B$154,Mar!$AN$4:$AN$154)</f>
        <v>14</v>
      </c>
      <c r="I25" s="50">
        <f t="shared" si="2"/>
        <v>3</v>
      </c>
    </row>
    <row r="26" spans="2:9" x14ac:dyDescent="0.25">
      <c r="B26" s="12" t="s">
        <v>217</v>
      </c>
      <c r="C26" s="80" t="str">
        <f>_xlfn.XLOOKUP(B26,'Jun-Compile'!$B$3:$B$167,'Jun-Compile'!$C$3:$C$167," ",0)</f>
        <v>GTI</v>
      </c>
      <c r="D26" s="8">
        <f>_xlfn.XLOOKUP(B26,Mar!$B$4:$B$154,Mar!$AL$4:$AL$154)</f>
        <v>48</v>
      </c>
      <c r="E26" s="29">
        <f t="shared" si="0"/>
        <v>52</v>
      </c>
      <c r="F26" s="8">
        <f>_xlfn.XLOOKUP(B26,Mar!$B$4:$B$154,Mar!$AM$4:$AM$154)</f>
        <v>0.8</v>
      </c>
      <c r="G26" s="50">
        <f t="shared" si="1"/>
        <v>52</v>
      </c>
      <c r="H26" s="8">
        <f>_xlfn.XLOOKUP(B26,Mar!$B$4:$B$154,Mar!$AN$4:$AN$154)</f>
        <v>1</v>
      </c>
      <c r="I26" s="50">
        <f t="shared" si="2"/>
        <v>80</v>
      </c>
    </row>
    <row r="27" spans="2:9" x14ac:dyDescent="0.25">
      <c r="B27" s="12" t="s">
        <v>191</v>
      </c>
      <c r="C27" s="80" t="str">
        <f>_xlfn.XLOOKUP(B27,'Jun-Compile'!$B$3:$B$167,'Jun-Compile'!$C$3:$C$167," ",0)</f>
        <v>Sales</v>
      </c>
      <c r="D27" s="8">
        <f>_xlfn.XLOOKUP(B27,Mar!$B$4:$B$154,Mar!$AL$4:$AL$154)</f>
        <v>255</v>
      </c>
      <c r="E27" s="29">
        <f t="shared" si="0"/>
        <v>13</v>
      </c>
      <c r="F27" s="8">
        <f>_xlfn.XLOOKUP(B27,Mar!$B$4:$B$154,Mar!$AM$4:$AM$154)</f>
        <v>4.25</v>
      </c>
      <c r="G27" s="50">
        <f t="shared" si="1"/>
        <v>13</v>
      </c>
      <c r="H27" s="8">
        <f>_xlfn.XLOOKUP(B27,Mar!$B$4:$B$154,Mar!$AN$4:$AN$154)</f>
        <v>8</v>
      </c>
      <c r="I27" s="50">
        <f t="shared" si="2"/>
        <v>24</v>
      </c>
    </row>
    <row r="28" spans="2:9" x14ac:dyDescent="0.25">
      <c r="B28" s="12" t="s">
        <v>230</v>
      </c>
      <c r="C28" s="80" t="str">
        <f>_xlfn.XLOOKUP(B28,'Jun-Compile'!$B$3:$B$167,'Jun-Compile'!$C$3:$C$167," ",0)</f>
        <v>MEP</v>
      </c>
      <c r="D28" s="8">
        <f>_xlfn.XLOOKUP(B28,Mar!$B$4:$B$154,Mar!$AL$4:$AL$154)</f>
        <v>9</v>
      </c>
      <c r="E28" s="29">
        <f t="shared" si="0"/>
        <v>80</v>
      </c>
      <c r="F28" s="8">
        <f>_xlfn.XLOOKUP(B28,Mar!$B$4:$B$154,Mar!$AM$4:$AM$154)</f>
        <v>0.15</v>
      </c>
      <c r="G28" s="50">
        <f t="shared" si="1"/>
        <v>80</v>
      </c>
      <c r="H28" s="8">
        <f>_xlfn.XLOOKUP(B28,Mar!$B$4:$B$154,Mar!$AN$4:$AN$154)</f>
        <v>1</v>
      </c>
      <c r="I28" s="50">
        <f t="shared" si="2"/>
        <v>80</v>
      </c>
    </row>
    <row r="29" spans="2:9" x14ac:dyDescent="0.25">
      <c r="B29" s="12" t="s">
        <v>231</v>
      </c>
      <c r="C29" s="80" t="str">
        <f>_xlfn.XLOOKUP(B29,'Jun-Compile'!$B$3:$B$167,'Jun-Compile'!$C$3:$C$167," ",0)</f>
        <v>Admin Sales &amp; Engineer</v>
      </c>
      <c r="D29" s="8">
        <f>_xlfn.XLOOKUP(B29,Mar!$B$4:$B$154,Mar!$AL$4:$AL$154)</f>
        <v>45</v>
      </c>
      <c r="E29" s="29">
        <f t="shared" si="0"/>
        <v>55</v>
      </c>
      <c r="F29" s="8">
        <f>_xlfn.XLOOKUP(B29,Mar!$B$4:$B$154,Mar!$AM$4:$AM$154)</f>
        <v>0.75</v>
      </c>
      <c r="G29" s="50">
        <f t="shared" si="1"/>
        <v>55</v>
      </c>
      <c r="H29" s="8">
        <f>_xlfn.XLOOKUP(B29,Mar!$B$4:$B$154,Mar!$AN$4:$AN$154)</f>
        <v>1</v>
      </c>
      <c r="I29" s="50">
        <f t="shared" si="2"/>
        <v>80</v>
      </c>
    </row>
    <row r="30" spans="2:9" x14ac:dyDescent="0.25">
      <c r="B30" s="28" t="s">
        <v>276</v>
      </c>
      <c r="C30" s="80">
        <f>_xlfn.XLOOKUP(B30,'Jun-Compile'!$B$3:$B$167,'Jun-Compile'!$C$3:$C$167," ",0)</f>
        <v>0</v>
      </c>
      <c r="D30" s="8">
        <f>_xlfn.XLOOKUP(B30,Mar!$B$4:$B$154,Mar!$AL$4:$AL$154)</f>
        <v>0</v>
      </c>
      <c r="E30" s="29">
        <f t="shared" si="0"/>
        <v>94</v>
      </c>
      <c r="F30" s="8">
        <f>_xlfn.XLOOKUP(B30,Mar!$B$4:$B$154,Mar!$AM$4:$AM$154)</f>
        <v>0</v>
      </c>
      <c r="G30" s="50">
        <f t="shared" si="1"/>
        <v>94</v>
      </c>
      <c r="H30" s="8">
        <f>_xlfn.XLOOKUP(B30,Mar!$B$4:$B$154,Mar!$AN$4:$AN$154)</f>
        <v>0</v>
      </c>
      <c r="I30" s="50">
        <f t="shared" si="2"/>
        <v>94</v>
      </c>
    </row>
    <row r="31" spans="2:9" x14ac:dyDescent="0.25">
      <c r="B31" s="12" t="s">
        <v>233</v>
      </c>
      <c r="C31" s="80">
        <f>_xlfn.XLOOKUP(B31,'Jun-Compile'!$B$3:$B$167,'Jun-Compile'!$C$3:$C$167," ",0)</f>
        <v>0</v>
      </c>
      <c r="D31" s="8">
        <f>_xlfn.XLOOKUP(B31,Mar!$B$4:$B$154,Mar!$AL$4:$AL$154)</f>
        <v>111</v>
      </c>
      <c r="E31" s="29">
        <f t="shared" si="0"/>
        <v>31</v>
      </c>
      <c r="F31" s="8">
        <f>_xlfn.XLOOKUP(B31,Mar!$B$4:$B$154,Mar!$AM$4:$AM$154)</f>
        <v>1.85</v>
      </c>
      <c r="G31" s="50">
        <f t="shared" si="1"/>
        <v>31</v>
      </c>
      <c r="H31" s="8">
        <f>_xlfn.XLOOKUP(B31,Mar!$B$4:$B$154,Mar!$AN$4:$AN$154)</f>
        <v>11</v>
      </c>
      <c r="I31" s="50">
        <f t="shared" si="2"/>
        <v>12</v>
      </c>
    </row>
    <row r="32" spans="2:9" x14ac:dyDescent="0.25">
      <c r="B32" s="12" t="s">
        <v>234</v>
      </c>
      <c r="C32" s="80" t="str">
        <f>_xlfn.XLOOKUP(B32,'Jun-Compile'!$B$3:$B$167,'Jun-Compile'!$C$3:$C$167," ",0)</f>
        <v>Operation</v>
      </c>
      <c r="D32" s="8">
        <f>_xlfn.XLOOKUP(B32,Mar!$B$4:$B$154,Mar!$AL$4:$AL$154)</f>
        <v>0</v>
      </c>
      <c r="E32" s="29">
        <f t="shared" si="0"/>
        <v>94</v>
      </c>
      <c r="F32" s="8">
        <f>_xlfn.XLOOKUP(B32,Mar!$B$4:$B$154,Mar!$AM$4:$AM$154)</f>
        <v>0</v>
      </c>
      <c r="G32" s="50">
        <f t="shared" si="1"/>
        <v>94</v>
      </c>
      <c r="H32" s="8">
        <f>_xlfn.XLOOKUP(B32,Mar!$B$4:$B$154,Mar!$AN$4:$AN$154)</f>
        <v>0</v>
      </c>
      <c r="I32" s="50">
        <f t="shared" si="2"/>
        <v>94</v>
      </c>
    </row>
    <row r="33" spans="2:9" x14ac:dyDescent="0.25">
      <c r="B33" s="12" t="s">
        <v>192</v>
      </c>
      <c r="C33" s="80" t="str">
        <f>_xlfn.XLOOKUP(B33,'Jun-Compile'!$B$3:$B$167,'Jun-Compile'!$C$3:$C$167," ",0)</f>
        <v>Teknisi TC</v>
      </c>
      <c r="D33" s="8">
        <f>_xlfn.XLOOKUP(B33,Mar!$B$4:$B$154,Mar!$AL$4:$AL$154)</f>
        <v>70</v>
      </c>
      <c r="E33" s="29">
        <f t="shared" si="0"/>
        <v>46</v>
      </c>
      <c r="F33" s="8">
        <f>_xlfn.XLOOKUP(B33,Mar!$B$4:$B$154,Mar!$AM$4:$AM$154)</f>
        <v>1.1666666666666667</v>
      </c>
      <c r="G33" s="50">
        <f t="shared" si="1"/>
        <v>46</v>
      </c>
      <c r="H33" s="8">
        <f>_xlfn.XLOOKUP(B33,Mar!$B$4:$B$154,Mar!$AN$4:$AN$154)</f>
        <v>7</v>
      </c>
      <c r="I33" s="50">
        <f t="shared" si="2"/>
        <v>31</v>
      </c>
    </row>
    <row r="34" spans="2:9" x14ac:dyDescent="0.25">
      <c r="B34" s="12" t="s">
        <v>236</v>
      </c>
      <c r="C34" s="80" t="str">
        <f>_xlfn.XLOOKUP(B34,'Jun-Compile'!$B$3:$B$167,'Jun-Compile'!$C$3:$C$167," ",0)</f>
        <v>Operation</v>
      </c>
      <c r="D34" s="8">
        <f>_xlfn.XLOOKUP(B34,Mar!$B$4:$B$154,Mar!$AL$4:$AL$154)</f>
        <v>71</v>
      </c>
      <c r="E34" s="29">
        <f t="shared" si="0"/>
        <v>45</v>
      </c>
      <c r="F34" s="8">
        <f>_xlfn.XLOOKUP(B34,Mar!$B$4:$B$154,Mar!$AM$4:$AM$154)</f>
        <v>1.1833333333333333</v>
      </c>
      <c r="G34" s="50">
        <f t="shared" si="1"/>
        <v>45</v>
      </c>
      <c r="H34" s="8">
        <f>_xlfn.XLOOKUP(B34,Mar!$B$4:$B$154,Mar!$AN$4:$AN$154)</f>
        <v>8</v>
      </c>
      <c r="I34" s="50">
        <f t="shared" si="2"/>
        <v>24</v>
      </c>
    </row>
    <row r="35" spans="2:9" x14ac:dyDescent="0.25">
      <c r="B35" s="12" t="s">
        <v>235</v>
      </c>
      <c r="C35" s="80" t="str">
        <f>_xlfn.XLOOKUP(B35,'Jun-Compile'!$B$3:$B$167,'Jun-Compile'!$C$3:$C$167," ",0)</f>
        <v>Operation</v>
      </c>
      <c r="D35" s="8">
        <f>_xlfn.XLOOKUP(B35,Mar!$B$4:$B$154,Mar!$AL$4:$AL$154)</f>
        <v>3</v>
      </c>
      <c r="E35" s="29">
        <f t="shared" ref="E35:E66" si="3">_xlfn.RANK.EQ(D35,$D$3:$D$153,0)</f>
        <v>91</v>
      </c>
      <c r="F35" s="8">
        <f>_xlfn.XLOOKUP(B35,Mar!$B$4:$B$154,Mar!$AM$4:$AM$154)</f>
        <v>0.05</v>
      </c>
      <c r="G35" s="50">
        <f t="shared" ref="G35:G66" si="4">_xlfn.RANK.EQ(F35,$F$3:$F$153,0)</f>
        <v>91</v>
      </c>
      <c r="H35" s="8">
        <f>_xlfn.XLOOKUP(B35,Mar!$B$4:$B$154,Mar!$AN$4:$AN$154)</f>
        <v>1</v>
      </c>
      <c r="I35" s="50">
        <f t="shared" ref="I35:I66" si="5">_xlfn.RANK.EQ(H35,$H$3:$H$153,0)</f>
        <v>80</v>
      </c>
    </row>
    <row r="36" spans="2:9" x14ac:dyDescent="0.25">
      <c r="B36" s="12" t="s">
        <v>237</v>
      </c>
      <c r="C36" s="80" t="str">
        <f>_xlfn.XLOOKUP(B36,'Jun-Compile'!$B$3:$B$167,'Jun-Compile'!$C$3:$C$167," ",0)</f>
        <v>Estimator</v>
      </c>
      <c r="D36" s="8">
        <f>_xlfn.XLOOKUP(B36,Mar!$B$4:$B$154,Mar!$AL$4:$AL$154)</f>
        <v>0</v>
      </c>
      <c r="E36" s="29">
        <f t="shared" si="3"/>
        <v>94</v>
      </c>
      <c r="F36" s="8">
        <f>_xlfn.XLOOKUP(B36,Mar!$B$4:$B$154,Mar!$AM$4:$AM$154)</f>
        <v>0</v>
      </c>
      <c r="G36" s="50">
        <f t="shared" si="4"/>
        <v>94</v>
      </c>
      <c r="H36" s="8">
        <f>_xlfn.XLOOKUP(B36,Mar!$B$4:$B$154,Mar!$AN$4:$AN$154)</f>
        <v>0</v>
      </c>
      <c r="I36" s="50">
        <f t="shared" si="5"/>
        <v>94</v>
      </c>
    </row>
    <row r="37" spans="2:9" x14ac:dyDescent="0.25">
      <c r="B37" s="12" t="s">
        <v>238</v>
      </c>
      <c r="C37" s="80" t="str">
        <f>_xlfn.XLOOKUP(B37,'Jun-Compile'!$B$3:$B$167,'Jun-Compile'!$C$3:$C$167," ",0)</f>
        <v>Sales</v>
      </c>
      <c r="D37" s="8">
        <f>_xlfn.XLOOKUP(B37,Mar!$B$4:$B$154,Mar!$AL$4:$AL$154)</f>
        <v>212</v>
      </c>
      <c r="E37" s="29">
        <f t="shared" si="3"/>
        <v>15</v>
      </c>
      <c r="F37" s="8">
        <f>_xlfn.XLOOKUP(B37,Mar!$B$4:$B$154,Mar!$AM$4:$AM$154)</f>
        <v>3.5333333333333332</v>
      </c>
      <c r="G37" s="50">
        <f t="shared" si="4"/>
        <v>15</v>
      </c>
      <c r="H37" s="8">
        <f>_xlfn.XLOOKUP(B37,Mar!$B$4:$B$154,Mar!$AN$4:$AN$154)</f>
        <v>11</v>
      </c>
      <c r="I37" s="50">
        <f t="shared" si="5"/>
        <v>12</v>
      </c>
    </row>
    <row r="38" spans="2:9" x14ac:dyDescent="0.25">
      <c r="B38" s="12" t="s">
        <v>207</v>
      </c>
      <c r="C38" s="80" t="str">
        <f>_xlfn.XLOOKUP(B38,'Jun-Compile'!$B$3:$B$167,'Jun-Compile'!$C$3:$C$167," ",0)</f>
        <v>MEP</v>
      </c>
      <c r="D38" s="8">
        <f>_xlfn.XLOOKUP(B38,Mar!$B$4:$B$154,Mar!$AL$4:$AL$154)</f>
        <v>0</v>
      </c>
      <c r="E38" s="29">
        <f t="shared" si="3"/>
        <v>94</v>
      </c>
      <c r="F38" s="8">
        <f>_xlfn.XLOOKUP(B38,Mar!$B$4:$B$154,Mar!$AM$4:$AM$154)</f>
        <v>0</v>
      </c>
      <c r="G38" s="50">
        <f t="shared" si="4"/>
        <v>94</v>
      </c>
      <c r="H38" s="8">
        <f>_xlfn.XLOOKUP(B38,Mar!$B$4:$B$154,Mar!$AN$4:$AN$154)</f>
        <v>0</v>
      </c>
      <c r="I38" s="50">
        <f t="shared" si="5"/>
        <v>94</v>
      </c>
    </row>
    <row r="39" spans="2:9" x14ac:dyDescent="0.25">
      <c r="B39" s="28" t="s">
        <v>209</v>
      </c>
      <c r="C39" s="80">
        <f>_xlfn.XLOOKUP(B39,'Jun-Compile'!$B$3:$B$167,'Jun-Compile'!$C$3:$C$167," ",0)</f>
        <v>0</v>
      </c>
      <c r="D39" s="8">
        <f>_xlfn.XLOOKUP(B39,Mar!$B$4:$B$154,Mar!$AL$4:$AL$154)</f>
        <v>0</v>
      </c>
      <c r="E39" s="29">
        <f t="shared" si="3"/>
        <v>94</v>
      </c>
      <c r="F39" s="8">
        <f>_xlfn.XLOOKUP(B39,Mar!$B$4:$B$154,Mar!$AM$4:$AM$154)</f>
        <v>0</v>
      </c>
      <c r="G39" s="50">
        <f t="shared" si="4"/>
        <v>94</v>
      </c>
      <c r="H39" s="8">
        <f>_xlfn.XLOOKUP(B39,Mar!$B$4:$B$154,Mar!$AN$4:$AN$154)</f>
        <v>0</v>
      </c>
      <c r="I39" s="50">
        <f t="shared" si="5"/>
        <v>94</v>
      </c>
    </row>
    <row r="40" spans="2:9" x14ac:dyDescent="0.25">
      <c r="B40" s="12" t="s">
        <v>239</v>
      </c>
      <c r="C40" s="80" t="str">
        <f>_xlfn.XLOOKUP(B40,'Jun-Compile'!$B$3:$B$167,'Jun-Compile'!$C$3:$C$167," ",0)</f>
        <v>Operation</v>
      </c>
      <c r="D40" s="8">
        <f>_xlfn.XLOOKUP(B40,Mar!$B$4:$B$154,Mar!$AL$4:$AL$154)</f>
        <v>35</v>
      </c>
      <c r="E40" s="29">
        <f t="shared" si="3"/>
        <v>60</v>
      </c>
      <c r="F40" s="8">
        <f>_xlfn.XLOOKUP(B40,Mar!$B$4:$B$154,Mar!$AM$4:$AM$154)</f>
        <v>0.58333333333333337</v>
      </c>
      <c r="G40" s="50">
        <f t="shared" si="4"/>
        <v>60</v>
      </c>
      <c r="H40" s="8">
        <f>_xlfn.XLOOKUP(B40,Mar!$B$4:$B$154,Mar!$AN$4:$AN$154)</f>
        <v>5</v>
      </c>
      <c r="I40" s="50">
        <f t="shared" si="5"/>
        <v>44</v>
      </c>
    </row>
    <row r="41" spans="2:9" x14ac:dyDescent="0.25">
      <c r="B41" s="12" t="s">
        <v>240</v>
      </c>
      <c r="C41" s="80" t="str">
        <f>_xlfn.XLOOKUP(B41,'Jun-Compile'!$B$3:$B$167,'Jun-Compile'!$C$3:$C$167," ",0)</f>
        <v>Operation</v>
      </c>
      <c r="D41" s="8">
        <f>_xlfn.XLOOKUP(B41,Mar!$B$4:$B$154,Mar!$AL$4:$AL$154)</f>
        <v>19</v>
      </c>
      <c r="E41" s="29">
        <f t="shared" si="3"/>
        <v>67</v>
      </c>
      <c r="F41" s="8">
        <f>_xlfn.XLOOKUP(B41,Mar!$B$4:$B$154,Mar!$AM$4:$AM$154)</f>
        <v>0.31666666666666665</v>
      </c>
      <c r="G41" s="50">
        <f t="shared" si="4"/>
        <v>67</v>
      </c>
      <c r="H41" s="8">
        <f>_xlfn.XLOOKUP(B41,Mar!$B$4:$B$154,Mar!$AN$4:$AN$154)</f>
        <v>4</v>
      </c>
      <c r="I41" s="50">
        <f t="shared" si="5"/>
        <v>54</v>
      </c>
    </row>
    <row r="42" spans="2:9" x14ac:dyDescent="0.25">
      <c r="B42" s="18" t="s">
        <v>378</v>
      </c>
      <c r="C42" s="80" t="str">
        <f>_xlfn.XLOOKUP(B42,'Jun-Compile'!$B$3:$B$167,'Jun-Compile'!$C$3:$C$167," ",0)</f>
        <v>MEP</v>
      </c>
      <c r="D42" s="8">
        <f>_xlfn.XLOOKUP(B42,Mar!$B$4:$B$154,Mar!$AL$4:$AL$154)</f>
        <v>321</v>
      </c>
      <c r="E42" s="29">
        <f t="shared" si="3"/>
        <v>10</v>
      </c>
      <c r="F42" s="8">
        <f>_xlfn.XLOOKUP(B42,Mar!$B$4:$B$154,Mar!$AM$4:$AM$154)</f>
        <v>5.35</v>
      </c>
      <c r="G42" s="50">
        <f t="shared" si="4"/>
        <v>10</v>
      </c>
      <c r="H42" s="8">
        <f>_xlfn.XLOOKUP(B42,Mar!$B$4:$B$154,Mar!$AN$4:$AN$154)</f>
        <v>11</v>
      </c>
      <c r="I42" s="50">
        <f t="shared" si="5"/>
        <v>12</v>
      </c>
    </row>
    <row r="43" spans="2:9" x14ac:dyDescent="0.25">
      <c r="B43" s="12" t="s">
        <v>241</v>
      </c>
      <c r="C43" s="80" t="str">
        <f>_xlfn.XLOOKUP(B43,'Jun-Compile'!$B$3:$B$167,'Jun-Compile'!$C$3:$C$167," ",0)</f>
        <v>Logistik</v>
      </c>
      <c r="D43" s="8">
        <f>_xlfn.XLOOKUP(B43,Mar!$B$4:$B$154,Mar!$AL$4:$AL$154)</f>
        <v>0</v>
      </c>
      <c r="E43" s="29">
        <f t="shared" si="3"/>
        <v>94</v>
      </c>
      <c r="F43" s="8">
        <f>_xlfn.XLOOKUP(B43,Mar!$B$4:$B$154,Mar!$AM$4:$AM$154)</f>
        <v>0</v>
      </c>
      <c r="G43" s="50">
        <f t="shared" si="4"/>
        <v>94</v>
      </c>
      <c r="H43" s="8">
        <f>_xlfn.XLOOKUP(B43,Mar!$B$4:$B$154,Mar!$AN$4:$AN$154)</f>
        <v>0</v>
      </c>
      <c r="I43" s="50">
        <f t="shared" si="5"/>
        <v>94</v>
      </c>
    </row>
    <row r="44" spans="2:9" x14ac:dyDescent="0.25">
      <c r="B44" s="28" t="s">
        <v>193</v>
      </c>
      <c r="C44" s="80">
        <f>_xlfn.XLOOKUP(B44,'Jun-Compile'!$B$3:$B$167,'Jun-Compile'!$C$3:$C$167," ",0)</f>
        <v>0</v>
      </c>
      <c r="D44" s="8">
        <f>_xlfn.XLOOKUP(B44,Mar!$B$4:$B$154,Mar!$AL$4:$AL$154)</f>
        <v>0</v>
      </c>
      <c r="E44" s="29">
        <f t="shared" si="3"/>
        <v>94</v>
      </c>
      <c r="F44" s="8">
        <f>_xlfn.XLOOKUP(B44,Mar!$B$4:$B$154,Mar!$AM$4:$AM$154)</f>
        <v>0</v>
      </c>
      <c r="G44" s="50">
        <f t="shared" si="4"/>
        <v>94</v>
      </c>
      <c r="H44" s="8">
        <f>_xlfn.XLOOKUP(B44,Mar!$B$4:$B$154,Mar!$AN$4:$AN$154)</f>
        <v>0</v>
      </c>
      <c r="I44" s="50">
        <f t="shared" si="5"/>
        <v>94</v>
      </c>
    </row>
    <row r="45" spans="2:9" x14ac:dyDescent="0.25">
      <c r="B45" s="12" t="s">
        <v>194</v>
      </c>
      <c r="C45" s="80" t="str">
        <f>_xlfn.XLOOKUP(B45,'Jun-Compile'!$B$3:$B$167,'Jun-Compile'!$C$3:$C$167," ",0)</f>
        <v>Teknisi Service</v>
      </c>
      <c r="D45" s="8">
        <f>_xlfn.XLOOKUP(B45,Mar!$B$4:$B$154,Mar!$AL$4:$AL$154)</f>
        <v>169</v>
      </c>
      <c r="E45" s="29">
        <f t="shared" si="3"/>
        <v>23</v>
      </c>
      <c r="F45" s="8">
        <f>_xlfn.XLOOKUP(B45,Mar!$B$4:$B$154,Mar!$AM$4:$AM$154)</f>
        <v>2.8166666666666669</v>
      </c>
      <c r="G45" s="50">
        <f t="shared" si="4"/>
        <v>23</v>
      </c>
      <c r="H45" s="8">
        <f>_xlfn.XLOOKUP(B45,Mar!$B$4:$B$154,Mar!$AN$4:$AN$154)</f>
        <v>8</v>
      </c>
      <c r="I45" s="50">
        <f t="shared" si="5"/>
        <v>24</v>
      </c>
    </row>
    <row r="46" spans="2:9" x14ac:dyDescent="0.25">
      <c r="B46" s="12" t="s">
        <v>242</v>
      </c>
      <c r="C46" s="80">
        <f>_xlfn.XLOOKUP(B46,'Jun-Compile'!$B$3:$B$167,'Jun-Compile'!$C$3:$C$167," ",0)</f>
        <v>0</v>
      </c>
      <c r="D46" s="8">
        <f>_xlfn.XLOOKUP(B46,Mar!$B$4:$B$154,Mar!$AL$4:$AL$154)</f>
        <v>0</v>
      </c>
      <c r="E46" s="29">
        <f t="shared" si="3"/>
        <v>94</v>
      </c>
      <c r="F46" s="8">
        <f>_xlfn.XLOOKUP(B46,Mar!$B$4:$B$154,Mar!$AM$4:$AM$154)</f>
        <v>0</v>
      </c>
      <c r="G46" s="50">
        <f t="shared" si="4"/>
        <v>94</v>
      </c>
      <c r="H46" s="8">
        <f>_xlfn.XLOOKUP(B46,Mar!$B$4:$B$154,Mar!$AN$4:$AN$154)</f>
        <v>0</v>
      </c>
      <c r="I46" s="50">
        <f t="shared" si="5"/>
        <v>94</v>
      </c>
    </row>
    <row r="47" spans="2:9" x14ac:dyDescent="0.25">
      <c r="B47" s="12" t="s">
        <v>243</v>
      </c>
      <c r="C47" s="80" t="str">
        <f>_xlfn.XLOOKUP(B47,'Jun-Compile'!$B$3:$B$167,'Jun-Compile'!$C$3:$C$167," ",0)</f>
        <v>Operation</v>
      </c>
      <c r="D47" s="8">
        <f>_xlfn.XLOOKUP(B47,Mar!$B$4:$B$154,Mar!$AL$4:$AL$154)</f>
        <v>8</v>
      </c>
      <c r="E47" s="29">
        <f t="shared" si="3"/>
        <v>83</v>
      </c>
      <c r="F47" s="8">
        <f>_xlfn.XLOOKUP(B47,Mar!$B$4:$B$154,Mar!$AM$4:$AM$154)</f>
        <v>0.13333333333333333</v>
      </c>
      <c r="G47" s="50">
        <f t="shared" si="4"/>
        <v>83</v>
      </c>
      <c r="H47" s="8">
        <f>_xlfn.XLOOKUP(B47,Mar!$B$4:$B$154,Mar!$AN$4:$AN$154)</f>
        <v>1</v>
      </c>
      <c r="I47" s="50">
        <f t="shared" si="5"/>
        <v>80</v>
      </c>
    </row>
    <row r="48" spans="2:9" x14ac:dyDescent="0.25">
      <c r="B48" s="12" t="s">
        <v>383</v>
      </c>
      <c r="C48" s="80">
        <f>_xlfn.XLOOKUP(B48,'Jun-Compile'!$B$3:$B$167,'Jun-Compile'!$C$3:$C$167," ",0)</f>
        <v>0</v>
      </c>
      <c r="D48" s="8">
        <f>_xlfn.XLOOKUP(B48,Mar!$B$4:$B$154,Mar!$AL$4:$AL$154)</f>
        <v>0</v>
      </c>
      <c r="E48" s="29">
        <f t="shared" si="3"/>
        <v>94</v>
      </c>
      <c r="F48" s="8">
        <f>_xlfn.XLOOKUP(B48,Mar!$B$4:$B$154,Mar!$AM$4:$AM$154)</f>
        <v>0</v>
      </c>
      <c r="G48" s="50">
        <f t="shared" si="4"/>
        <v>94</v>
      </c>
      <c r="H48" s="8">
        <f>_xlfn.XLOOKUP(B48,Mar!$B$4:$B$154,Mar!$AN$4:$AN$154)</f>
        <v>0</v>
      </c>
      <c r="I48" s="50">
        <f t="shared" si="5"/>
        <v>94</v>
      </c>
    </row>
    <row r="49" spans="2:9" x14ac:dyDescent="0.25">
      <c r="B49" s="12" t="s">
        <v>244</v>
      </c>
      <c r="C49" s="80" t="str">
        <f>_xlfn.XLOOKUP(B49,'Jun-Compile'!$B$3:$B$167,'Jun-Compile'!$C$3:$C$167," ",0)</f>
        <v>Sales</v>
      </c>
      <c r="D49" s="8">
        <f>_xlfn.XLOOKUP(B49,Mar!$B$4:$B$154,Mar!$AL$4:$AL$154)</f>
        <v>179</v>
      </c>
      <c r="E49" s="29">
        <f t="shared" si="3"/>
        <v>21</v>
      </c>
      <c r="F49" s="8">
        <f>_xlfn.XLOOKUP(B49,Mar!$B$4:$B$154,Mar!$AM$4:$AM$154)</f>
        <v>2.9833333333333334</v>
      </c>
      <c r="G49" s="50">
        <f t="shared" si="4"/>
        <v>21</v>
      </c>
      <c r="H49" s="8">
        <f>_xlfn.XLOOKUP(B49,Mar!$B$4:$B$154,Mar!$AN$4:$AN$154)</f>
        <v>11</v>
      </c>
      <c r="I49" s="50">
        <f t="shared" si="5"/>
        <v>12</v>
      </c>
    </row>
    <row r="50" spans="2:9" x14ac:dyDescent="0.25">
      <c r="B50" s="11" t="s">
        <v>94</v>
      </c>
      <c r="C50" s="80" t="str">
        <f>_xlfn.XLOOKUP(B50,'Jun-Compile'!$B$3:$B$167,'Jun-Compile'!$C$3:$C$167," ",0)</f>
        <v>Logistik</v>
      </c>
      <c r="D50" s="8">
        <f>_xlfn.XLOOKUP(B50,Mar!$B$4:$B$154,Mar!$AL$4:$AL$154)</f>
        <v>340</v>
      </c>
      <c r="E50" s="29">
        <f t="shared" si="3"/>
        <v>8</v>
      </c>
      <c r="F50" s="8">
        <f>_xlfn.XLOOKUP(B50,Mar!$B$4:$B$154,Mar!$AM$4:$AM$154)</f>
        <v>5.666666666666667</v>
      </c>
      <c r="G50" s="50">
        <f t="shared" si="4"/>
        <v>8</v>
      </c>
      <c r="H50" s="8">
        <f>_xlfn.XLOOKUP(B50,Mar!$B$4:$B$154,Mar!$AN$4:$AN$154)</f>
        <v>14</v>
      </c>
      <c r="I50" s="50">
        <f t="shared" si="5"/>
        <v>3</v>
      </c>
    </row>
    <row r="51" spans="2:9" x14ac:dyDescent="0.25">
      <c r="B51" s="12" t="s">
        <v>245</v>
      </c>
      <c r="C51" s="80">
        <f>_xlfn.XLOOKUP(B51,'Jun-Compile'!$B$3:$B$167,'Jun-Compile'!$C$3:$C$167," ",0)</f>
        <v>0</v>
      </c>
      <c r="D51" s="8">
        <f>_xlfn.XLOOKUP(B51,Mar!$B$4:$B$154,Mar!$AL$4:$AL$154)</f>
        <v>0</v>
      </c>
      <c r="E51" s="29">
        <f t="shared" si="3"/>
        <v>94</v>
      </c>
      <c r="F51" s="8">
        <f>_xlfn.XLOOKUP(B51,Mar!$B$4:$B$154,Mar!$AM$4:$AM$154)</f>
        <v>0</v>
      </c>
      <c r="G51" s="50">
        <f t="shared" si="4"/>
        <v>94</v>
      </c>
      <c r="H51" s="8">
        <f>_xlfn.XLOOKUP(B51,Mar!$B$4:$B$154,Mar!$AN$4:$AN$154)</f>
        <v>0</v>
      </c>
      <c r="I51" s="50">
        <f t="shared" si="5"/>
        <v>94</v>
      </c>
    </row>
    <row r="52" spans="2:9" x14ac:dyDescent="0.25">
      <c r="B52" s="12" t="s">
        <v>204</v>
      </c>
      <c r="C52" s="80" t="str">
        <f>_xlfn.XLOOKUP(B52,'Jun-Compile'!$B$3:$B$167,'Jun-Compile'!$C$3:$C$167," ",0)</f>
        <v>MEP</v>
      </c>
      <c r="D52" s="8">
        <f>_xlfn.XLOOKUP(B52,Mar!$B$4:$B$154,Mar!$AL$4:$AL$154)</f>
        <v>70</v>
      </c>
      <c r="E52" s="29">
        <f t="shared" si="3"/>
        <v>46</v>
      </c>
      <c r="F52" s="8">
        <f>_xlfn.XLOOKUP(B52,Mar!$B$4:$B$154,Mar!$AM$4:$AM$154)</f>
        <v>1.1666666666666667</v>
      </c>
      <c r="G52" s="50">
        <f t="shared" si="4"/>
        <v>46</v>
      </c>
      <c r="H52" s="8">
        <f>_xlfn.XLOOKUP(B52,Mar!$B$4:$B$154,Mar!$AN$4:$AN$154)</f>
        <v>7</v>
      </c>
      <c r="I52" s="50">
        <f t="shared" si="5"/>
        <v>31</v>
      </c>
    </row>
    <row r="53" spans="2:9" x14ac:dyDescent="0.25">
      <c r="B53" s="28" t="s">
        <v>203</v>
      </c>
      <c r="C53" s="80">
        <f>_xlfn.XLOOKUP(B53,'Jun-Compile'!$B$3:$B$167,'Jun-Compile'!$C$3:$C$167," ",0)</f>
        <v>0</v>
      </c>
      <c r="D53" s="8">
        <f>_xlfn.XLOOKUP(B53,Mar!$B$4:$B$154,Mar!$AL$4:$AL$154)</f>
        <v>0</v>
      </c>
      <c r="E53" s="29">
        <f t="shared" si="3"/>
        <v>94</v>
      </c>
      <c r="F53" s="8">
        <f>_xlfn.XLOOKUP(B53,Mar!$B$4:$B$154,Mar!$AM$4:$AM$154)</f>
        <v>0</v>
      </c>
      <c r="G53" s="50">
        <f t="shared" si="4"/>
        <v>94</v>
      </c>
      <c r="H53" s="8">
        <f>_xlfn.XLOOKUP(B53,Mar!$B$4:$B$154,Mar!$AN$4:$AN$154)</f>
        <v>0</v>
      </c>
      <c r="I53" s="50">
        <f t="shared" si="5"/>
        <v>94</v>
      </c>
    </row>
    <row r="54" spans="2:9" x14ac:dyDescent="0.25">
      <c r="B54" s="12" t="s">
        <v>247</v>
      </c>
      <c r="C54" s="80" t="str">
        <f>_xlfn.XLOOKUP(B54,'Jun-Compile'!$B$3:$B$167,'Jun-Compile'!$C$3:$C$167," ",0)</f>
        <v>Admin Sales &amp; Engineer</v>
      </c>
      <c r="D54" s="8">
        <f>_xlfn.XLOOKUP(B54,Mar!$B$4:$B$154,Mar!$AL$4:$AL$154)</f>
        <v>7</v>
      </c>
      <c r="E54" s="29">
        <f t="shared" si="3"/>
        <v>86</v>
      </c>
      <c r="F54" s="8">
        <f>_xlfn.XLOOKUP(B54,Mar!$B$4:$B$154,Mar!$AM$4:$AM$154)</f>
        <v>0.11666666666666667</v>
      </c>
      <c r="G54" s="50">
        <f t="shared" si="4"/>
        <v>86</v>
      </c>
      <c r="H54" s="8">
        <f>_xlfn.XLOOKUP(B54,Mar!$B$4:$B$154,Mar!$AN$4:$AN$154)</f>
        <v>3</v>
      </c>
      <c r="I54" s="50">
        <f t="shared" si="5"/>
        <v>64</v>
      </c>
    </row>
    <row r="55" spans="2:9" x14ac:dyDescent="0.25">
      <c r="B55" s="12" t="s">
        <v>177</v>
      </c>
      <c r="C55" s="80" t="str">
        <f>_xlfn.XLOOKUP(B55,'Jun-Compile'!$B$3:$B$167,'Jun-Compile'!$C$3:$C$167," ",0)</f>
        <v>PPJM</v>
      </c>
      <c r="D55" s="8">
        <f>_xlfn.XLOOKUP(B55,Mar!$B$4:$B$154,Mar!$AL$4:$AL$154)</f>
        <v>0</v>
      </c>
      <c r="E55" s="29">
        <f t="shared" si="3"/>
        <v>94</v>
      </c>
      <c r="F55" s="8">
        <f>_xlfn.XLOOKUP(B55,Mar!$B$4:$B$154,Mar!$AM$4:$AM$154)</f>
        <v>0</v>
      </c>
      <c r="G55" s="50">
        <f t="shared" si="4"/>
        <v>94</v>
      </c>
      <c r="H55" s="8">
        <f>_xlfn.XLOOKUP(B55,Mar!$B$4:$B$154,Mar!$AN$4:$AN$154)</f>
        <v>0</v>
      </c>
      <c r="I55" s="50">
        <f t="shared" si="5"/>
        <v>94</v>
      </c>
    </row>
    <row r="56" spans="2:9" x14ac:dyDescent="0.25">
      <c r="B56" s="11" t="s">
        <v>98</v>
      </c>
      <c r="C56" s="80">
        <f>_xlfn.XLOOKUP(B56,'Jun-Compile'!$B$3:$B$167,'Jun-Compile'!$C$3:$C$167," ",0)</f>
        <v>0</v>
      </c>
      <c r="D56" s="8">
        <f>_xlfn.XLOOKUP(B56,Mar!$B$4:$B$154,Mar!$AL$4:$AL$154)</f>
        <v>0</v>
      </c>
      <c r="E56" s="29">
        <f t="shared" si="3"/>
        <v>94</v>
      </c>
      <c r="F56" s="8">
        <f>_xlfn.XLOOKUP(B56,Mar!$B$4:$B$154,Mar!$AM$4:$AM$154)</f>
        <v>0</v>
      </c>
      <c r="G56" s="50">
        <f t="shared" si="4"/>
        <v>94</v>
      </c>
      <c r="H56" s="8">
        <f>_xlfn.XLOOKUP(B56,Mar!$B$4:$B$154,Mar!$AN$4:$AN$154)</f>
        <v>0</v>
      </c>
      <c r="I56" s="50">
        <f t="shared" si="5"/>
        <v>94</v>
      </c>
    </row>
    <row r="57" spans="2:9" x14ac:dyDescent="0.25">
      <c r="B57" s="12" t="s">
        <v>48</v>
      </c>
      <c r="C57" s="80" t="str">
        <f>_xlfn.XLOOKUP(B57,'Jun-Compile'!$B$3:$B$167,'Jun-Compile'!$C$3:$C$167," ",0)</f>
        <v>MEP</v>
      </c>
      <c r="D57" s="8">
        <f>_xlfn.XLOOKUP(B57,Mar!$B$4:$B$154,Mar!$AL$4:$AL$154)</f>
        <v>78</v>
      </c>
      <c r="E57" s="29">
        <f t="shared" si="3"/>
        <v>40</v>
      </c>
      <c r="F57" s="8">
        <f>_xlfn.XLOOKUP(B57,Mar!$B$4:$B$154,Mar!$AM$4:$AM$154)</f>
        <v>1.3</v>
      </c>
      <c r="G57" s="50">
        <f t="shared" si="4"/>
        <v>40</v>
      </c>
      <c r="H57" s="8">
        <f>_xlfn.XLOOKUP(B57,Mar!$B$4:$B$154,Mar!$AN$4:$AN$154)</f>
        <v>2</v>
      </c>
      <c r="I57" s="50">
        <f t="shared" si="5"/>
        <v>74</v>
      </c>
    </row>
    <row r="58" spans="2:9" x14ac:dyDescent="0.25">
      <c r="B58" s="12" t="s">
        <v>59</v>
      </c>
      <c r="C58" s="80" t="str">
        <f>_xlfn.XLOOKUP(B58,'Jun-Compile'!$B$3:$B$167,'Jun-Compile'!$C$3:$C$167," ",0)</f>
        <v>GTI</v>
      </c>
      <c r="D58" s="8">
        <f>_xlfn.XLOOKUP(B58,Mar!$B$4:$B$154,Mar!$AL$4:$AL$154)</f>
        <v>0</v>
      </c>
      <c r="E58" s="29">
        <f t="shared" si="3"/>
        <v>94</v>
      </c>
      <c r="F58" s="8">
        <f>_xlfn.XLOOKUP(B58,Mar!$B$4:$B$154,Mar!$AM$4:$AM$154)</f>
        <v>0</v>
      </c>
      <c r="G58" s="50">
        <f t="shared" si="4"/>
        <v>94</v>
      </c>
      <c r="H58" s="8">
        <f>_xlfn.XLOOKUP(B58,Mar!$B$4:$B$154,Mar!$AN$4:$AN$154)</f>
        <v>0</v>
      </c>
      <c r="I58" s="50">
        <f t="shared" si="5"/>
        <v>94</v>
      </c>
    </row>
    <row r="59" spans="2:9" x14ac:dyDescent="0.25">
      <c r="B59" s="12" t="s">
        <v>185</v>
      </c>
      <c r="C59" s="80" t="str">
        <f>_xlfn.XLOOKUP(B59,'Jun-Compile'!$B$3:$B$167,'Jun-Compile'!$C$3:$C$167," ",0)</f>
        <v>Tim Bali</v>
      </c>
      <c r="D59" s="8">
        <f>_xlfn.XLOOKUP(B59,Mar!$B$4:$B$154,Mar!$AL$4:$AL$154)</f>
        <v>0</v>
      </c>
      <c r="E59" s="29">
        <f t="shared" si="3"/>
        <v>94</v>
      </c>
      <c r="F59" s="8">
        <f>_xlfn.XLOOKUP(B59,Mar!$B$4:$B$154,Mar!$AM$4:$AM$154)</f>
        <v>0</v>
      </c>
      <c r="G59" s="50">
        <f t="shared" si="4"/>
        <v>94</v>
      </c>
      <c r="H59" s="8">
        <f>_xlfn.XLOOKUP(B59,Mar!$B$4:$B$154,Mar!$AN$4:$AN$154)</f>
        <v>0</v>
      </c>
      <c r="I59" s="50">
        <f t="shared" si="5"/>
        <v>94</v>
      </c>
    </row>
    <row r="60" spans="2:9" x14ac:dyDescent="0.25">
      <c r="B60" s="12" t="s">
        <v>248</v>
      </c>
      <c r="C60" s="80" t="str">
        <f>_xlfn.XLOOKUP(B60,'Jun-Compile'!$B$3:$B$167,'Jun-Compile'!$C$3:$C$167," ",0)</f>
        <v>Teknisi Service</v>
      </c>
      <c r="D60" s="8">
        <f>_xlfn.XLOOKUP(B60,Mar!$B$4:$B$154,Mar!$AL$4:$AL$154)</f>
        <v>9</v>
      </c>
      <c r="E60" s="29">
        <f t="shared" si="3"/>
        <v>80</v>
      </c>
      <c r="F60" s="8">
        <f>_xlfn.XLOOKUP(B60,Mar!$B$4:$B$154,Mar!$AM$4:$AM$154)</f>
        <v>0.15</v>
      </c>
      <c r="G60" s="50">
        <f t="shared" si="4"/>
        <v>80</v>
      </c>
      <c r="H60" s="8">
        <f>_xlfn.XLOOKUP(B60,Mar!$B$4:$B$154,Mar!$AN$4:$AN$154)</f>
        <v>2</v>
      </c>
      <c r="I60" s="50">
        <f t="shared" si="5"/>
        <v>74</v>
      </c>
    </row>
    <row r="61" spans="2:9" x14ac:dyDescent="0.25">
      <c r="B61" s="12" t="s">
        <v>249</v>
      </c>
      <c r="C61" s="80" t="str">
        <f>_xlfn.XLOOKUP(B61,'Jun-Compile'!$B$3:$B$167,'Jun-Compile'!$C$3:$C$167," ",0)</f>
        <v>Operation</v>
      </c>
      <c r="D61" s="8">
        <f>_xlfn.XLOOKUP(B61,Mar!$B$4:$B$154,Mar!$AL$4:$AL$154)</f>
        <v>43</v>
      </c>
      <c r="E61" s="29">
        <f t="shared" si="3"/>
        <v>57</v>
      </c>
      <c r="F61" s="8">
        <f>_xlfn.XLOOKUP(B61,Mar!$B$4:$B$154,Mar!$AM$4:$AM$154)</f>
        <v>0.71666666666666667</v>
      </c>
      <c r="G61" s="50">
        <f t="shared" si="4"/>
        <v>57</v>
      </c>
      <c r="H61" s="8">
        <f>_xlfn.XLOOKUP(B61,Mar!$B$4:$B$154,Mar!$AN$4:$AN$154)</f>
        <v>6</v>
      </c>
      <c r="I61" s="50">
        <f t="shared" si="5"/>
        <v>38</v>
      </c>
    </row>
    <row r="62" spans="2:9" x14ac:dyDescent="0.25">
      <c r="B62" s="12" t="s">
        <v>214</v>
      </c>
      <c r="C62" s="80" t="str">
        <f>_xlfn.XLOOKUP(B62,'Jun-Compile'!$B$3:$B$167,'Jun-Compile'!$C$3:$C$167," ",0)</f>
        <v>GTI</v>
      </c>
      <c r="D62" s="8">
        <f>_xlfn.XLOOKUP(B62,Mar!$B$4:$B$154,Mar!$AL$4:$AL$154)</f>
        <v>74</v>
      </c>
      <c r="E62" s="29">
        <f t="shared" si="3"/>
        <v>42</v>
      </c>
      <c r="F62" s="8">
        <f>_xlfn.XLOOKUP(B62,Mar!$B$4:$B$154,Mar!$AM$4:$AM$154)</f>
        <v>1.2333333333333334</v>
      </c>
      <c r="G62" s="50">
        <f t="shared" si="4"/>
        <v>42</v>
      </c>
      <c r="H62" s="8">
        <f>_xlfn.XLOOKUP(B62,Mar!$B$4:$B$154,Mar!$AN$4:$AN$154)</f>
        <v>7</v>
      </c>
      <c r="I62" s="50">
        <f t="shared" si="5"/>
        <v>31</v>
      </c>
    </row>
    <row r="63" spans="2:9" x14ac:dyDescent="0.25">
      <c r="B63" s="11" t="s">
        <v>101</v>
      </c>
      <c r="C63" s="80" t="str">
        <f>_xlfn.XLOOKUP(B63,'Jun-Compile'!$B$3:$B$167,'Jun-Compile'!$C$3:$C$167," ",0)</f>
        <v>Admin Sales &amp; Engineer</v>
      </c>
      <c r="D63" s="8">
        <f>_xlfn.XLOOKUP(B63,Mar!$B$4:$B$154,Mar!$AL$4:$AL$154)</f>
        <v>296</v>
      </c>
      <c r="E63" s="29">
        <f t="shared" si="3"/>
        <v>11</v>
      </c>
      <c r="F63" s="8">
        <f>_xlfn.XLOOKUP(B63,Mar!$B$4:$B$154,Mar!$AM$4:$AM$154)</f>
        <v>4.9333333333333336</v>
      </c>
      <c r="G63" s="50">
        <f t="shared" si="4"/>
        <v>11</v>
      </c>
      <c r="H63" s="8">
        <f>_xlfn.XLOOKUP(B63,Mar!$B$4:$B$154,Mar!$AN$4:$AN$154)</f>
        <v>12</v>
      </c>
      <c r="I63" s="50">
        <f t="shared" si="5"/>
        <v>10</v>
      </c>
    </row>
    <row r="64" spans="2:9" x14ac:dyDescent="0.25">
      <c r="B64" s="16" t="s">
        <v>250</v>
      </c>
      <c r="C64" s="80" t="str">
        <f>_xlfn.XLOOKUP(B64,'Jun-Compile'!$B$3:$B$167,'Jun-Compile'!$C$3:$C$167," ",0)</f>
        <v>Purchasing</v>
      </c>
      <c r="D64" s="8">
        <f>_xlfn.XLOOKUP(B64,Mar!$B$4:$B$154,Mar!$AL$4:$AL$154)</f>
        <v>46</v>
      </c>
      <c r="E64" s="29">
        <f t="shared" si="3"/>
        <v>54</v>
      </c>
      <c r="F64" s="8">
        <f>_xlfn.XLOOKUP(B64,Mar!$B$4:$B$154,Mar!$AM$4:$AM$154)</f>
        <v>0.76666666666666672</v>
      </c>
      <c r="G64" s="50">
        <f t="shared" si="4"/>
        <v>54</v>
      </c>
      <c r="H64" s="8">
        <f>_xlfn.XLOOKUP(B64,Mar!$B$4:$B$154,Mar!$AN$4:$AN$154)</f>
        <v>4</v>
      </c>
      <c r="I64" s="50">
        <f t="shared" si="5"/>
        <v>54</v>
      </c>
    </row>
    <row r="65" spans="2:9" x14ac:dyDescent="0.25">
      <c r="B65" s="12" t="s">
        <v>195</v>
      </c>
      <c r="C65" s="80" t="str">
        <f>_xlfn.XLOOKUP(B65,'Jun-Compile'!$B$3:$B$167,'Jun-Compile'!$C$3:$C$167," ",0)</f>
        <v>Teknisi Service</v>
      </c>
      <c r="D65" s="8">
        <f>_xlfn.XLOOKUP(B65,Mar!$B$4:$B$154,Mar!$AL$4:$AL$154)</f>
        <v>7</v>
      </c>
      <c r="E65" s="29">
        <f t="shared" si="3"/>
        <v>86</v>
      </c>
      <c r="F65" s="8">
        <f>_xlfn.XLOOKUP(B65,Mar!$B$4:$B$154,Mar!$AM$4:$AM$154)</f>
        <v>0.11666666666666667</v>
      </c>
      <c r="G65" s="50">
        <f t="shared" si="4"/>
        <v>86</v>
      </c>
      <c r="H65" s="8">
        <f>_xlfn.XLOOKUP(B65,Mar!$B$4:$B$154,Mar!$AN$4:$AN$154)</f>
        <v>1</v>
      </c>
      <c r="I65" s="50">
        <f t="shared" si="5"/>
        <v>80</v>
      </c>
    </row>
    <row r="66" spans="2:9" x14ac:dyDescent="0.25">
      <c r="B66" s="12" t="s">
        <v>251</v>
      </c>
      <c r="C66" s="80">
        <f>_xlfn.XLOOKUP(B66,'Jun-Compile'!$B$3:$B$167,'Jun-Compile'!$C$3:$C$167," ",0)</f>
        <v>0</v>
      </c>
      <c r="D66" s="8">
        <f>_xlfn.XLOOKUP(B66,Mar!$B$4:$B$154,Mar!$AL$4:$AL$154)</f>
        <v>161</v>
      </c>
      <c r="E66" s="29">
        <f t="shared" si="3"/>
        <v>25</v>
      </c>
      <c r="F66" s="8">
        <f>_xlfn.XLOOKUP(B66,Mar!$B$4:$B$154,Mar!$AM$4:$AM$154)</f>
        <v>2.6833333333333331</v>
      </c>
      <c r="G66" s="50">
        <f t="shared" si="4"/>
        <v>25</v>
      </c>
      <c r="H66" s="8">
        <f>_xlfn.XLOOKUP(B66,Mar!$B$4:$B$154,Mar!$AN$4:$AN$154)</f>
        <v>9</v>
      </c>
      <c r="I66" s="50">
        <f t="shared" si="5"/>
        <v>20</v>
      </c>
    </row>
    <row r="67" spans="2:9" x14ac:dyDescent="0.25">
      <c r="B67" s="12" t="s">
        <v>183</v>
      </c>
      <c r="C67" s="80">
        <f>_xlfn.XLOOKUP(B67,'Jun-Compile'!$B$3:$B$167,'Jun-Compile'!$C$3:$C$167," ",0)</f>
        <v>0</v>
      </c>
      <c r="D67" s="8">
        <f>_xlfn.XLOOKUP(B67,Mar!$B$4:$B$154,Mar!$AL$4:$AL$154)</f>
        <v>0</v>
      </c>
      <c r="E67" s="29">
        <f t="shared" ref="E67:E98" si="6">_xlfn.RANK.EQ(D67,$D$3:$D$153,0)</f>
        <v>94</v>
      </c>
      <c r="F67" s="8">
        <f>_xlfn.XLOOKUP(B67,Mar!$B$4:$B$154,Mar!$AM$4:$AM$154)</f>
        <v>0</v>
      </c>
      <c r="G67" s="50">
        <f t="shared" ref="G67:G98" si="7">_xlfn.RANK.EQ(F67,$F$3:$F$153,0)</f>
        <v>94</v>
      </c>
      <c r="H67" s="8">
        <f>_xlfn.XLOOKUP(B67,Mar!$B$4:$B$154,Mar!$AN$4:$AN$154)</f>
        <v>0</v>
      </c>
      <c r="I67" s="50">
        <f t="shared" ref="I67:I98" si="8">_xlfn.RANK.EQ(H67,$H$3:$H$153,0)</f>
        <v>94</v>
      </c>
    </row>
    <row r="68" spans="2:9" x14ac:dyDescent="0.25">
      <c r="B68" s="12" t="s">
        <v>252</v>
      </c>
      <c r="C68" s="80" t="str">
        <f>_xlfn.XLOOKUP(B68,'Jun-Compile'!$B$3:$B$167,'Jun-Compile'!$C$3:$C$167," ",0)</f>
        <v>Operation</v>
      </c>
      <c r="D68" s="8">
        <f>_xlfn.XLOOKUP(B68,Mar!$B$4:$B$154,Mar!$AL$4:$AL$154)</f>
        <v>8</v>
      </c>
      <c r="E68" s="29">
        <f t="shared" si="6"/>
        <v>83</v>
      </c>
      <c r="F68" s="8">
        <f>_xlfn.XLOOKUP(B68,Mar!$B$4:$B$154,Mar!$AM$4:$AM$154)</f>
        <v>0.13333333333333333</v>
      </c>
      <c r="G68" s="50">
        <f t="shared" si="7"/>
        <v>83</v>
      </c>
      <c r="H68" s="8">
        <f>_xlfn.XLOOKUP(B68,Mar!$B$4:$B$154,Mar!$AN$4:$AN$154)</f>
        <v>3</v>
      </c>
      <c r="I68" s="50">
        <f t="shared" si="8"/>
        <v>64</v>
      </c>
    </row>
    <row r="69" spans="2:9" x14ac:dyDescent="0.25">
      <c r="B69" s="12" t="s">
        <v>253</v>
      </c>
      <c r="C69" s="80" t="str">
        <f>_xlfn.XLOOKUP(B69,'Jun-Compile'!$B$3:$B$167,'Jun-Compile'!$C$3:$C$167," ",0)</f>
        <v>Operation</v>
      </c>
      <c r="D69" s="8">
        <f>_xlfn.XLOOKUP(B69,Mar!$B$4:$B$154,Mar!$AL$4:$AL$154)</f>
        <v>0</v>
      </c>
      <c r="E69" s="29">
        <f t="shared" si="6"/>
        <v>94</v>
      </c>
      <c r="F69" s="8">
        <f>_xlfn.XLOOKUP(B69,Mar!$B$4:$B$154,Mar!$AM$4:$AM$154)</f>
        <v>0</v>
      </c>
      <c r="G69" s="50">
        <f t="shared" si="7"/>
        <v>94</v>
      </c>
      <c r="H69" s="8">
        <f>_xlfn.XLOOKUP(B69,Mar!$B$4:$B$154,Mar!$AN$4:$AN$154)</f>
        <v>0</v>
      </c>
      <c r="I69" s="50">
        <f t="shared" si="8"/>
        <v>94</v>
      </c>
    </row>
    <row r="70" spans="2:9" x14ac:dyDescent="0.25">
      <c r="B70" s="12" t="s">
        <v>210</v>
      </c>
      <c r="C70" s="80" t="str">
        <f>_xlfn.XLOOKUP(B70,'Jun-Compile'!$B$3:$B$167,'Jun-Compile'!$C$3:$C$167," ",0)</f>
        <v>MEP</v>
      </c>
      <c r="D70" s="8">
        <f>_xlfn.XLOOKUP(B70,Mar!$B$4:$B$154,Mar!$AL$4:$AL$154)</f>
        <v>0</v>
      </c>
      <c r="E70" s="29">
        <f t="shared" si="6"/>
        <v>94</v>
      </c>
      <c r="F70" s="8">
        <f>_xlfn.XLOOKUP(B70,Mar!$B$4:$B$154,Mar!$AM$4:$AM$154)</f>
        <v>0</v>
      </c>
      <c r="G70" s="50">
        <f t="shared" si="7"/>
        <v>94</v>
      </c>
      <c r="H70" s="8">
        <f>_xlfn.XLOOKUP(B70,Mar!$B$4:$B$154,Mar!$AN$4:$AN$154)</f>
        <v>0</v>
      </c>
      <c r="I70" s="50">
        <f t="shared" si="8"/>
        <v>94</v>
      </c>
    </row>
    <row r="71" spans="2:9" x14ac:dyDescent="0.25">
      <c r="B71" s="12" t="s">
        <v>254</v>
      </c>
      <c r="C71" s="80" t="str">
        <f>_xlfn.XLOOKUP(B71,'Jun-Compile'!$B$3:$B$167,'Jun-Compile'!$C$3:$C$167," ",0)</f>
        <v>MEP</v>
      </c>
      <c r="D71" s="8">
        <f>_xlfn.XLOOKUP(B71,Mar!$B$4:$B$154,Mar!$AL$4:$AL$154)</f>
        <v>81</v>
      </c>
      <c r="E71" s="29">
        <f t="shared" si="6"/>
        <v>37</v>
      </c>
      <c r="F71" s="8">
        <f>_xlfn.XLOOKUP(B71,Mar!$B$4:$B$154,Mar!$AM$4:$AM$154)</f>
        <v>1.35</v>
      </c>
      <c r="G71" s="50">
        <f t="shared" si="7"/>
        <v>37</v>
      </c>
      <c r="H71" s="8">
        <f>_xlfn.XLOOKUP(B71,Mar!$B$4:$B$154,Mar!$AN$4:$AN$154)</f>
        <v>4</v>
      </c>
      <c r="I71" s="50">
        <f t="shared" si="8"/>
        <v>54</v>
      </c>
    </row>
    <row r="72" spans="2:9" x14ac:dyDescent="0.25">
      <c r="B72" s="12" t="s">
        <v>215</v>
      </c>
      <c r="C72" s="80" t="str">
        <f>_xlfn.XLOOKUP(B72,'Jun-Compile'!$B$3:$B$167,'Jun-Compile'!$C$3:$C$167," ",0)</f>
        <v>ERP</v>
      </c>
      <c r="D72" s="8">
        <f>_xlfn.XLOOKUP(B72,Mar!$B$4:$B$154,Mar!$AL$4:$AL$154)</f>
        <v>83</v>
      </c>
      <c r="E72" s="29">
        <f t="shared" si="6"/>
        <v>35</v>
      </c>
      <c r="F72" s="8">
        <f>_xlfn.XLOOKUP(B72,Mar!$B$4:$B$154,Mar!$AM$4:$AM$154)</f>
        <v>1.3833333333333333</v>
      </c>
      <c r="G72" s="50">
        <f t="shared" si="7"/>
        <v>35</v>
      </c>
      <c r="H72" s="8">
        <f>_xlfn.XLOOKUP(B72,Mar!$B$4:$B$154,Mar!$AN$4:$AN$154)</f>
        <v>8</v>
      </c>
      <c r="I72" s="50">
        <f t="shared" si="8"/>
        <v>24</v>
      </c>
    </row>
    <row r="73" spans="2:9" x14ac:dyDescent="0.25">
      <c r="B73" s="12" t="s">
        <v>186</v>
      </c>
      <c r="C73" s="80" t="str">
        <f>_xlfn.XLOOKUP(B73,'Jun-Compile'!$B$3:$B$167,'Jun-Compile'!$C$3:$C$167," ",0)</f>
        <v>Tim Bali</v>
      </c>
      <c r="D73" s="8">
        <f>_xlfn.XLOOKUP(B73,Mar!$B$4:$B$154,Mar!$AL$4:$AL$154)</f>
        <v>0</v>
      </c>
      <c r="E73" s="29">
        <f t="shared" si="6"/>
        <v>94</v>
      </c>
      <c r="F73" s="8">
        <f>_xlfn.XLOOKUP(B73,Mar!$B$4:$B$154,Mar!$AM$4:$AM$154)</f>
        <v>0</v>
      </c>
      <c r="G73" s="50">
        <f t="shared" si="7"/>
        <v>94</v>
      </c>
      <c r="H73" s="8">
        <f>_xlfn.XLOOKUP(B73,Mar!$B$4:$B$154,Mar!$AN$4:$AN$154)</f>
        <v>0</v>
      </c>
      <c r="I73" s="50">
        <f t="shared" si="8"/>
        <v>94</v>
      </c>
    </row>
    <row r="74" spans="2:9" x14ac:dyDescent="0.25">
      <c r="B74" s="12" t="s">
        <v>255</v>
      </c>
      <c r="C74" s="80" t="str">
        <f>_xlfn.XLOOKUP(B74,'Jun-Compile'!$B$3:$B$167,'Jun-Compile'!$C$3:$C$167," ",0)</f>
        <v>Operation</v>
      </c>
      <c r="D74" s="8">
        <f>_xlfn.XLOOKUP(B74,Mar!$B$4:$B$154,Mar!$AL$4:$AL$154)</f>
        <v>32</v>
      </c>
      <c r="E74" s="29">
        <f t="shared" si="6"/>
        <v>63</v>
      </c>
      <c r="F74" s="8">
        <f>_xlfn.XLOOKUP(B74,Mar!$B$4:$B$154,Mar!$AM$4:$AM$154)</f>
        <v>0.53333333333333333</v>
      </c>
      <c r="G74" s="50">
        <f t="shared" si="7"/>
        <v>63</v>
      </c>
      <c r="H74" s="8">
        <f>_xlfn.XLOOKUP(B74,Mar!$B$4:$B$154,Mar!$AN$4:$AN$154)</f>
        <v>4</v>
      </c>
      <c r="I74" s="50">
        <f t="shared" si="8"/>
        <v>54</v>
      </c>
    </row>
    <row r="75" spans="2:9" x14ac:dyDescent="0.25">
      <c r="B75" s="12" t="s">
        <v>197</v>
      </c>
      <c r="C75" s="80" t="str">
        <f>_xlfn.XLOOKUP(B75,'Jun-Compile'!$B$3:$B$167,'Jun-Compile'!$C$3:$C$167," ",0)</f>
        <v>Teknisi Service</v>
      </c>
      <c r="D75" s="8">
        <f>_xlfn.XLOOKUP(B75,Mar!$B$4:$B$154,Mar!$AL$4:$AL$154)</f>
        <v>10</v>
      </c>
      <c r="E75" s="29">
        <f t="shared" si="6"/>
        <v>79</v>
      </c>
      <c r="F75" s="8">
        <f>_xlfn.XLOOKUP(B75,Mar!$B$4:$B$154,Mar!$AM$4:$AM$154)</f>
        <v>0.16666666666666666</v>
      </c>
      <c r="G75" s="50">
        <f t="shared" si="7"/>
        <v>79</v>
      </c>
      <c r="H75" s="8">
        <f>_xlfn.XLOOKUP(B75,Mar!$B$4:$B$154,Mar!$AN$4:$AN$154)</f>
        <v>3</v>
      </c>
      <c r="I75" s="50">
        <f t="shared" si="8"/>
        <v>64</v>
      </c>
    </row>
    <row r="76" spans="2:9" x14ac:dyDescent="0.25">
      <c r="B76" s="12" t="s">
        <v>261</v>
      </c>
      <c r="C76" s="80" t="str">
        <f>_xlfn.XLOOKUP(B76,'Jun-Compile'!$B$3:$B$167,'Jun-Compile'!$C$3:$C$167," ",0)</f>
        <v>Operation</v>
      </c>
      <c r="D76" s="8">
        <f>_xlfn.XLOOKUP(B76,Mar!$B$4:$B$154,Mar!$AL$4:$AL$154)</f>
        <v>0</v>
      </c>
      <c r="E76" s="29">
        <f t="shared" si="6"/>
        <v>94</v>
      </c>
      <c r="F76" s="8">
        <f>_xlfn.XLOOKUP(B76,Mar!$B$4:$B$154,Mar!$AM$4:$AM$154)</f>
        <v>0</v>
      </c>
      <c r="G76" s="50">
        <f t="shared" si="7"/>
        <v>94</v>
      </c>
      <c r="H76" s="8">
        <f>_xlfn.XLOOKUP(B76,Mar!$B$4:$B$154,Mar!$AN$4:$AN$154)</f>
        <v>0</v>
      </c>
      <c r="I76" s="50">
        <f t="shared" si="8"/>
        <v>94</v>
      </c>
    </row>
    <row r="77" spans="2:9" x14ac:dyDescent="0.25">
      <c r="B77" s="12" t="s">
        <v>168</v>
      </c>
      <c r="C77" s="80" t="str">
        <f>_xlfn.XLOOKUP(B77,'Jun-Compile'!$B$3:$B$167,'Jun-Compile'!$C$3:$C$167," ",0)</f>
        <v>PPJM</v>
      </c>
      <c r="D77" s="8">
        <f>_xlfn.XLOOKUP(B77,Mar!$B$4:$B$154,Mar!$AL$4:$AL$154)</f>
        <v>72</v>
      </c>
      <c r="E77" s="29">
        <f t="shared" si="6"/>
        <v>44</v>
      </c>
      <c r="F77" s="8">
        <f>_xlfn.XLOOKUP(B77,Mar!$B$4:$B$154,Mar!$AM$4:$AM$154)</f>
        <v>1.2</v>
      </c>
      <c r="G77" s="50">
        <f t="shared" si="7"/>
        <v>44</v>
      </c>
      <c r="H77" s="8">
        <f>_xlfn.XLOOKUP(B77,Mar!$B$4:$B$154,Mar!$AN$4:$AN$154)</f>
        <v>9</v>
      </c>
      <c r="I77" s="50">
        <f t="shared" si="8"/>
        <v>20</v>
      </c>
    </row>
    <row r="78" spans="2:9" x14ac:dyDescent="0.25">
      <c r="B78" s="12" t="s">
        <v>198</v>
      </c>
      <c r="C78" s="80" t="str">
        <f>_xlfn.XLOOKUP(B78,'Jun-Compile'!$B$3:$B$167,'Jun-Compile'!$C$3:$C$167," ",0)</f>
        <v>Finance &amp; Accounting</v>
      </c>
      <c r="D78" s="8">
        <f>_xlfn.XLOOKUP(B78,Mar!$B$4:$B$154,Mar!$AL$4:$AL$154)</f>
        <v>20</v>
      </c>
      <c r="E78" s="29">
        <f t="shared" si="6"/>
        <v>65</v>
      </c>
      <c r="F78" s="8">
        <f>_xlfn.XLOOKUP(B78,Mar!$B$4:$B$154,Mar!$AM$4:$AM$154)</f>
        <v>0.33333333333333331</v>
      </c>
      <c r="G78" s="50">
        <f t="shared" si="7"/>
        <v>65</v>
      </c>
      <c r="H78" s="8">
        <f>_xlfn.XLOOKUP(B78,Mar!$B$4:$B$154,Mar!$AN$4:$AN$154)</f>
        <v>6</v>
      </c>
      <c r="I78" s="50">
        <f t="shared" si="8"/>
        <v>38</v>
      </c>
    </row>
    <row r="79" spans="2:9" x14ac:dyDescent="0.25">
      <c r="B79" s="12" t="s">
        <v>372</v>
      </c>
      <c r="C79" s="80" t="str">
        <f>_xlfn.XLOOKUP(B79,'Jun-Compile'!$B$3:$B$167,'Jun-Compile'!$C$3:$C$167," ",0)</f>
        <v>MEP</v>
      </c>
      <c r="D79" s="8">
        <f>_xlfn.XLOOKUP(B79,Mar!$B$4:$B$154,Mar!$AL$4:$AL$154)</f>
        <v>0</v>
      </c>
      <c r="E79" s="29">
        <f t="shared" si="6"/>
        <v>94</v>
      </c>
      <c r="F79" s="8">
        <f>_xlfn.XLOOKUP(B79,Mar!$B$4:$B$154,Mar!$AM$4:$AM$154)</f>
        <v>0</v>
      </c>
      <c r="G79" s="50">
        <f t="shared" si="7"/>
        <v>94</v>
      </c>
      <c r="H79" s="8">
        <f>_xlfn.XLOOKUP(B79,Mar!$B$4:$B$154,Mar!$AN$4:$AN$154)</f>
        <v>0</v>
      </c>
      <c r="I79" s="50">
        <f t="shared" si="8"/>
        <v>94</v>
      </c>
    </row>
    <row r="80" spans="2:9" x14ac:dyDescent="0.25">
      <c r="B80" s="12" t="s">
        <v>257</v>
      </c>
      <c r="C80" s="80" t="str">
        <f>_xlfn.XLOOKUP(B80,'Jun-Compile'!$B$3:$B$167,'Jun-Compile'!$C$3:$C$167," ",0)</f>
        <v>Operation</v>
      </c>
      <c r="D80" s="8">
        <f>_xlfn.XLOOKUP(B80,Mar!$B$4:$B$154,Mar!$AL$4:$AL$154)</f>
        <v>0</v>
      </c>
      <c r="E80" s="29">
        <f t="shared" si="6"/>
        <v>94</v>
      </c>
      <c r="F80" s="8">
        <f>_xlfn.XLOOKUP(B80,Mar!$B$4:$B$154,Mar!$AM$4:$AM$154)</f>
        <v>0</v>
      </c>
      <c r="G80" s="50">
        <f t="shared" si="7"/>
        <v>94</v>
      </c>
      <c r="H80" s="8">
        <f>_xlfn.XLOOKUP(B80,Mar!$B$4:$B$154,Mar!$AN$4:$AN$154)</f>
        <v>0</v>
      </c>
      <c r="I80" s="50">
        <f t="shared" si="8"/>
        <v>94</v>
      </c>
    </row>
    <row r="81" spans="2:9" x14ac:dyDescent="0.25">
      <c r="B81" s="12" t="s">
        <v>258</v>
      </c>
      <c r="C81" s="80" t="str">
        <f>_xlfn.XLOOKUP(B81,'Jun-Compile'!$B$3:$B$167,'Jun-Compile'!$C$3:$C$167," ",0)</f>
        <v>Sales</v>
      </c>
      <c r="D81" s="8">
        <f>_xlfn.XLOOKUP(B81,Mar!$B$4:$B$154,Mar!$AL$4:$AL$154)</f>
        <v>14</v>
      </c>
      <c r="E81" s="29">
        <f t="shared" si="6"/>
        <v>73</v>
      </c>
      <c r="F81" s="8">
        <f>_xlfn.XLOOKUP(B81,Mar!$B$4:$B$154,Mar!$AM$4:$AM$154)</f>
        <v>0.23333333333333334</v>
      </c>
      <c r="G81" s="50">
        <f t="shared" si="7"/>
        <v>73</v>
      </c>
      <c r="H81" s="8">
        <f>_xlfn.XLOOKUP(B81,Mar!$B$4:$B$154,Mar!$AN$4:$AN$154)</f>
        <v>3</v>
      </c>
      <c r="I81" s="50">
        <f t="shared" si="8"/>
        <v>64</v>
      </c>
    </row>
    <row r="82" spans="2:9" x14ac:dyDescent="0.25">
      <c r="B82" s="12" t="s">
        <v>259</v>
      </c>
      <c r="C82" s="80" t="str">
        <f>_xlfn.XLOOKUP(B82,'Jun-Compile'!$B$3:$B$167,'Jun-Compile'!$C$3:$C$167," ",0)</f>
        <v>Purchasing</v>
      </c>
      <c r="D82" s="8">
        <f>_xlfn.XLOOKUP(B82,Mar!$B$4:$B$154,Mar!$AL$4:$AL$154)</f>
        <v>12</v>
      </c>
      <c r="E82" s="29">
        <f t="shared" si="6"/>
        <v>76</v>
      </c>
      <c r="F82" s="8">
        <f>_xlfn.XLOOKUP(B82,Mar!$B$4:$B$154,Mar!$AM$4:$AM$154)</f>
        <v>0.2</v>
      </c>
      <c r="G82" s="50">
        <f t="shared" si="7"/>
        <v>76</v>
      </c>
      <c r="H82" s="8">
        <f>_xlfn.XLOOKUP(B82,Mar!$B$4:$B$154,Mar!$AN$4:$AN$154)</f>
        <v>3</v>
      </c>
      <c r="I82" s="50">
        <f t="shared" si="8"/>
        <v>64</v>
      </c>
    </row>
    <row r="83" spans="2:9" x14ac:dyDescent="0.25">
      <c r="B83" s="12" t="s">
        <v>260</v>
      </c>
      <c r="C83" s="80" t="str">
        <f>_xlfn.XLOOKUP(B83,'Jun-Compile'!$B$3:$B$167,'Jun-Compile'!$C$3:$C$167," ",0)</f>
        <v>Estimator</v>
      </c>
      <c r="D83" s="8">
        <f>_xlfn.XLOOKUP(B83,Mar!$B$4:$B$154,Mar!$AL$4:$AL$154)</f>
        <v>447</v>
      </c>
      <c r="E83" s="29">
        <f t="shared" si="6"/>
        <v>1</v>
      </c>
      <c r="F83" s="8">
        <f>_xlfn.XLOOKUP(B83,Mar!$B$4:$B$154,Mar!$AM$4:$AM$154)</f>
        <v>7.45</v>
      </c>
      <c r="G83" s="50">
        <f t="shared" si="7"/>
        <v>1</v>
      </c>
      <c r="H83" s="8">
        <f>_xlfn.XLOOKUP(B83,Mar!$B$4:$B$154,Mar!$AN$4:$AN$154)</f>
        <v>9</v>
      </c>
      <c r="I83" s="50">
        <f t="shared" si="8"/>
        <v>20</v>
      </c>
    </row>
    <row r="84" spans="2:9" x14ac:dyDescent="0.25">
      <c r="B84" s="12" t="s">
        <v>256</v>
      </c>
      <c r="C84" s="80" t="str">
        <f>_xlfn.XLOOKUP(B84,'Jun-Compile'!$B$3:$B$167,'Jun-Compile'!$C$3:$C$167," ",0)</f>
        <v>MEP</v>
      </c>
      <c r="D84" s="8">
        <f>_xlfn.XLOOKUP(B84,Mar!$B$4:$B$154,Mar!$AL$4:$AL$154)</f>
        <v>23</v>
      </c>
      <c r="E84" s="29">
        <f t="shared" si="6"/>
        <v>64</v>
      </c>
      <c r="F84" s="8">
        <f>_xlfn.XLOOKUP(B84,Mar!$B$4:$B$154,Mar!$AM$4:$AM$154)</f>
        <v>0.38333333333333336</v>
      </c>
      <c r="G84" s="50">
        <f t="shared" si="7"/>
        <v>64</v>
      </c>
      <c r="H84" s="8">
        <f>_xlfn.XLOOKUP(B84,Mar!$B$4:$B$154,Mar!$AN$4:$AN$154)</f>
        <v>2</v>
      </c>
      <c r="I84" s="50">
        <f t="shared" si="8"/>
        <v>74</v>
      </c>
    </row>
    <row r="85" spans="2:9" x14ac:dyDescent="0.25">
      <c r="B85" s="12" t="s">
        <v>184</v>
      </c>
      <c r="C85" s="80" t="str">
        <f>_xlfn.XLOOKUP(B85,'Jun-Compile'!$B$3:$B$167,'Jun-Compile'!$C$3:$C$167," ",0)</f>
        <v>Sales</v>
      </c>
      <c r="D85" s="8">
        <f>_xlfn.XLOOKUP(B85,Mar!$B$4:$B$154,Mar!$AL$4:$AL$154)</f>
        <v>0</v>
      </c>
      <c r="E85" s="29">
        <f t="shared" si="6"/>
        <v>94</v>
      </c>
      <c r="F85" s="8">
        <f>_xlfn.XLOOKUP(B85,Mar!$B$4:$B$154,Mar!$AM$4:$AM$154)</f>
        <v>0</v>
      </c>
      <c r="G85" s="50">
        <f t="shared" si="7"/>
        <v>94</v>
      </c>
      <c r="H85" s="8">
        <f>_xlfn.XLOOKUP(B85,Mar!$B$4:$B$154,Mar!$AN$4:$AN$154)</f>
        <v>0</v>
      </c>
      <c r="I85" s="50">
        <f t="shared" si="8"/>
        <v>94</v>
      </c>
    </row>
    <row r="86" spans="2:9" x14ac:dyDescent="0.25">
      <c r="B86" s="12" t="s">
        <v>262</v>
      </c>
      <c r="C86" s="80" t="str">
        <f>_xlfn.XLOOKUP(B86,'Jun-Compile'!$B$3:$B$167,'Jun-Compile'!$C$3:$C$167," ",0)</f>
        <v>Finance &amp; Accounting</v>
      </c>
      <c r="D86" s="8">
        <f>_xlfn.XLOOKUP(B86,Mar!$B$4:$B$154,Mar!$AL$4:$AL$154)</f>
        <v>11</v>
      </c>
      <c r="E86" s="29">
        <f t="shared" si="6"/>
        <v>78</v>
      </c>
      <c r="F86" s="8">
        <f>_xlfn.XLOOKUP(B86,Mar!$B$4:$B$154,Mar!$AM$4:$AM$154)</f>
        <v>0.18333333333333332</v>
      </c>
      <c r="G86" s="50">
        <f t="shared" si="7"/>
        <v>78</v>
      </c>
      <c r="H86" s="8">
        <f>_xlfn.XLOOKUP(B86,Mar!$B$4:$B$154,Mar!$AN$4:$AN$154)</f>
        <v>3</v>
      </c>
      <c r="I86" s="50">
        <f t="shared" si="8"/>
        <v>64</v>
      </c>
    </row>
    <row r="87" spans="2:9" x14ac:dyDescent="0.25">
      <c r="B87" s="12" t="s">
        <v>206</v>
      </c>
      <c r="C87" s="80" t="str">
        <f>_xlfn.XLOOKUP(B87,'Jun-Compile'!$B$3:$B$167,'Jun-Compile'!$C$3:$C$167," ",0)</f>
        <v>MEP</v>
      </c>
      <c r="D87" s="8">
        <f>_xlfn.XLOOKUP(B87,Mar!$B$4:$B$154,Mar!$AL$4:$AL$154)</f>
        <v>0</v>
      </c>
      <c r="E87" s="29">
        <f t="shared" si="6"/>
        <v>94</v>
      </c>
      <c r="F87" s="8">
        <f>_xlfn.XLOOKUP(B87,Mar!$B$4:$B$154,Mar!$AM$4:$AM$154)</f>
        <v>0</v>
      </c>
      <c r="G87" s="50">
        <f t="shared" si="7"/>
        <v>94</v>
      </c>
      <c r="H87" s="8">
        <f>_xlfn.XLOOKUP(B87,Mar!$B$4:$B$154,Mar!$AN$4:$AN$154)</f>
        <v>0</v>
      </c>
      <c r="I87" s="50">
        <f t="shared" si="8"/>
        <v>94</v>
      </c>
    </row>
    <row r="88" spans="2:9" x14ac:dyDescent="0.25">
      <c r="B88" s="12" t="s">
        <v>275</v>
      </c>
      <c r="C88" s="80" t="str">
        <f>_xlfn.XLOOKUP(B88,'Jun-Compile'!$B$3:$B$167,'Jun-Compile'!$C$3:$C$167," ",0)</f>
        <v>Logistik</v>
      </c>
      <c r="D88" s="8">
        <f>_xlfn.XLOOKUP(B88,Mar!$B$4:$B$154,Mar!$AL$4:$AL$154)</f>
        <v>194</v>
      </c>
      <c r="E88" s="29">
        <f t="shared" si="6"/>
        <v>19</v>
      </c>
      <c r="F88" s="8">
        <f>_xlfn.XLOOKUP(B88,Mar!$B$4:$B$154,Mar!$AM$4:$AM$154)</f>
        <v>3.2333333333333334</v>
      </c>
      <c r="G88" s="50">
        <f t="shared" si="7"/>
        <v>19</v>
      </c>
      <c r="H88" s="8">
        <f>_xlfn.XLOOKUP(B88,Mar!$B$4:$B$154,Mar!$AN$4:$AN$154)</f>
        <v>14</v>
      </c>
      <c r="I88" s="50">
        <f t="shared" si="8"/>
        <v>3</v>
      </c>
    </row>
    <row r="89" spans="2:9" x14ac:dyDescent="0.25">
      <c r="B89" s="11" t="s">
        <v>114</v>
      </c>
      <c r="C89" s="80" t="str">
        <f>_xlfn.XLOOKUP(B89,'Jun-Compile'!$B$3:$B$167,'Jun-Compile'!$C$3:$C$167," ",0)</f>
        <v>MEP</v>
      </c>
      <c r="D89" s="8">
        <f>_xlfn.XLOOKUP(B89,Mar!$B$4:$B$154,Mar!$AL$4:$AL$154)</f>
        <v>8</v>
      </c>
      <c r="E89" s="29">
        <f t="shared" si="6"/>
        <v>83</v>
      </c>
      <c r="F89" s="8">
        <f>_xlfn.XLOOKUP(B89,Mar!$B$4:$B$154,Mar!$AM$4:$AM$154)</f>
        <v>0.13333333333333333</v>
      </c>
      <c r="G89" s="50">
        <f t="shared" si="7"/>
        <v>83</v>
      </c>
      <c r="H89" s="8">
        <f>_xlfn.XLOOKUP(B89,Mar!$B$4:$B$154,Mar!$AN$4:$AN$154)</f>
        <v>1</v>
      </c>
      <c r="I89" s="50">
        <f t="shared" si="8"/>
        <v>80</v>
      </c>
    </row>
    <row r="90" spans="2:9" x14ac:dyDescent="0.25">
      <c r="B90" s="28" t="s">
        <v>232</v>
      </c>
      <c r="C90" s="80">
        <f>_xlfn.XLOOKUP(B90,'Jun-Compile'!$B$3:$B$167,'Jun-Compile'!$C$3:$C$167," ",0)</f>
        <v>0</v>
      </c>
      <c r="D90" s="8">
        <f>_xlfn.XLOOKUP(B90,Mar!$B$4:$B$154,Mar!$AL$4:$AL$154)</f>
        <v>0</v>
      </c>
      <c r="E90" s="29">
        <f t="shared" si="6"/>
        <v>94</v>
      </c>
      <c r="F90" s="8">
        <f>_xlfn.XLOOKUP(B90,Mar!$B$4:$B$154,Mar!$AM$4:$AM$154)</f>
        <v>0</v>
      </c>
      <c r="G90" s="50">
        <f t="shared" si="7"/>
        <v>94</v>
      </c>
      <c r="H90" s="8">
        <f>_xlfn.XLOOKUP(B90,Mar!$B$4:$B$154,Mar!$AN$4:$AN$154)</f>
        <v>0</v>
      </c>
      <c r="I90" s="50">
        <f t="shared" si="8"/>
        <v>94</v>
      </c>
    </row>
    <row r="91" spans="2:9" x14ac:dyDescent="0.25">
      <c r="B91" s="12" t="s">
        <v>263</v>
      </c>
      <c r="C91" s="80" t="str">
        <f>_xlfn.XLOOKUP(B91,'Jun-Compile'!$B$3:$B$167,'Jun-Compile'!$C$3:$C$167," ",0)</f>
        <v>Finance &amp; Accounting</v>
      </c>
      <c r="D91" s="8">
        <f>_xlfn.XLOOKUP(B91,Mar!$B$4:$B$154,Mar!$AL$4:$AL$154)</f>
        <v>431</v>
      </c>
      <c r="E91" s="29">
        <f t="shared" si="6"/>
        <v>2</v>
      </c>
      <c r="F91" s="8">
        <f>_xlfn.XLOOKUP(B91,Mar!$B$4:$B$154,Mar!$AM$4:$AM$154)</f>
        <v>7.1833333333333336</v>
      </c>
      <c r="G91" s="50">
        <f t="shared" si="7"/>
        <v>2</v>
      </c>
      <c r="H91" s="8">
        <f>_xlfn.XLOOKUP(B91,Mar!$B$4:$B$154,Mar!$AN$4:$AN$154)</f>
        <v>10</v>
      </c>
      <c r="I91" s="50">
        <f t="shared" si="8"/>
        <v>18</v>
      </c>
    </row>
    <row r="92" spans="2:9" x14ac:dyDescent="0.25">
      <c r="B92" s="12" t="s">
        <v>264</v>
      </c>
      <c r="C92" s="80">
        <f>_xlfn.XLOOKUP(B92,'Jun-Compile'!$B$3:$B$167,'Jun-Compile'!$C$3:$C$167," ",0)</f>
        <v>0</v>
      </c>
      <c r="D92" s="8">
        <f>_xlfn.XLOOKUP(B92,Mar!$B$4:$B$154,Mar!$AL$4:$AL$154)</f>
        <v>44</v>
      </c>
      <c r="E92" s="29">
        <f t="shared" si="6"/>
        <v>56</v>
      </c>
      <c r="F92" s="8">
        <f>_xlfn.XLOOKUP(B92,Mar!$B$4:$B$154,Mar!$AM$4:$AM$154)</f>
        <v>0.73333333333333328</v>
      </c>
      <c r="G92" s="50">
        <f t="shared" si="7"/>
        <v>56</v>
      </c>
      <c r="H92" s="8">
        <f>_xlfn.XLOOKUP(B92,Mar!$B$4:$B$154,Mar!$AN$4:$AN$154)</f>
        <v>4</v>
      </c>
      <c r="I92" s="50">
        <f t="shared" si="8"/>
        <v>54</v>
      </c>
    </row>
    <row r="93" spans="2:9" x14ac:dyDescent="0.25">
      <c r="B93" s="12" t="s">
        <v>199</v>
      </c>
      <c r="C93" s="80" t="str">
        <f>_xlfn.XLOOKUP(B93,'Jun-Compile'!$B$3:$B$167,'Jun-Compile'!$C$3:$C$167," ",0)</f>
        <v>RPE</v>
      </c>
      <c r="D93" s="8">
        <f>_xlfn.XLOOKUP(B93,Mar!$B$4:$B$154,Mar!$AL$4:$AL$154)</f>
        <v>17</v>
      </c>
      <c r="E93" s="29">
        <f t="shared" si="6"/>
        <v>70</v>
      </c>
      <c r="F93" s="8">
        <f>_xlfn.XLOOKUP(B93,Mar!$B$4:$B$154,Mar!$AM$4:$AM$154)</f>
        <v>0.28333333333333333</v>
      </c>
      <c r="G93" s="50">
        <f t="shared" si="7"/>
        <v>70</v>
      </c>
      <c r="H93" s="8">
        <f>_xlfn.XLOOKUP(B93,Mar!$B$4:$B$154,Mar!$AN$4:$AN$154)</f>
        <v>4</v>
      </c>
      <c r="I93" s="50">
        <f t="shared" si="8"/>
        <v>54</v>
      </c>
    </row>
    <row r="94" spans="2:9" x14ac:dyDescent="0.25">
      <c r="B94" s="12" t="s">
        <v>265</v>
      </c>
      <c r="C94" s="80" t="str">
        <f>_xlfn.XLOOKUP(B94,'Jun-Compile'!$B$3:$B$167,'Jun-Compile'!$C$3:$C$167," ",0)</f>
        <v>Admin Sales &amp; Engineer</v>
      </c>
      <c r="D94" s="8">
        <f>_xlfn.XLOOKUP(B94,Mar!$B$4:$B$154,Mar!$AL$4:$AL$154)</f>
        <v>66</v>
      </c>
      <c r="E94" s="29">
        <f t="shared" si="6"/>
        <v>48</v>
      </c>
      <c r="F94" s="8">
        <f>_xlfn.XLOOKUP(B94,Mar!$B$4:$B$154,Mar!$AM$4:$AM$154)</f>
        <v>1.1000000000000001</v>
      </c>
      <c r="G94" s="50">
        <f t="shared" si="7"/>
        <v>48</v>
      </c>
      <c r="H94" s="8">
        <f>_xlfn.XLOOKUP(B94,Mar!$B$4:$B$154,Mar!$AN$4:$AN$154)</f>
        <v>7</v>
      </c>
      <c r="I94" s="50">
        <f t="shared" si="8"/>
        <v>31</v>
      </c>
    </row>
    <row r="95" spans="2:9" x14ac:dyDescent="0.25">
      <c r="B95" s="28" t="s">
        <v>169</v>
      </c>
      <c r="C95" s="80">
        <f>_xlfn.XLOOKUP(B95,'Jun-Compile'!$B$3:$B$167,'Jun-Compile'!$C$3:$C$167," ",0)</f>
        <v>0</v>
      </c>
      <c r="D95" s="8">
        <f>_xlfn.XLOOKUP(B95,Mar!$B$4:$B$154,Mar!$AL$4:$AL$154)</f>
        <v>0</v>
      </c>
      <c r="E95" s="29">
        <f t="shared" si="6"/>
        <v>94</v>
      </c>
      <c r="F95" s="8">
        <f>_xlfn.XLOOKUP(B95,Mar!$B$4:$B$154,Mar!$AM$4:$AM$154)</f>
        <v>0</v>
      </c>
      <c r="G95" s="50">
        <f t="shared" si="7"/>
        <v>94</v>
      </c>
      <c r="H95" s="8">
        <f>_xlfn.XLOOKUP(B95,Mar!$B$4:$B$154,Mar!$AN$4:$AN$154)</f>
        <v>0</v>
      </c>
      <c r="I95" s="50">
        <f t="shared" si="8"/>
        <v>94</v>
      </c>
    </row>
    <row r="96" spans="2:9" x14ac:dyDescent="0.25">
      <c r="B96" s="12" t="s">
        <v>266</v>
      </c>
      <c r="C96" s="80" t="str">
        <f>_xlfn.XLOOKUP(B96,'Jun-Compile'!$B$3:$B$167,'Jun-Compile'!$C$3:$C$167," ",0)</f>
        <v>Admin Sales &amp; Engineer</v>
      </c>
      <c r="D96" s="8">
        <f>_xlfn.XLOOKUP(B96,Mar!$B$4:$B$154,Mar!$AL$4:$AL$154)</f>
        <v>7</v>
      </c>
      <c r="E96" s="29">
        <f t="shared" si="6"/>
        <v>86</v>
      </c>
      <c r="F96" s="8">
        <f>_xlfn.XLOOKUP(B96,Mar!$B$4:$B$154,Mar!$AM$4:$AM$154)</f>
        <v>0.11666666666666667</v>
      </c>
      <c r="G96" s="50">
        <f t="shared" si="7"/>
        <v>86</v>
      </c>
      <c r="H96" s="8">
        <f>_xlfn.XLOOKUP(B96,Mar!$B$4:$B$154,Mar!$AN$4:$AN$154)</f>
        <v>1</v>
      </c>
      <c r="I96" s="50">
        <f t="shared" si="8"/>
        <v>80</v>
      </c>
    </row>
    <row r="97" spans="2:9" x14ac:dyDescent="0.25">
      <c r="B97" s="16" t="s">
        <v>170</v>
      </c>
      <c r="C97" s="80" t="str">
        <f>_xlfn.XLOOKUP(B97,'Jun-Compile'!$B$3:$B$167,'Jun-Compile'!$C$3:$C$167," ",0)</f>
        <v>PPJM</v>
      </c>
      <c r="D97" s="8">
        <f>_xlfn.XLOOKUP(B97,Mar!$B$4:$B$154,Mar!$AL$4:$AL$154)</f>
        <v>0</v>
      </c>
      <c r="E97" s="29">
        <f t="shared" si="6"/>
        <v>94</v>
      </c>
      <c r="F97" s="8">
        <f>_xlfn.XLOOKUP(B97,Mar!$B$4:$B$154,Mar!$AM$4:$AM$154)</f>
        <v>0</v>
      </c>
      <c r="G97" s="50">
        <f t="shared" si="7"/>
        <v>94</v>
      </c>
      <c r="H97" s="8">
        <f>_xlfn.XLOOKUP(B97,Mar!$B$4:$B$154,Mar!$AN$4:$AN$154)</f>
        <v>0</v>
      </c>
      <c r="I97" s="50">
        <f t="shared" si="8"/>
        <v>94</v>
      </c>
    </row>
    <row r="98" spans="2:9" x14ac:dyDescent="0.25">
      <c r="B98" s="12" t="s">
        <v>246</v>
      </c>
      <c r="C98" s="80" t="str">
        <f>_xlfn.XLOOKUP(B98,'Jun-Compile'!$B$3:$B$167,'Jun-Compile'!$C$3:$C$167," ",0)</f>
        <v>Operation</v>
      </c>
      <c r="D98" s="8">
        <f>_xlfn.XLOOKUP(B98,Mar!$B$4:$B$154,Mar!$AL$4:$AL$154)</f>
        <v>48</v>
      </c>
      <c r="E98" s="29">
        <f t="shared" si="6"/>
        <v>52</v>
      </c>
      <c r="F98" s="8">
        <f>_xlfn.XLOOKUP(B98,Mar!$B$4:$B$154,Mar!$AM$4:$AM$154)</f>
        <v>0.8</v>
      </c>
      <c r="G98" s="50">
        <f t="shared" si="7"/>
        <v>52</v>
      </c>
      <c r="H98" s="8">
        <f>_xlfn.XLOOKUP(B98,Mar!$B$4:$B$154,Mar!$AN$4:$AN$154)</f>
        <v>5</v>
      </c>
      <c r="I98" s="50">
        <f t="shared" si="8"/>
        <v>44</v>
      </c>
    </row>
    <row r="99" spans="2:9" x14ac:dyDescent="0.25">
      <c r="B99" s="12" t="s">
        <v>267</v>
      </c>
      <c r="C99" s="80" t="str">
        <f>_xlfn.XLOOKUP(B99,'Jun-Compile'!$B$3:$B$167,'Jun-Compile'!$C$3:$C$167," ",0)</f>
        <v>Finance &amp; Accounting</v>
      </c>
      <c r="D99" s="8">
        <f>_xlfn.XLOOKUP(B99,Mar!$B$4:$B$154,Mar!$AL$4:$AL$154)</f>
        <v>0</v>
      </c>
      <c r="E99" s="29">
        <f t="shared" ref="E99:E130" si="9">_xlfn.RANK.EQ(D99,$D$3:$D$153,0)</f>
        <v>94</v>
      </c>
      <c r="F99" s="8">
        <f>_xlfn.XLOOKUP(B99,Mar!$B$4:$B$154,Mar!$AM$4:$AM$154)</f>
        <v>0</v>
      </c>
      <c r="G99" s="50">
        <f t="shared" ref="G99:G130" si="10">_xlfn.RANK.EQ(F99,$F$3:$F$153,0)</f>
        <v>94</v>
      </c>
      <c r="H99" s="8">
        <f>_xlfn.XLOOKUP(B99,Mar!$B$4:$B$154,Mar!$AN$4:$AN$154)</f>
        <v>0</v>
      </c>
      <c r="I99" s="50">
        <f t="shared" ref="I99:I130" si="11">_xlfn.RANK.EQ(H99,$H$3:$H$153,0)</f>
        <v>94</v>
      </c>
    </row>
    <row r="100" spans="2:9" x14ac:dyDescent="0.25">
      <c r="B100" s="12" t="s">
        <v>176</v>
      </c>
      <c r="C100" s="80" t="str">
        <f>_xlfn.XLOOKUP(B100,'Jun-Compile'!$B$3:$B$167,'Jun-Compile'!$C$3:$C$167," ",0)</f>
        <v>PPJM</v>
      </c>
      <c r="D100" s="8">
        <f>_xlfn.XLOOKUP(B100,Mar!$B$4:$B$154,Mar!$AL$4:$AL$154)</f>
        <v>15</v>
      </c>
      <c r="E100" s="29">
        <f t="shared" si="9"/>
        <v>71</v>
      </c>
      <c r="F100" s="8">
        <f>_xlfn.XLOOKUP(B100,Mar!$B$4:$B$154,Mar!$AM$4:$AM$154)</f>
        <v>0.25</v>
      </c>
      <c r="G100" s="50">
        <f t="shared" si="10"/>
        <v>71</v>
      </c>
      <c r="H100" s="8">
        <f>_xlfn.XLOOKUP(B100,Mar!$B$4:$B$154,Mar!$AN$4:$AN$154)</f>
        <v>3</v>
      </c>
      <c r="I100" s="50">
        <f t="shared" si="11"/>
        <v>64</v>
      </c>
    </row>
    <row r="101" spans="2:9" x14ac:dyDescent="0.25">
      <c r="B101" s="12" t="s">
        <v>268</v>
      </c>
      <c r="C101" s="80" t="str">
        <f>_xlfn.XLOOKUP(B101,'Jun-Compile'!$B$3:$B$167,'Jun-Compile'!$C$3:$C$167," ",0)</f>
        <v>Finance &amp; Accounting</v>
      </c>
      <c r="D101" s="8">
        <f>_xlfn.XLOOKUP(B101,Mar!$B$4:$B$154,Mar!$AL$4:$AL$154)</f>
        <v>19</v>
      </c>
      <c r="E101" s="29">
        <f t="shared" si="9"/>
        <v>67</v>
      </c>
      <c r="F101" s="8">
        <f>_xlfn.XLOOKUP(B101,Mar!$B$4:$B$154,Mar!$AM$4:$AM$154)</f>
        <v>0.31666666666666665</v>
      </c>
      <c r="G101" s="50">
        <f t="shared" si="10"/>
        <v>67</v>
      </c>
      <c r="H101" s="8">
        <f>_xlfn.XLOOKUP(B101,Mar!$B$4:$B$154,Mar!$AN$4:$AN$154)</f>
        <v>7</v>
      </c>
      <c r="I101" s="50">
        <f t="shared" si="11"/>
        <v>31</v>
      </c>
    </row>
    <row r="102" spans="2:9" x14ac:dyDescent="0.25">
      <c r="B102" s="12" t="s">
        <v>380</v>
      </c>
      <c r="C102" s="80" t="str">
        <f>_xlfn.XLOOKUP(B102,'Jun-Compile'!$B$3:$B$167,'Jun-Compile'!$C$3:$C$167," ",0)</f>
        <v>MEP</v>
      </c>
      <c r="D102" s="8">
        <f>_xlfn.XLOOKUP(B102,Mar!$B$4:$B$154,Mar!$AL$4:$AL$154)</f>
        <v>0</v>
      </c>
      <c r="E102" s="29">
        <f t="shared" si="9"/>
        <v>94</v>
      </c>
      <c r="F102" s="8">
        <f>_xlfn.XLOOKUP(B102,Mar!$B$4:$B$154,Mar!$AM$4:$AM$154)</f>
        <v>0</v>
      </c>
      <c r="G102" s="50">
        <f t="shared" si="10"/>
        <v>94</v>
      </c>
      <c r="H102" s="8">
        <f>_xlfn.XLOOKUP(B102,Mar!$B$4:$B$154,Mar!$AN$4:$AN$154)</f>
        <v>0</v>
      </c>
      <c r="I102" s="50">
        <f t="shared" si="11"/>
        <v>94</v>
      </c>
    </row>
    <row r="103" spans="2:9" x14ac:dyDescent="0.25">
      <c r="B103" s="12" t="s">
        <v>269</v>
      </c>
      <c r="C103" s="80" t="str">
        <f>_xlfn.XLOOKUP(B103,'Jun-Compile'!$B$3:$B$167,'Jun-Compile'!$C$3:$C$167," ",0)</f>
        <v>MEP</v>
      </c>
      <c r="D103" s="8">
        <f>_xlfn.XLOOKUP(B103,Mar!$B$4:$B$154,Mar!$AL$4:$AL$154)</f>
        <v>14</v>
      </c>
      <c r="E103" s="29">
        <f t="shared" si="9"/>
        <v>73</v>
      </c>
      <c r="F103" s="8">
        <f>_xlfn.XLOOKUP(B103,Mar!$B$4:$B$154,Mar!$AM$4:$AM$154)</f>
        <v>0.23333333333333334</v>
      </c>
      <c r="G103" s="50">
        <f t="shared" si="10"/>
        <v>73</v>
      </c>
      <c r="H103" s="8">
        <f>_xlfn.XLOOKUP(B103,Mar!$B$4:$B$154,Mar!$AN$4:$AN$154)</f>
        <v>1</v>
      </c>
      <c r="I103" s="50">
        <f t="shared" si="11"/>
        <v>80</v>
      </c>
    </row>
    <row r="104" spans="2:9" x14ac:dyDescent="0.25">
      <c r="B104" s="12" t="s">
        <v>200</v>
      </c>
      <c r="C104" s="80" t="str">
        <f>_xlfn.XLOOKUP(B104,'Jun-Compile'!$B$3:$B$167,'Jun-Compile'!$C$3:$C$167," ",0)</f>
        <v>RPE</v>
      </c>
      <c r="D104" s="8">
        <f>_xlfn.XLOOKUP(B104,Mar!$B$4:$B$154,Mar!$AL$4:$AL$154)</f>
        <v>33</v>
      </c>
      <c r="E104" s="29">
        <f t="shared" si="9"/>
        <v>62</v>
      </c>
      <c r="F104" s="8">
        <f>_xlfn.XLOOKUP(B104,Mar!$B$4:$B$154,Mar!$AM$4:$AM$154)</f>
        <v>0.55000000000000004</v>
      </c>
      <c r="G104" s="50">
        <f t="shared" si="10"/>
        <v>62</v>
      </c>
      <c r="H104" s="8">
        <f>_xlfn.XLOOKUP(B104,Mar!$B$4:$B$154,Mar!$AN$4:$AN$154)</f>
        <v>5</v>
      </c>
      <c r="I104" s="50">
        <f t="shared" si="11"/>
        <v>44</v>
      </c>
    </row>
    <row r="105" spans="2:9" x14ac:dyDescent="0.25">
      <c r="B105" s="12" t="s">
        <v>273</v>
      </c>
      <c r="C105" s="80" t="str">
        <f>_xlfn.XLOOKUP(B105,'Jun-Compile'!$B$3:$B$167,'Jun-Compile'!$C$3:$C$167," ",0)</f>
        <v>MEP</v>
      </c>
      <c r="D105" s="8">
        <f>_xlfn.XLOOKUP(B105,Mar!$B$4:$B$154,Mar!$AL$4:$AL$154)</f>
        <v>20</v>
      </c>
      <c r="E105" s="29">
        <f t="shared" si="9"/>
        <v>65</v>
      </c>
      <c r="F105" s="8">
        <f>_xlfn.XLOOKUP(B105,Mar!$B$4:$B$154,Mar!$AM$4:$AM$154)</f>
        <v>0.33333333333333331</v>
      </c>
      <c r="G105" s="50">
        <f t="shared" si="10"/>
        <v>65</v>
      </c>
      <c r="H105" s="8">
        <f>_xlfn.XLOOKUP(B105,Mar!$B$4:$B$154,Mar!$AN$4:$AN$154)</f>
        <v>4</v>
      </c>
      <c r="I105" s="50">
        <f t="shared" si="11"/>
        <v>54</v>
      </c>
    </row>
    <row r="106" spans="2:9" x14ac:dyDescent="0.25">
      <c r="B106" s="19" t="s">
        <v>123</v>
      </c>
      <c r="C106" s="80" t="str">
        <f>_xlfn.XLOOKUP(B106,'Jun-Compile'!$B$3:$B$167,'Jun-Compile'!$C$3:$C$167," ",0)</f>
        <v>Operation</v>
      </c>
      <c r="D106" s="8">
        <f>_xlfn.XLOOKUP(B106,Mar!$B$4:$B$154,Mar!$AL$4:$AL$154)</f>
        <v>0</v>
      </c>
      <c r="E106" s="29">
        <f t="shared" si="9"/>
        <v>94</v>
      </c>
      <c r="F106" s="8">
        <f>_xlfn.XLOOKUP(B106,Mar!$B$4:$B$154,Mar!$AM$4:$AM$154)</f>
        <v>0</v>
      </c>
      <c r="G106" s="50">
        <f t="shared" si="10"/>
        <v>94</v>
      </c>
      <c r="H106" s="8">
        <f>_xlfn.XLOOKUP(B106,Mar!$B$4:$B$154,Mar!$AN$4:$AN$154)</f>
        <v>0</v>
      </c>
      <c r="I106" s="50">
        <f t="shared" si="11"/>
        <v>94</v>
      </c>
    </row>
    <row r="107" spans="2:9" x14ac:dyDescent="0.25">
      <c r="B107" s="12" t="s">
        <v>201</v>
      </c>
      <c r="C107" s="80" t="str">
        <f>_xlfn.XLOOKUP(B107,'Jun-Compile'!$B$3:$B$167,'Jun-Compile'!$C$3:$C$167," ",0)</f>
        <v>RPE</v>
      </c>
      <c r="D107" s="8">
        <f>_xlfn.XLOOKUP(B107,Mar!$B$4:$B$154,Mar!$AL$4:$AL$154)</f>
        <v>224</v>
      </c>
      <c r="E107" s="29">
        <f t="shared" si="9"/>
        <v>14</v>
      </c>
      <c r="F107" s="8">
        <f>_xlfn.XLOOKUP(B107,Mar!$B$4:$B$154,Mar!$AM$4:$AM$154)</f>
        <v>3.7333333333333334</v>
      </c>
      <c r="G107" s="50">
        <f t="shared" si="10"/>
        <v>14</v>
      </c>
      <c r="H107" s="8">
        <f>_xlfn.XLOOKUP(B107,Mar!$B$4:$B$154,Mar!$AN$4:$AN$154)</f>
        <v>11</v>
      </c>
      <c r="I107" s="50">
        <f t="shared" si="11"/>
        <v>12</v>
      </c>
    </row>
    <row r="108" spans="2:9" x14ac:dyDescent="0.25">
      <c r="B108" s="12" t="s">
        <v>270</v>
      </c>
      <c r="C108" s="80" t="str">
        <f>_xlfn.XLOOKUP(B108,'Jun-Compile'!$B$3:$B$167,'Jun-Compile'!$C$3:$C$167," ",0)</f>
        <v>PCS</v>
      </c>
      <c r="D108" s="8">
        <f>_xlfn.XLOOKUP(B108,Mar!$B$4:$B$154,Mar!$AL$4:$AL$154)</f>
        <v>0</v>
      </c>
      <c r="E108" s="29">
        <f t="shared" si="9"/>
        <v>94</v>
      </c>
      <c r="F108" s="8">
        <f>_xlfn.XLOOKUP(B108,Mar!$B$4:$B$154,Mar!$AM$4:$AM$154)</f>
        <v>0</v>
      </c>
      <c r="G108" s="50">
        <f t="shared" si="10"/>
        <v>94</v>
      </c>
      <c r="H108" s="8">
        <f>_xlfn.XLOOKUP(B108,Mar!$B$4:$B$154,Mar!$AN$4:$AN$154)</f>
        <v>0</v>
      </c>
      <c r="I108" s="50">
        <f t="shared" si="11"/>
        <v>94</v>
      </c>
    </row>
    <row r="109" spans="2:9" x14ac:dyDescent="0.25">
      <c r="B109" s="12" t="s">
        <v>271</v>
      </c>
      <c r="C109" s="80" t="str">
        <f>_xlfn.XLOOKUP(B109,'Jun-Compile'!$B$3:$B$167,'Jun-Compile'!$C$3:$C$167," ",0)</f>
        <v>MEP</v>
      </c>
      <c r="D109" s="8">
        <f>_xlfn.XLOOKUP(B109,Mar!$B$4:$B$154,Mar!$AL$4:$AL$154)</f>
        <v>81</v>
      </c>
      <c r="E109" s="29">
        <f t="shared" si="9"/>
        <v>37</v>
      </c>
      <c r="F109" s="8">
        <f>_xlfn.XLOOKUP(B109,Mar!$B$4:$B$154,Mar!$AM$4:$AM$154)</f>
        <v>1.35</v>
      </c>
      <c r="G109" s="50">
        <f t="shared" si="10"/>
        <v>37</v>
      </c>
      <c r="H109" s="8">
        <f>_xlfn.XLOOKUP(B109,Mar!$B$4:$B$154,Mar!$AN$4:$AN$154)</f>
        <v>6</v>
      </c>
      <c r="I109" s="50">
        <f t="shared" si="11"/>
        <v>38</v>
      </c>
    </row>
    <row r="110" spans="2:9" x14ac:dyDescent="0.25">
      <c r="B110" s="12" t="s">
        <v>272</v>
      </c>
      <c r="C110" s="80" t="str">
        <f>_xlfn.XLOOKUP(B110,'Jun-Compile'!$B$3:$B$167,'Jun-Compile'!$C$3:$C$167," ",0)</f>
        <v>Operation</v>
      </c>
      <c r="D110" s="8">
        <f>_xlfn.XLOOKUP(B110,Mar!$B$4:$B$154,Mar!$AL$4:$AL$154)</f>
        <v>0</v>
      </c>
      <c r="E110" s="29">
        <f t="shared" si="9"/>
        <v>94</v>
      </c>
      <c r="F110" s="8">
        <f>_xlfn.XLOOKUP(B110,Mar!$B$4:$B$154,Mar!$AM$4:$AM$154)</f>
        <v>0</v>
      </c>
      <c r="G110" s="50">
        <f t="shared" si="10"/>
        <v>94</v>
      </c>
      <c r="H110" s="8">
        <f>_xlfn.XLOOKUP(B110,Mar!$B$4:$B$154,Mar!$AN$4:$AN$154)</f>
        <v>0</v>
      </c>
      <c r="I110" s="50">
        <f t="shared" si="11"/>
        <v>94</v>
      </c>
    </row>
    <row r="111" spans="2:9" x14ac:dyDescent="0.25">
      <c r="B111" s="12" t="s">
        <v>277</v>
      </c>
      <c r="C111" s="80">
        <f>_xlfn.XLOOKUP(B111,'Jun-Compile'!$B$3:$B$167,'Jun-Compile'!$C$3:$C$167," ",0)</f>
        <v>0</v>
      </c>
      <c r="D111" s="8">
        <f>_xlfn.XLOOKUP(B111,Mar!$B$4:$B$154,Mar!$AL$4:$AL$154)</f>
        <v>0</v>
      </c>
      <c r="E111" s="29">
        <f t="shared" si="9"/>
        <v>94</v>
      </c>
      <c r="F111" s="8">
        <f>_xlfn.XLOOKUP(B111,Mar!$B$4:$B$154,Mar!$AM$4:$AM$154)</f>
        <v>0</v>
      </c>
      <c r="G111" s="50">
        <f t="shared" si="10"/>
        <v>94</v>
      </c>
      <c r="H111" s="8">
        <f>_xlfn.XLOOKUP(B111,Mar!$B$4:$B$154,Mar!$AN$4:$AN$154)</f>
        <v>0</v>
      </c>
      <c r="I111" s="50">
        <f t="shared" si="11"/>
        <v>94</v>
      </c>
    </row>
    <row r="112" spans="2:9" x14ac:dyDescent="0.25">
      <c r="B112" s="12" t="s">
        <v>182</v>
      </c>
      <c r="C112" s="80" t="str">
        <f>_xlfn.XLOOKUP(B112,'Jun-Compile'!$B$3:$B$167,'Jun-Compile'!$C$3:$C$167," ",0)</f>
        <v>Operation</v>
      </c>
      <c r="D112" s="8">
        <f>_xlfn.XLOOKUP(B112,Mar!$B$4:$B$154,Mar!$AL$4:$AL$154)</f>
        <v>40</v>
      </c>
      <c r="E112" s="29">
        <f t="shared" si="9"/>
        <v>59</v>
      </c>
      <c r="F112" s="8">
        <f>_xlfn.XLOOKUP(B112,Mar!$B$4:$B$154,Mar!$AM$4:$AM$154)</f>
        <v>0.66666666666666663</v>
      </c>
      <c r="G112" s="50">
        <f t="shared" si="10"/>
        <v>59</v>
      </c>
      <c r="H112" s="8">
        <f>_xlfn.XLOOKUP(B112,Mar!$B$4:$B$154,Mar!$AN$4:$AN$154)</f>
        <v>3</v>
      </c>
      <c r="I112" s="50">
        <f t="shared" si="11"/>
        <v>64</v>
      </c>
    </row>
    <row r="113" spans="2:9" x14ac:dyDescent="0.25">
      <c r="B113" s="12" t="s">
        <v>218</v>
      </c>
      <c r="C113" s="80" t="str">
        <f>_xlfn.XLOOKUP(B113,'Jun-Compile'!$B$3:$B$167,'Jun-Compile'!$C$3:$C$167," ",0)</f>
        <v>Logistik</v>
      </c>
      <c r="D113" s="8">
        <f>_xlfn.XLOOKUP(B113,Mar!$B$4:$B$154,Mar!$AL$4:$AL$154)</f>
        <v>13</v>
      </c>
      <c r="E113" s="29">
        <f t="shared" si="9"/>
        <v>75</v>
      </c>
      <c r="F113" s="8">
        <f>_xlfn.XLOOKUP(B113,Mar!$B$4:$B$154,Mar!$AM$4:$AM$154)</f>
        <v>0.21666666666666667</v>
      </c>
      <c r="G113" s="50">
        <f t="shared" si="10"/>
        <v>75</v>
      </c>
      <c r="H113" s="8">
        <f>_xlfn.XLOOKUP(B113,Mar!$B$4:$B$154,Mar!$AN$4:$AN$154)</f>
        <v>1</v>
      </c>
      <c r="I113" s="50">
        <f t="shared" si="11"/>
        <v>80</v>
      </c>
    </row>
    <row r="114" spans="2:9" x14ac:dyDescent="0.25">
      <c r="B114" s="12" t="s">
        <v>171</v>
      </c>
      <c r="C114" s="80" t="str">
        <f>_xlfn.XLOOKUP(B114,'Jun-Compile'!$B$3:$B$167,'Jun-Compile'!$C$3:$C$167," ",0)</f>
        <v>PPJM</v>
      </c>
      <c r="D114" s="8">
        <f>_xlfn.XLOOKUP(B114,Mar!$B$4:$B$154,Mar!$AL$4:$AL$154)</f>
        <v>335</v>
      </c>
      <c r="E114" s="29">
        <f t="shared" si="9"/>
        <v>9</v>
      </c>
      <c r="F114" s="8">
        <f>_xlfn.XLOOKUP(B114,Mar!$B$4:$B$154,Mar!$AM$4:$AM$154)</f>
        <v>5.583333333333333</v>
      </c>
      <c r="G114" s="50">
        <f t="shared" si="10"/>
        <v>9</v>
      </c>
      <c r="H114" s="8">
        <f>_xlfn.XLOOKUP(B114,Mar!$B$4:$B$154,Mar!$AN$4:$AN$154)</f>
        <v>14</v>
      </c>
      <c r="I114" s="50">
        <f t="shared" si="11"/>
        <v>3</v>
      </c>
    </row>
    <row r="115" spans="2:9" x14ac:dyDescent="0.25">
      <c r="B115" s="12" t="s">
        <v>172</v>
      </c>
      <c r="C115" s="80" t="str">
        <f>_xlfn.XLOOKUP(B115,'Jun-Compile'!$B$3:$B$167,'Jun-Compile'!$C$3:$C$167," ",0)</f>
        <v>PPJM</v>
      </c>
      <c r="D115" s="8">
        <f>_xlfn.XLOOKUP(B115,Mar!$B$4:$B$154,Mar!$AL$4:$AL$154)</f>
        <v>352</v>
      </c>
      <c r="E115" s="29">
        <f t="shared" si="9"/>
        <v>7</v>
      </c>
      <c r="F115" s="8">
        <f>_xlfn.XLOOKUP(B115,Mar!$B$4:$B$154,Mar!$AM$4:$AM$154)</f>
        <v>5.8666666666666663</v>
      </c>
      <c r="G115" s="50">
        <f t="shared" si="10"/>
        <v>7</v>
      </c>
      <c r="H115" s="8">
        <f>_xlfn.XLOOKUP(B115,Mar!$B$4:$B$154,Mar!$AN$4:$AN$154)</f>
        <v>8</v>
      </c>
      <c r="I115" s="50">
        <f t="shared" si="11"/>
        <v>24</v>
      </c>
    </row>
    <row r="116" spans="2:9" x14ac:dyDescent="0.25">
      <c r="B116" s="12" t="s">
        <v>274</v>
      </c>
      <c r="C116" s="80" t="str">
        <f>_xlfn.XLOOKUP(B116,'Jun-Compile'!$B$3:$B$167,'Jun-Compile'!$C$3:$C$167," ",0)</f>
        <v>Sales</v>
      </c>
      <c r="D116" s="8">
        <f>_xlfn.XLOOKUP(B116,Mar!$B$4:$B$154,Mar!$AL$4:$AL$154)</f>
        <v>376</v>
      </c>
      <c r="E116" s="29">
        <f t="shared" si="9"/>
        <v>5</v>
      </c>
      <c r="F116" s="8">
        <f>_xlfn.XLOOKUP(B116,Mar!$B$4:$B$154,Mar!$AM$4:$AM$154)</f>
        <v>6.2666666666666666</v>
      </c>
      <c r="G116" s="50">
        <f t="shared" si="10"/>
        <v>5</v>
      </c>
      <c r="H116" s="8">
        <f>_xlfn.XLOOKUP(B116,Mar!$B$4:$B$154,Mar!$AN$4:$AN$154)</f>
        <v>14</v>
      </c>
      <c r="I116" s="50">
        <f t="shared" si="11"/>
        <v>3</v>
      </c>
    </row>
    <row r="117" spans="2:9" x14ac:dyDescent="0.25">
      <c r="B117" s="12" t="s">
        <v>278</v>
      </c>
      <c r="C117" s="80" t="str">
        <f>_xlfn.XLOOKUP(B117,'Jun-Compile'!$B$3:$B$167,'Jun-Compile'!$C$3:$C$167," ",0)</f>
        <v>Sales</v>
      </c>
      <c r="D117" s="8">
        <f>_xlfn.XLOOKUP(B117,Mar!$B$4:$B$154,Mar!$AL$4:$AL$154)</f>
        <v>0</v>
      </c>
      <c r="E117" s="29">
        <f t="shared" si="9"/>
        <v>94</v>
      </c>
      <c r="F117" s="8">
        <f>_xlfn.XLOOKUP(B117,Mar!$B$4:$B$154,Mar!$AM$4:$AM$154)</f>
        <v>0</v>
      </c>
      <c r="G117" s="50">
        <f t="shared" si="10"/>
        <v>94</v>
      </c>
      <c r="H117" s="8">
        <f>_xlfn.XLOOKUP(B117,Mar!$B$4:$B$154,Mar!$AN$4:$AN$154)</f>
        <v>0</v>
      </c>
      <c r="I117" s="50">
        <f t="shared" si="11"/>
        <v>94</v>
      </c>
    </row>
    <row r="118" spans="2:9" x14ac:dyDescent="0.25">
      <c r="B118" s="12" t="s">
        <v>279</v>
      </c>
      <c r="C118" s="80" t="str">
        <f>_xlfn.XLOOKUP(B118,'Jun-Compile'!$B$3:$B$167,'Jun-Compile'!$C$3:$C$167," ",0)</f>
        <v>Finance &amp; Accounting</v>
      </c>
      <c r="D118" s="8">
        <f>_xlfn.XLOOKUP(B118,Mar!$B$4:$B$154,Mar!$AL$4:$AL$154)</f>
        <v>80</v>
      </c>
      <c r="E118" s="29">
        <f t="shared" si="9"/>
        <v>39</v>
      </c>
      <c r="F118" s="8">
        <f>_xlfn.XLOOKUP(B118,Mar!$B$4:$B$154,Mar!$AM$4:$AM$154)</f>
        <v>1.3333333333333333</v>
      </c>
      <c r="G118" s="50">
        <f t="shared" si="10"/>
        <v>39</v>
      </c>
      <c r="H118" s="8">
        <f>_xlfn.XLOOKUP(B118,Mar!$B$4:$B$154,Mar!$AN$4:$AN$154)</f>
        <v>9</v>
      </c>
      <c r="I118" s="50">
        <f t="shared" si="11"/>
        <v>20</v>
      </c>
    </row>
    <row r="119" spans="2:9" x14ac:dyDescent="0.25">
      <c r="B119" s="12" t="s">
        <v>280</v>
      </c>
      <c r="C119" s="80" t="str">
        <f>_xlfn.XLOOKUP(B119,'Jun-Compile'!$B$3:$B$167,'Jun-Compile'!$C$3:$C$167," ",0)</f>
        <v>MEP</v>
      </c>
      <c r="D119" s="8">
        <f>_xlfn.XLOOKUP(B119,Mar!$B$4:$B$154,Mar!$AL$4:$AL$154)</f>
        <v>162</v>
      </c>
      <c r="E119" s="29">
        <f t="shared" si="9"/>
        <v>24</v>
      </c>
      <c r="F119" s="8">
        <f>_xlfn.XLOOKUP(B119,Mar!$B$4:$B$154,Mar!$AM$4:$AM$154)</f>
        <v>2.7</v>
      </c>
      <c r="G119" s="50">
        <f t="shared" si="10"/>
        <v>24</v>
      </c>
      <c r="H119" s="8">
        <f>_xlfn.XLOOKUP(B119,Mar!$B$4:$B$154,Mar!$AN$4:$AN$154)</f>
        <v>4</v>
      </c>
      <c r="I119" s="50">
        <f t="shared" si="11"/>
        <v>54</v>
      </c>
    </row>
    <row r="120" spans="2:9" x14ac:dyDescent="0.25">
      <c r="B120" s="12" t="s">
        <v>173</v>
      </c>
      <c r="C120" s="80" t="str">
        <f>_xlfn.XLOOKUP(B120,'Jun-Compile'!$B$3:$B$167,'Jun-Compile'!$C$3:$C$167," ",0)</f>
        <v>PPJM</v>
      </c>
      <c r="D120" s="8">
        <f>_xlfn.XLOOKUP(B120,Mar!$B$4:$B$154,Mar!$AL$4:$AL$154)</f>
        <v>0</v>
      </c>
      <c r="E120" s="29">
        <f t="shared" si="9"/>
        <v>94</v>
      </c>
      <c r="F120" s="8">
        <f>_xlfn.XLOOKUP(B120,Mar!$B$4:$B$154,Mar!$AM$4:$AM$154)</f>
        <v>0</v>
      </c>
      <c r="G120" s="50">
        <f t="shared" si="10"/>
        <v>94</v>
      </c>
      <c r="H120" s="8">
        <f>_xlfn.XLOOKUP(B120,Mar!$B$4:$B$154,Mar!$AN$4:$AN$154)</f>
        <v>0</v>
      </c>
      <c r="I120" s="50">
        <f t="shared" si="11"/>
        <v>94</v>
      </c>
    </row>
    <row r="121" spans="2:9" x14ac:dyDescent="0.25">
      <c r="B121" s="12" t="s">
        <v>281</v>
      </c>
      <c r="C121" s="80" t="str">
        <f>_xlfn.XLOOKUP(B121,'Jun-Compile'!$B$3:$B$167,'Jun-Compile'!$C$3:$C$167," ",0)</f>
        <v>Admin Sales &amp; Engineer</v>
      </c>
      <c r="D121" s="8">
        <f>_xlfn.XLOOKUP(B121,Mar!$B$4:$B$154,Mar!$AL$4:$AL$154)</f>
        <v>0</v>
      </c>
      <c r="E121" s="29">
        <f t="shared" si="9"/>
        <v>94</v>
      </c>
      <c r="F121" s="8">
        <f>_xlfn.XLOOKUP(B121,Mar!$B$4:$B$154,Mar!$AM$4:$AM$154)</f>
        <v>0</v>
      </c>
      <c r="G121" s="50">
        <f t="shared" si="10"/>
        <v>94</v>
      </c>
      <c r="H121" s="8">
        <f>_xlfn.XLOOKUP(B121,Mar!$B$4:$B$154,Mar!$AN$4:$AN$154)</f>
        <v>0</v>
      </c>
      <c r="I121" s="50">
        <f t="shared" si="11"/>
        <v>94</v>
      </c>
    </row>
    <row r="122" spans="2:9" x14ac:dyDescent="0.25">
      <c r="B122" s="12" t="s">
        <v>282</v>
      </c>
      <c r="C122" s="80" t="str">
        <f>_xlfn.XLOOKUP(B122,'Jun-Compile'!$B$3:$B$167,'Jun-Compile'!$C$3:$C$167," ",0)</f>
        <v>Finance &amp; Accounting</v>
      </c>
      <c r="D122" s="8">
        <f>_xlfn.XLOOKUP(B122,Mar!$B$4:$B$154,Mar!$AL$4:$AL$154)</f>
        <v>0</v>
      </c>
      <c r="E122" s="29">
        <f t="shared" si="9"/>
        <v>94</v>
      </c>
      <c r="F122" s="8">
        <f>_xlfn.XLOOKUP(B122,Mar!$B$4:$B$154,Mar!$AM$4:$AM$154)</f>
        <v>0</v>
      </c>
      <c r="G122" s="50">
        <f t="shared" si="10"/>
        <v>94</v>
      </c>
      <c r="H122" s="8">
        <f>_xlfn.XLOOKUP(B122,Mar!$B$4:$B$154,Mar!$AN$4:$AN$154)</f>
        <v>0</v>
      </c>
      <c r="I122" s="50">
        <f t="shared" si="11"/>
        <v>94</v>
      </c>
    </row>
    <row r="123" spans="2:9" x14ac:dyDescent="0.25">
      <c r="B123" s="12" t="s">
        <v>283</v>
      </c>
      <c r="C123" s="80" t="str">
        <f>_xlfn.XLOOKUP(B123,'Jun-Compile'!$B$3:$B$167,'Jun-Compile'!$C$3:$C$167," ",0)</f>
        <v>Finance &amp; Accounting</v>
      </c>
      <c r="D123" s="8">
        <f>_xlfn.XLOOKUP(B123,Mar!$B$4:$B$154,Mar!$AL$4:$AL$154)</f>
        <v>0</v>
      </c>
      <c r="E123" s="29">
        <f t="shared" si="9"/>
        <v>94</v>
      </c>
      <c r="F123" s="8">
        <f>_xlfn.XLOOKUP(B123,Mar!$B$4:$B$154,Mar!$AM$4:$AM$154)</f>
        <v>0</v>
      </c>
      <c r="G123" s="50">
        <f t="shared" si="10"/>
        <v>94</v>
      </c>
      <c r="H123" s="8">
        <f>_xlfn.XLOOKUP(B123,Mar!$B$4:$B$154,Mar!$AN$4:$AN$154)</f>
        <v>0</v>
      </c>
      <c r="I123" s="50">
        <f t="shared" si="11"/>
        <v>94</v>
      </c>
    </row>
    <row r="124" spans="2:9" x14ac:dyDescent="0.25">
      <c r="B124" s="12" t="s">
        <v>284</v>
      </c>
      <c r="C124" s="80" t="str">
        <f>_xlfn.XLOOKUP(B124,'Jun-Compile'!$B$3:$B$167,'Jun-Compile'!$C$3:$C$167," ",0)</f>
        <v>Operation</v>
      </c>
      <c r="D124" s="8">
        <f>_xlfn.XLOOKUP(B124,Mar!$B$4:$B$154,Mar!$AL$4:$AL$154)</f>
        <v>0</v>
      </c>
      <c r="E124" s="29">
        <f t="shared" si="9"/>
        <v>94</v>
      </c>
      <c r="F124" s="8">
        <f>_xlfn.XLOOKUP(B124,Mar!$B$4:$B$154,Mar!$AM$4:$AM$154)</f>
        <v>0</v>
      </c>
      <c r="G124" s="50">
        <f t="shared" si="10"/>
        <v>94</v>
      </c>
      <c r="H124" s="8">
        <f>_xlfn.XLOOKUP(B124,Mar!$B$4:$B$154,Mar!$AN$4:$AN$154)</f>
        <v>0</v>
      </c>
      <c r="I124" s="50">
        <f t="shared" si="11"/>
        <v>94</v>
      </c>
    </row>
    <row r="125" spans="2:9" x14ac:dyDescent="0.25">
      <c r="B125" s="12" t="s">
        <v>219</v>
      </c>
      <c r="C125" s="80">
        <f>_xlfn.XLOOKUP(B125,'Jun-Compile'!$B$3:$B$167,'Jun-Compile'!$C$3:$C$167," ",0)</f>
        <v>0</v>
      </c>
      <c r="D125" s="8">
        <f>_xlfn.XLOOKUP(B125,Mar!$B$4:$B$154,Mar!$AL$4:$AL$154)</f>
        <v>0</v>
      </c>
      <c r="E125" s="29">
        <f t="shared" si="9"/>
        <v>94</v>
      </c>
      <c r="F125" s="8">
        <f>_xlfn.XLOOKUP(B125,Mar!$B$4:$B$154,Mar!$AM$4:$AM$154)</f>
        <v>0</v>
      </c>
      <c r="G125" s="50">
        <f t="shared" si="10"/>
        <v>94</v>
      </c>
      <c r="H125" s="8">
        <f>_xlfn.XLOOKUP(B125,Mar!$B$4:$B$154,Mar!$AN$4:$AN$154)</f>
        <v>0</v>
      </c>
      <c r="I125" s="50">
        <f t="shared" si="11"/>
        <v>94</v>
      </c>
    </row>
    <row r="126" spans="2:9" x14ac:dyDescent="0.25">
      <c r="B126" s="12" t="s">
        <v>285</v>
      </c>
      <c r="C126" s="80" t="str">
        <f>_xlfn.XLOOKUP(B126,'Jun-Compile'!$B$3:$B$167,'Jun-Compile'!$C$3:$C$167," ",0)</f>
        <v>Teknisi TC</v>
      </c>
      <c r="D126" s="8">
        <f>_xlfn.XLOOKUP(B126,Mar!$B$4:$B$154,Mar!$AL$4:$AL$154)</f>
        <v>78</v>
      </c>
      <c r="E126" s="29">
        <f t="shared" si="9"/>
        <v>40</v>
      </c>
      <c r="F126" s="8">
        <f>_xlfn.XLOOKUP(B126,Mar!$B$4:$B$154,Mar!$AM$4:$AM$154)</f>
        <v>1.3</v>
      </c>
      <c r="G126" s="50">
        <f t="shared" si="10"/>
        <v>40</v>
      </c>
      <c r="H126" s="8">
        <f>_xlfn.XLOOKUP(B126,Mar!$B$4:$B$154,Mar!$AN$4:$AN$154)</f>
        <v>5</v>
      </c>
      <c r="I126" s="50">
        <f t="shared" si="11"/>
        <v>44</v>
      </c>
    </row>
    <row r="127" spans="2:9" x14ac:dyDescent="0.25">
      <c r="B127" s="12" t="s">
        <v>211</v>
      </c>
      <c r="C127" s="80" t="str">
        <f>_xlfn.XLOOKUP(B127,'Jun-Compile'!$B$3:$B$167,'Jun-Compile'!$C$3:$C$167," ",0)</f>
        <v>MEP</v>
      </c>
      <c r="D127" s="8">
        <f>_xlfn.XLOOKUP(B127,Mar!$B$4:$B$154,Mar!$AL$4:$AL$154)</f>
        <v>0</v>
      </c>
      <c r="E127" s="29">
        <f t="shared" si="9"/>
        <v>94</v>
      </c>
      <c r="F127" s="8">
        <f>_xlfn.XLOOKUP(B127,Mar!$B$4:$B$154,Mar!$AM$4:$AM$154)</f>
        <v>0</v>
      </c>
      <c r="G127" s="50">
        <f t="shared" si="10"/>
        <v>94</v>
      </c>
      <c r="H127" s="8">
        <f>_xlfn.XLOOKUP(B127,Mar!$B$4:$B$154,Mar!$AN$4:$AN$154)</f>
        <v>0</v>
      </c>
      <c r="I127" s="50">
        <f t="shared" si="11"/>
        <v>94</v>
      </c>
    </row>
    <row r="128" spans="2:9" x14ac:dyDescent="0.25">
      <c r="B128" s="12" t="s">
        <v>179</v>
      </c>
      <c r="C128" s="80" t="str">
        <f>_xlfn.XLOOKUP(B128,'Jun-Compile'!$B$3:$B$167,'Jun-Compile'!$C$3:$C$167," ",0)</f>
        <v>Logistik</v>
      </c>
      <c r="D128" s="8">
        <f>_xlfn.XLOOKUP(B128,Mar!$B$4:$B$154,Mar!$AL$4:$AL$154)</f>
        <v>129</v>
      </c>
      <c r="E128" s="29">
        <f t="shared" si="9"/>
        <v>28</v>
      </c>
      <c r="F128" s="8">
        <f>_xlfn.XLOOKUP(B128,Mar!$B$4:$B$154,Mar!$AM$4:$AM$154)</f>
        <v>2.15</v>
      </c>
      <c r="G128" s="50">
        <f t="shared" si="10"/>
        <v>28</v>
      </c>
      <c r="H128" s="8">
        <f>_xlfn.XLOOKUP(B128,Mar!$B$4:$B$154,Mar!$AN$4:$AN$154)</f>
        <v>4</v>
      </c>
      <c r="I128" s="50">
        <f t="shared" si="11"/>
        <v>54</v>
      </c>
    </row>
    <row r="129" spans="2:9" x14ac:dyDescent="0.25">
      <c r="B129" s="12" t="s">
        <v>41</v>
      </c>
      <c r="C129" s="80" t="str">
        <f>_xlfn.XLOOKUP(B129,'Jun-Compile'!$B$3:$B$167,'Jun-Compile'!$C$3:$C$167," ",0)</f>
        <v>Teknisi TC</v>
      </c>
      <c r="D129" s="8">
        <f>_xlfn.XLOOKUP(B129,Mar!$B$4:$B$154,Mar!$AL$4:$AL$154)</f>
        <v>42</v>
      </c>
      <c r="E129" s="29">
        <f t="shared" si="9"/>
        <v>58</v>
      </c>
      <c r="F129" s="8">
        <f>_xlfn.XLOOKUP(B129,Mar!$B$4:$B$154,Mar!$AM$4:$AM$154)</f>
        <v>0.7</v>
      </c>
      <c r="G129" s="50">
        <f t="shared" si="10"/>
        <v>58</v>
      </c>
      <c r="H129" s="8">
        <f>_xlfn.XLOOKUP(B129,Mar!$B$4:$B$154,Mar!$AN$4:$AN$154)</f>
        <v>7</v>
      </c>
      <c r="I129" s="50">
        <f t="shared" si="11"/>
        <v>31</v>
      </c>
    </row>
    <row r="130" spans="2:9" x14ac:dyDescent="0.25">
      <c r="B130" s="12" t="s">
        <v>286</v>
      </c>
      <c r="C130" s="80" t="str">
        <f>_xlfn.XLOOKUP(B130,'Jun-Compile'!$B$3:$B$167,'Jun-Compile'!$C$3:$C$167," ",0)</f>
        <v>Admin Sales &amp; Engineer</v>
      </c>
      <c r="D130" s="8">
        <f>_xlfn.XLOOKUP(B130,Mar!$B$4:$B$154,Mar!$AL$4:$AL$154)</f>
        <v>0</v>
      </c>
      <c r="E130" s="29">
        <f t="shared" si="9"/>
        <v>94</v>
      </c>
      <c r="F130" s="8">
        <f>_xlfn.XLOOKUP(B130,Mar!$B$4:$B$154,Mar!$AM$4:$AM$154)</f>
        <v>0</v>
      </c>
      <c r="G130" s="50">
        <f t="shared" si="10"/>
        <v>94</v>
      </c>
      <c r="H130" s="8">
        <f>_xlfn.XLOOKUP(B130,Mar!$B$4:$B$154,Mar!$AN$4:$AN$154)</f>
        <v>0</v>
      </c>
      <c r="I130" s="50">
        <f t="shared" si="11"/>
        <v>94</v>
      </c>
    </row>
    <row r="131" spans="2:9" x14ac:dyDescent="0.25">
      <c r="B131" s="12" t="s">
        <v>205</v>
      </c>
      <c r="C131" s="80" t="str">
        <f>_xlfn.XLOOKUP(B131,'Jun-Compile'!$B$3:$B$167,'Jun-Compile'!$C$3:$C$167," ",0)</f>
        <v>MEP</v>
      </c>
      <c r="D131" s="8">
        <f>_xlfn.XLOOKUP(B131,Mar!$B$4:$B$154,Mar!$AL$4:$AL$154)</f>
        <v>1</v>
      </c>
      <c r="E131" s="29">
        <f t="shared" ref="E131:E153" si="12">_xlfn.RANK.EQ(D131,$D$3:$D$153,0)</f>
        <v>93</v>
      </c>
      <c r="F131" s="8">
        <f>_xlfn.XLOOKUP(B131,Mar!$B$4:$B$154,Mar!$AM$4:$AM$154)</f>
        <v>1.6666666666666666E-2</v>
      </c>
      <c r="G131" s="50">
        <f t="shared" ref="G131:G153" si="13">_xlfn.RANK.EQ(F131,$F$3:$F$153,0)</f>
        <v>93</v>
      </c>
      <c r="H131" s="8">
        <f>_xlfn.XLOOKUP(B131,Mar!$B$4:$B$154,Mar!$AN$4:$AN$154)</f>
        <v>1</v>
      </c>
      <c r="I131" s="50">
        <f t="shared" ref="I131:I153" si="14">_xlfn.RANK.EQ(H131,$H$3:$H$153,0)</f>
        <v>80</v>
      </c>
    </row>
    <row r="132" spans="2:9" x14ac:dyDescent="0.25">
      <c r="B132" s="12" t="s">
        <v>287</v>
      </c>
      <c r="C132" s="80" t="str">
        <f>_xlfn.XLOOKUP(B132,'Jun-Compile'!$B$3:$B$167,'Jun-Compile'!$C$3:$C$167," ",0)</f>
        <v>Operation</v>
      </c>
      <c r="D132" s="8">
        <f>_xlfn.XLOOKUP(B132,Mar!$B$4:$B$154,Mar!$AL$4:$AL$154)</f>
        <v>55</v>
      </c>
      <c r="E132" s="29">
        <f t="shared" si="12"/>
        <v>51</v>
      </c>
      <c r="F132" s="8">
        <f>_xlfn.XLOOKUP(B132,Mar!$B$4:$B$154,Mar!$AM$4:$AM$154)</f>
        <v>0.91666666666666663</v>
      </c>
      <c r="G132" s="50">
        <f t="shared" si="13"/>
        <v>51</v>
      </c>
      <c r="H132" s="8">
        <f>_xlfn.XLOOKUP(B132,Mar!$B$4:$B$154,Mar!$AN$4:$AN$154)</f>
        <v>5</v>
      </c>
      <c r="I132" s="50">
        <f t="shared" si="14"/>
        <v>44</v>
      </c>
    </row>
    <row r="133" spans="2:9" x14ac:dyDescent="0.25">
      <c r="B133" s="12" t="s">
        <v>208</v>
      </c>
      <c r="C133" s="80" t="str">
        <f>_xlfn.XLOOKUP(B133,'Jun-Compile'!$B$3:$B$167,'Jun-Compile'!$C$3:$C$167," ",0)</f>
        <v>MEP</v>
      </c>
      <c r="D133" s="8">
        <f>_xlfn.XLOOKUP(B133,Mar!$B$4:$B$154,Mar!$AL$4:$AL$154)</f>
        <v>12</v>
      </c>
      <c r="E133" s="29">
        <f t="shared" si="12"/>
        <v>76</v>
      </c>
      <c r="F133" s="8">
        <f>_xlfn.XLOOKUP(B133,Mar!$B$4:$B$154,Mar!$AM$4:$AM$154)</f>
        <v>0.2</v>
      </c>
      <c r="G133" s="50">
        <f t="shared" si="13"/>
        <v>76</v>
      </c>
      <c r="H133" s="8">
        <f>_xlfn.XLOOKUP(B133,Mar!$B$4:$B$154,Mar!$AN$4:$AN$154)</f>
        <v>2</v>
      </c>
      <c r="I133" s="50">
        <f t="shared" si="14"/>
        <v>74</v>
      </c>
    </row>
    <row r="134" spans="2:9" x14ac:dyDescent="0.25">
      <c r="B134" s="12" t="s">
        <v>288</v>
      </c>
      <c r="C134" s="80" t="str">
        <f>_xlfn.XLOOKUP(B134,'Jun-Compile'!$B$3:$B$167,'Jun-Compile'!$C$3:$C$167," ",0)</f>
        <v>Admin Sales &amp; Engineer</v>
      </c>
      <c r="D134" s="8">
        <f>_xlfn.XLOOKUP(B134,Mar!$B$4:$B$154,Mar!$AL$4:$AL$154)</f>
        <v>0</v>
      </c>
      <c r="E134" s="29">
        <f t="shared" si="12"/>
        <v>94</v>
      </c>
      <c r="F134" s="8">
        <f>_xlfn.XLOOKUP(B134,Mar!$B$4:$B$154,Mar!$AM$4:$AM$154)</f>
        <v>0</v>
      </c>
      <c r="G134" s="50">
        <f t="shared" si="13"/>
        <v>94</v>
      </c>
      <c r="H134" s="8">
        <f>_xlfn.XLOOKUP(B134,Mar!$B$4:$B$154,Mar!$AN$4:$AN$154)</f>
        <v>0</v>
      </c>
      <c r="I134" s="50">
        <f t="shared" si="14"/>
        <v>94</v>
      </c>
    </row>
    <row r="135" spans="2:9" x14ac:dyDescent="0.25">
      <c r="B135" s="12" t="s">
        <v>174</v>
      </c>
      <c r="C135" s="80" t="str">
        <f>_xlfn.XLOOKUP(B135,'Jun-Compile'!$B$3:$B$167,'Jun-Compile'!$C$3:$C$167," ",0)</f>
        <v>PPJM</v>
      </c>
      <c r="D135" s="8">
        <f>_xlfn.XLOOKUP(B135,Mar!$B$4:$B$154,Mar!$AL$4:$AL$154)</f>
        <v>0</v>
      </c>
      <c r="E135" s="29">
        <f t="shared" si="12"/>
        <v>94</v>
      </c>
      <c r="F135" s="8">
        <f>_xlfn.XLOOKUP(B135,Mar!$B$4:$B$154,Mar!$AM$4:$AM$154)</f>
        <v>0</v>
      </c>
      <c r="G135" s="50">
        <f t="shared" si="13"/>
        <v>94</v>
      </c>
      <c r="H135" s="8">
        <f>_xlfn.XLOOKUP(B135,Mar!$B$4:$B$154,Mar!$AN$4:$AN$154)</f>
        <v>0</v>
      </c>
      <c r="I135" s="50">
        <f t="shared" si="14"/>
        <v>94</v>
      </c>
    </row>
    <row r="136" spans="2:9" x14ac:dyDescent="0.25">
      <c r="B136" s="12" t="s">
        <v>290</v>
      </c>
      <c r="C136" s="80" t="str">
        <f>_xlfn.XLOOKUP(B136,'Jun-Compile'!$B$3:$B$167,'Jun-Compile'!$C$3:$C$167," ",0)</f>
        <v>Finance &amp; Accounting</v>
      </c>
      <c r="D136" s="8">
        <f>_xlfn.XLOOKUP(B136,Mar!$B$4:$B$154,Mar!$AL$4:$AL$154)</f>
        <v>0</v>
      </c>
      <c r="E136" s="29">
        <f t="shared" si="12"/>
        <v>94</v>
      </c>
      <c r="F136" s="8">
        <f>_xlfn.XLOOKUP(B136,Mar!$B$4:$B$154,Mar!$AM$4:$AM$154)</f>
        <v>0</v>
      </c>
      <c r="G136" s="50">
        <f t="shared" si="13"/>
        <v>94</v>
      </c>
      <c r="H136" s="8">
        <f>_xlfn.XLOOKUP(B136,Mar!$B$4:$B$154,Mar!$AN$4:$AN$154)</f>
        <v>0</v>
      </c>
      <c r="I136" s="50">
        <f t="shared" si="14"/>
        <v>94</v>
      </c>
    </row>
    <row r="137" spans="2:9" x14ac:dyDescent="0.25">
      <c r="B137" s="12" t="s">
        <v>291</v>
      </c>
      <c r="C137" s="80" t="str">
        <f>_xlfn.XLOOKUP(B137,'Jun-Compile'!$B$3:$B$167,'Jun-Compile'!$C$3:$C$167," ",0)</f>
        <v>MEP</v>
      </c>
      <c r="D137" s="8">
        <f>_xlfn.XLOOKUP(B137,Mar!$B$4:$B$154,Mar!$AL$4:$AL$154)</f>
        <v>96</v>
      </c>
      <c r="E137" s="29">
        <f t="shared" si="12"/>
        <v>33</v>
      </c>
      <c r="F137" s="8">
        <f>_xlfn.XLOOKUP(B137,Mar!$B$4:$B$154,Mar!$AM$4:$AM$154)</f>
        <v>1.6</v>
      </c>
      <c r="G137" s="50">
        <f t="shared" si="13"/>
        <v>33</v>
      </c>
      <c r="H137" s="8">
        <f>_xlfn.XLOOKUP(B137,Mar!$B$4:$B$154,Mar!$AN$4:$AN$154)</f>
        <v>5</v>
      </c>
      <c r="I137" s="50">
        <f t="shared" si="14"/>
        <v>44</v>
      </c>
    </row>
    <row r="138" spans="2:9" x14ac:dyDescent="0.25">
      <c r="B138" s="11" t="s">
        <v>145</v>
      </c>
      <c r="C138" s="80" t="str">
        <f>_xlfn.XLOOKUP(B138,'Jun-Compile'!$B$3:$B$167,'Jun-Compile'!$C$3:$C$167," ",0)</f>
        <v>Purchasing</v>
      </c>
      <c r="D138" s="8">
        <f>_xlfn.XLOOKUP(B138,Mar!$B$4:$B$154,Mar!$AL$4:$AL$154)</f>
        <v>34</v>
      </c>
      <c r="E138" s="29">
        <f t="shared" si="12"/>
        <v>61</v>
      </c>
      <c r="F138" s="8">
        <f>_xlfn.XLOOKUP(B138,Mar!$B$4:$B$154,Mar!$AM$4:$AM$154)</f>
        <v>0.56666666666666665</v>
      </c>
      <c r="G138" s="50">
        <f t="shared" si="13"/>
        <v>61</v>
      </c>
      <c r="H138" s="8">
        <f>_xlfn.XLOOKUP(B138,Mar!$B$4:$B$154,Mar!$AN$4:$AN$154)</f>
        <v>5</v>
      </c>
      <c r="I138" s="50">
        <f t="shared" si="14"/>
        <v>44</v>
      </c>
    </row>
    <row r="139" spans="2:9" x14ac:dyDescent="0.25">
      <c r="B139" s="12" t="s">
        <v>216</v>
      </c>
      <c r="C139" s="80" t="str">
        <f>_xlfn.XLOOKUP(B139,'Jun-Compile'!$B$3:$B$167,'Jun-Compile'!$C$3:$C$167," ",0)</f>
        <v>Operation</v>
      </c>
      <c r="D139" s="8">
        <f>_xlfn.XLOOKUP(B139,Mar!$B$4:$B$154,Mar!$AL$4:$AL$154)</f>
        <v>106</v>
      </c>
      <c r="E139" s="29">
        <f t="shared" si="12"/>
        <v>32</v>
      </c>
      <c r="F139" s="8">
        <f>_xlfn.XLOOKUP(B139,Mar!$B$4:$B$154,Mar!$AM$4:$AM$154)</f>
        <v>1.7666666666666666</v>
      </c>
      <c r="G139" s="50">
        <f t="shared" si="13"/>
        <v>32</v>
      </c>
      <c r="H139" s="8">
        <f>_xlfn.XLOOKUP(B139,Mar!$B$4:$B$154,Mar!$AN$4:$AN$154)</f>
        <v>4</v>
      </c>
      <c r="I139" s="50">
        <f t="shared" si="14"/>
        <v>54</v>
      </c>
    </row>
    <row r="140" spans="2:9" x14ac:dyDescent="0.25">
      <c r="B140" s="12" t="s">
        <v>292</v>
      </c>
      <c r="C140" s="80" t="str">
        <f>_xlfn.XLOOKUP(B140,'Jun-Compile'!$B$3:$B$167,'Jun-Compile'!$C$3:$C$167," ",0)</f>
        <v>ERP</v>
      </c>
      <c r="D140" s="8">
        <f>_xlfn.XLOOKUP(B140,Mar!$B$4:$B$154,Mar!$AL$4:$AL$154)</f>
        <v>124</v>
      </c>
      <c r="E140" s="29">
        <f t="shared" si="12"/>
        <v>29</v>
      </c>
      <c r="F140" s="8">
        <f>_xlfn.XLOOKUP(B140,Mar!$B$4:$B$154,Mar!$AM$4:$AM$154)</f>
        <v>2.0666666666666669</v>
      </c>
      <c r="G140" s="50">
        <f t="shared" si="13"/>
        <v>29</v>
      </c>
      <c r="H140" s="8">
        <f>_xlfn.XLOOKUP(B140,Mar!$B$4:$B$154,Mar!$AN$4:$AN$154)</f>
        <v>10</v>
      </c>
      <c r="I140" s="50">
        <f t="shared" si="14"/>
        <v>18</v>
      </c>
    </row>
    <row r="141" spans="2:9" x14ac:dyDescent="0.25">
      <c r="B141" s="12" t="s">
        <v>293</v>
      </c>
      <c r="C141" s="80" t="str">
        <f>_xlfn.XLOOKUP(B141,'Jun-Compile'!$B$3:$B$167,'Jun-Compile'!$C$3:$C$167," ",0)</f>
        <v>Finance &amp; Accounting</v>
      </c>
      <c r="D141" s="8">
        <f>_xlfn.XLOOKUP(B141,Mar!$B$4:$B$154,Mar!$AL$4:$AL$154)</f>
        <v>0</v>
      </c>
      <c r="E141" s="29">
        <f t="shared" si="12"/>
        <v>94</v>
      </c>
      <c r="F141" s="8">
        <f>_xlfn.XLOOKUP(B141,Mar!$B$4:$B$154,Mar!$AM$4:$AM$154)</f>
        <v>0</v>
      </c>
      <c r="G141" s="50">
        <f t="shared" si="13"/>
        <v>94</v>
      </c>
      <c r="H141" s="8">
        <f>_xlfn.XLOOKUP(B141,Mar!$B$4:$B$154,Mar!$AN$4:$AN$154)</f>
        <v>0</v>
      </c>
      <c r="I141" s="50">
        <f t="shared" si="14"/>
        <v>94</v>
      </c>
    </row>
    <row r="142" spans="2:9" x14ac:dyDescent="0.25">
      <c r="B142" s="12" t="s">
        <v>175</v>
      </c>
      <c r="C142" s="80" t="str">
        <f>_xlfn.XLOOKUP(B142,'Jun-Compile'!$B$3:$B$167,'Jun-Compile'!$C$3:$C$167," ",0)</f>
        <v>Purchasing</v>
      </c>
      <c r="D142" s="8">
        <f>_xlfn.XLOOKUP(B142,Mar!$B$4:$B$154,Mar!$AL$4:$AL$154)</f>
        <v>137</v>
      </c>
      <c r="E142" s="29">
        <f t="shared" si="12"/>
        <v>27</v>
      </c>
      <c r="F142" s="8">
        <f>_xlfn.XLOOKUP(B142,Mar!$B$4:$B$154,Mar!$AM$4:$AM$154)</f>
        <v>2.2833333333333332</v>
      </c>
      <c r="G142" s="50">
        <f t="shared" si="13"/>
        <v>27</v>
      </c>
      <c r="H142" s="8">
        <f>_xlfn.XLOOKUP(B142,Mar!$B$4:$B$154,Mar!$AN$4:$AN$154)</f>
        <v>8</v>
      </c>
      <c r="I142" s="50">
        <f t="shared" si="14"/>
        <v>24</v>
      </c>
    </row>
    <row r="143" spans="2:9" x14ac:dyDescent="0.25">
      <c r="B143" s="12" t="s">
        <v>289</v>
      </c>
      <c r="C143" s="80" t="str">
        <f>_xlfn.XLOOKUP(B143,'Jun-Compile'!$B$3:$B$167,'Jun-Compile'!$C$3:$C$167," ",0)</f>
        <v>Sales</v>
      </c>
      <c r="D143" s="8">
        <f>_xlfn.XLOOKUP(B143,Mar!$B$4:$B$154,Mar!$AL$4:$AL$154)</f>
        <v>196</v>
      </c>
      <c r="E143" s="29">
        <f t="shared" si="12"/>
        <v>18</v>
      </c>
      <c r="F143" s="8">
        <f>_xlfn.XLOOKUP(B143,Mar!$B$4:$B$154,Mar!$AM$4:$AM$154)</f>
        <v>3.2666666666666666</v>
      </c>
      <c r="G143" s="50">
        <f t="shared" si="13"/>
        <v>18</v>
      </c>
      <c r="H143" s="8">
        <f>_xlfn.XLOOKUP(B143,Mar!$B$4:$B$154,Mar!$AN$4:$AN$154)</f>
        <v>6</v>
      </c>
      <c r="I143" s="50">
        <f t="shared" si="14"/>
        <v>38</v>
      </c>
    </row>
    <row r="144" spans="2:9" x14ac:dyDescent="0.25">
      <c r="B144" s="12" t="s">
        <v>202</v>
      </c>
      <c r="C144" s="80" t="str">
        <f>_xlfn.XLOOKUP(B144,'Jun-Compile'!$B$3:$B$167,'Jun-Compile'!$C$3:$C$167," ",0)</f>
        <v>RPE</v>
      </c>
      <c r="D144" s="8">
        <f>_xlfn.XLOOKUP(B144,Mar!$B$4:$B$154,Mar!$AL$4:$AL$154)</f>
        <v>0</v>
      </c>
      <c r="E144" s="29">
        <f t="shared" si="12"/>
        <v>94</v>
      </c>
      <c r="F144" s="8">
        <f>_xlfn.XLOOKUP(B144,Mar!$B$4:$B$154,Mar!$AM$4:$AM$154)</f>
        <v>0</v>
      </c>
      <c r="G144" s="50">
        <f t="shared" si="13"/>
        <v>94</v>
      </c>
      <c r="H144" s="8">
        <f>_xlfn.XLOOKUP(B144,Mar!$B$4:$B$154,Mar!$AN$4:$AN$154)</f>
        <v>0</v>
      </c>
      <c r="I144" s="50">
        <f t="shared" si="14"/>
        <v>94</v>
      </c>
    </row>
    <row r="145" spans="2:9" x14ac:dyDescent="0.25">
      <c r="B145" s="12" t="s">
        <v>178</v>
      </c>
      <c r="C145" s="80">
        <f>_xlfn.XLOOKUP(B145,'Jun-Compile'!$B$3:$B$167,'Jun-Compile'!$C$3:$C$167," ",0)</f>
        <v>0</v>
      </c>
      <c r="D145" s="8">
        <f>_xlfn.XLOOKUP(B145,Mar!$B$4:$B$154,Mar!$AL$4:$AL$154)</f>
        <v>0</v>
      </c>
      <c r="E145" s="29">
        <f t="shared" si="12"/>
        <v>94</v>
      </c>
      <c r="F145" s="8">
        <f>_xlfn.XLOOKUP(B145,Mar!$B$4:$B$154,Mar!$AM$4:$AM$154)</f>
        <v>0</v>
      </c>
      <c r="G145" s="50">
        <f t="shared" si="13"/>
        <v>94</v>
      </c>
      <c r="H145" s="8">
        <f>_xlfn.XLOOKUP(B145,Mar!$B$4:$B$154,Mar!$AN$4:$AN$154)</f>
        <v>0</v>
      </c>
      <c r="I145" s="50">
        <f t="shared" si="14"/>
        <v>94</v>
      </c>
    </row>
    <row r="146" spans="2:9" x14ac:dyDescent="0.25">
      <c r="B146" s="12" t="s">
        <v>167</v>
      </c>
      <c r="C146" s="80" t="str">
        <f>_xlfn.XLOOKUP(B146,'Jun-Compile'!$B$3:$B$167,'Jun-Compile'!$C$3:$C$167," ",0)</f>
        <v>PPJM</v>
      </c>
      <c r="D146" s="8">
        <f>_xlfn.XLOOKUP(B146,Mar!$B$4:$B$154,Mar!$AL$4:$AL$154)</f>
        <v>179</v>
      </c>
      <c r="E146" s="29">
        <f t="shared" si="12"/>
        <v>21</v>
      </c>
      <c r="F146" s="8">
        <f>_xlfn.XLOOKUP(B146,Mar!$B$4:$B$154,Mar!$AM$4:$AM$154)</f>
        <v>2.9833333333333334</v>
      </c>
      <c r="G146" s="50">
        <f t="shared" si="13"/>
        <v>21</v>
      </c>
      <c r="H146" s="8">
        <f>_xlfn.XLOOKUP(B146,Mar!$B$4:$B$154,Mar!$AN$4:$AN$154)</f>
        <v>5</v>
      </c>
      <c r="I146" s="50">
        <f t="shared" si="14"/>
        <v>44</v>
      </c>
    </row>
    <row r="147" spans="2:9" x14ac:dyDescent="0.25">
      <c r="B147" s="12" t="s">
        <v>294</v>
      </c>
      <c r="C147" s="80" t="str">
        <f>_xlfn.XLOOKUP(B147,'Jun-Compile'!$B$3:$B$167,'Jun-Compile'!$C$3:$C$167," ",0)</f>
        <v>Purchasing</v>
      </c>
      <c r="D147" s="8">
        <f>_xlfn.XLOOKUP(B147,Mar!$B$4:$B$154,Mar!$AL$4:$AL$154)</f>
        <v>360</v>
      </c>
      <c r="E147" s="29">
        <f t="shared" si="12"/>
        <v>6</v>
      </c>
      <c r="F147" s="8">
        <f>_xlfn.XLOOKUP(B147,Mar!$B$4:$B$154,Mar!$AM$4:$AM$154)</f>
        <v>6</v>
      </c>
      <c r="G147" s="50">
        <f t="shared" si="13"/>
        <v>6</v>
      </c>
      <c r="H147" s="8">
        <f>_xlfn.XLOOKUP(B147,Mar!$B$4:$B$154,Mar!$AN$4:$AN$154)</f>
        <v>14</v>
      </c>
      <c r="I147" s="50">
        <f t="shared" si="14"/>
        <v>3</v>
      </c>
    </row>
    <row r="148" spans="2:9" x14ac:dyDescent="0.25">
      <c r="B148" s="12" t="s">
        <v>295</v>
      </c>
      <c r="C148" s="80">
        <f>_xlfn.XLOOKUP(B148,'Jun-Compile'!$B$3:$B$167,'Jun-Compile'!$C$3:$C$167," ",0)</f>
        <v>0</v>
      </c>
      <c r="D148" s="8">
        <f>_xlfn.XLOOKUP(B148,Mar!$B$4:$B$154,Mar!$AL$4:$AL$154)</f>
        <v>91</v>
      </c>
      <c r="E148" s="29">
        <f t="shared" si="12"/>
        <v>34</v>
      </c>
      <c r="F148" s="8">
        <f>_xlfn.XLOOKUP(B148,Mar!$B$4:$B$154,Mar!$AM$4:$AM$154)</f>
        <v>1.5166666666666666</v>
      </c>
      <c r="G148" s="50">
        <f t="shared" si="13"/>
        <v>34</v>
      </c>
      <c r="H148" s="8">
        <f>_xlfn.XLOOKUP(B148,Mar!$B$4:$B$154,Mar!$AN$4:$AN$154)</f>
        <v>3</v>
      </c>
      <c r="I148" s="50">
        <f t="shared" si="14"/>
        <v>64</v>
      </c>
    </row>
    <row r="149" spans="2:9" x14ac:dyDescent="0.25">
      <c r="B149" s="12" t="s">
        <v>180</v>
      </c>
      <c r="C149" s="80" t="str">
        <f>_xlfn.XLOOKUP(B149,'Jun-Compile'!$B$3:$B$167,'Jun-Compile'!$C$3:$C$167," ",0)</f>
        <v>Finance &amp; Accounting</v>
      </c>
      <c r="D149" s="8">
        <f>_xlfn.XLOOKUP(B149,Mar!$B$4:$B$154,Mar!$AL$4:$AL$154)</f>
        <v>0</v>
      </c>
      <c r="E149" s="29">
        <f t="shared" si="12"/>
        <v>94</v>
      </c>
      <c r="F149" s="8">
        <f>_xlfn.XLOOKUP(B149,Mar!$B$4:$B$154,Mar!$AM$4:$AM$154)</f>
        <v>0</v>
      </c>
      <c r="G149" s="50">
        <f t="shared" si="13"/>
        <v>94</v>
      </c>
      <c r="H149" s="8">
        <f>_xlfn.XLOOKUP(B149,Mar!$B$4:$B$154,Mar!$AN$4:$AN$154)</f>
        <v>0</v>
      </c>
      <c r="I149" s="50">
        <f t="shared" si="14"/>
        <v>94</v>
      </c>
    </row>
    <row r="150" spans="2:9" x14ac:dyDescent="0.25">
      <c r="B150" s="28" t="s">
        <v>297</v>
      </c>
      <c r="C150" s="80">
        <f>_xlfn.XLOOKUP(B150,'Jun-Compile'!$B$3:$B$167,'Jun-Compile'!$C$3:$C$167," ",0)</f>
        <v>0</v>
      </c>
      <c r="D150" s="8">
        <f>_xlfn.XLOOKUP(B150,Mar!$B$4:$B$154,Mar!$AL$4:$AL$154)</f>
        <v>0</v>
      </c>
      <c r="E150" s="29">
        <f t="shared" si="12"/>
        <v>94</v>
      </c>
      <c r="F150" s="8">
        <f>_xlfn.XLOOKUP(B150,Mar!$B$4:$B$154,Mar!$AM$4:$AM$154)</f>
        <v>0</v>
      </c>
      <c r="G150" s="50">
        <f t="shared" si="13"/>
        <v>94</v>
      </c>
      <c r="H150" s="8">
        <f>_xlfn.XLOOKUP(B150,Mar!$B$4:$B$154,Mar!$AN$4:$AN$154)</f>
        <v>0</v>
      </c>
      <c r="I150" s="50">
        <f t="shared" si="14"/>
        <v>94</v>
      </c>
    </row>
    <row r="151" spans="2:9" x14ac:dyDescent="0.25">
      <c r="B151" s="12" t="s">
        <v>298</v>
      </c>
      <c r="C151" s="80">
        <f>_xlfn.XLOOKUP(B151,'Jun-Compile'!$B$3:$B$167,'Jun-Compile'!$C$3:$C$167," ",0)</f>
        <v>0</v>
      </c>
      <c r="D151" s="8">
        <f>_xlfn.XLOOKUP(B151,Mar!$B$4:$B$154,Mar!$AL$4:$AL$154)</f>
        <v>202</v>
      </c>
      <c r="E151" s="29">
        <f t="shared" si="12"/>
        <v>17</v>
      </c>
      <c r="F151" s="8">
        <f>_xlfn.XLOOKUP(B151,Mar!$B$4:$B$154,Mar!$AM$4:$AM$154)</f>
        <v>3.3666666666666667</v>
      </c>
      <c r="G151" s="50">
        <f t="shared" si="13"/>
        <v>17</v>
      </c>
      <c r="H151" s="8">
        <f>_xlfn.XLOOKUP(B151,Mar!$B$4:$B$154,Mar!$AN$4:$AN$154)</f>
        <v>11</v>
      </c>
      <c r="I151" s="50">
        <f t="shared" si="14"/>
        <v>12</v>
      </c>
    </row>
    <row r="152" spans="2:9" x14ac:dyDescent="0.25">
      <c r="B152" s="12" t="s">
        <v>373</v>
      </c>
      <c r="C152" s="80" t="str">
        <f>_xlfn.XLOOKUP(B152,'Jun-Compile'!$B$3:$B$167,'Jun-Compile'!$C$3:$C$167," ",0)</f>
        <v>MEP</v>
      </c>
      <c r="D152" s="8">
        <f>_xlfn.XLOOKUP(B152,Mar!$B$4:$B$154,Mar!$AL$4:$AL$154)</f>
        <v>2</v>
      </c>
      <c r="E152" s="29">
        <f t="shared" si="12"/>
        <v>92</v>
      </c>
      <c r="F152" s="8">
        <f>_xlfn.XLOOKUP(B152,Mar!$B$4:$B$154,Mar!$AM$4:$AM$154)</f>
        <v>3.3333333333333333E-2</v>
      </c>
      <c r="G152" s="50">
        <f t="shared" si="13"/>
        <v>92</v>
      </c>
      <c r="H152" s="8">
        <f>_xlfn.XLOOKUP(B152,Mar!$B$4:$B$154,Mar!$AN$4:$AN$154)</f>
        <v>1</v>
      </c>
      <c r="I152" s="50">
        <f t="shared" si="14"/>
        <v>80</v>
      </c>
    </row>
    <row r="153" spans="2:9" x14ac:dyDescent="0.25">
      <c r="B153" s="12" t="s">
        <v>296</v>
      </c>
      <c r="C153" s="80" t="str">
        <f>_xlfn.XLOOKUP(B153,'Jun-Compile'!$B$3:$B$167,'Jun-Compile'!$C$3:$C$167," ",0)</f>
        <v>Operation</v>
      </c>
      <c r="D153" s="8">
        <f>_xlfn.XLOOKUP(B153,Mar!$B$4:$B$154,Mar!$AL$4:$AL$154)</f>
        <v>0</v>
      </c>
      <c r="E153" s="29">
        <f t="shared" si="12"/>
        <v>94</v>
      </c>
      <c r="F153" s="8">
        <f>_xlfn.XLOOKUP(B153,Mar!$B$4:$B$154,Mar!$AM$4:$AM$154)</f>
        <v>0</v>
      </c>
      <c r="G153" s="50">
        <f t="shared" si="13"/>
        <v>94</v>
      </c>
      <c r="H153" s="8">
        <f>_xlfn.XLOOKUP(B153,Mar!$B$4:$B$154,Mar!$AN$4:$AN$154)</f>
        <v>0</v>
      </c>
      <c r="I153" s="50">
        <f t="shared" si="14"/>
        <v>94</v>
      </c>
    </row>
  </sheetData>
  <autoFilter ref="B2:I153">
    <sortState ref="B3:I153">
      <sortCondition ref="B2:B153"/>
    </sortState>
  </autoFilter>
  <sortState ref="B3:F153">
    <sortCondition ref="E3:E15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topLeftCell="A3" workbookViewId="0">
      <selection activeCell="C6" sqref="C6"/>
    </sheetView>
  </sheetViews>
  <sheetFormatPr defaultRowHeight="15" x14ac:dyDescent="0.25"/>
  <cols>
    <col min="1" max="1" width="20.5703125" bestFit="1" customWidth="1"/>
    <col min="2" max="2" width="36.42578125" bestFit="1" customWidth="1"/>
    <col min="3" max="3" width="29.5703125" bestFit="1" customWidth="1"/>
  </cols>
  <sheetData>
    <row r="3" spans="1:3" x14ac:dyDescent="0.25">
      <c r="A3" s="51" t="s">
        <v>404</v>
      </c>
      <c r="B3" t="s">
        <v>406</v>
      </c>
      <c r="C3" t="s">
        <v>408</v>
      </c>
    </row>
    <row r="4" spans="1:3" x14ac:dyDescent="0.25">
      <c r="A4" s="20" t="s">
        <v>387</v>
      </c>
      <c r="B4">
        <v>0</v>
      </c>
      <c r="C4">
        <v>0</v>
      </c>
    </row>
    <row r="5" spans="1:3" x14ac:dyDescent="0.25">
      <c r="A5" s="20" t="s">
        <v>392</v>
      </c>
      <c r="B5">
        <v>0.6972222222222223</v>
      </c>
      <c r="C5">
        <v>2.75</v>
      </c>
    </row>
    <row r="6" spans="1:3" x14ac:dyDescent="0.25">
      <c r="A6" s="20" t="s">
        <v>328</v>
      </c>
      <c r="B6">
        <v>1.1500000000000001</v>
      </c>
      <c r="C6">
        <v>6</v>
      </c>
    </row>
    <row r="7" spans="1:3" x14ac:dyDescent="0.25">
      <c r="A7" s="20" t="s">
        <v>321</v>
      </c>
      <c r="B7">
        <v>3.9375000000000004</v>
      </c>
      <c r="C7">
        <v>8.5</v>
      </c>
    </row>
    <row r="8" spans="1:3" x14ac:dyDescent="0.25">
      <c r="A8" s="20" t="s">
        <v>390</v>
      </c>
      <c r="B8">
        <v>0.72023809523809523</v>
      </c>
      <c r="C8">
        <v>2.7857142857142856</v>
      </c>
    </row>
    <row r="9" spans="1:3" x14ac:dyDescent="0.25">
      <c r="A9" s="20" t="s">
        <v>64</v>
      </c>
      <c r="B9">
        <v>0.78333333333333321</v>
      </c>
      <c r="C9">
        <v>3</v>
      </c>
    </row>
    <row r="10" spans="1:3" x14ac:dyDescent="0.25">
      <c r="A10" s="20" t="s">
        <v>303</v>
      </c>
      <c r="B10">
        <v>1.5499999999999998</v>
      </c>
      <c r="C10">
        <v>5.25</v>
      </c>
    </row>
    <row r="11" spans="1:3" x14ac:dyDescent="0.25">
      <c r="A11" s="20" t="s">
        <v>154</v>
      </c>
      <c r="B11">
        <v>0.94015151515151518</v>
      </c>
      <c r="C11">
        <v>2.9090909090909092</v>
      </c>
    </row>
    <row r="12" spans="1:3" x14ac:dyDescent="0.25">
      <c r="A12" s="20" t="s">
        <v>389</v>
      </c>
      <c r="B12">
        <v>0.46875</v>
      </c>
      <c r="C12">
        <v>2.625</v>
      </c>
    </row>
    <row r="13" spans="1:3" x14ac:dyDescent="0.25">
      <c r="A13" s="20" t="s">
        <v>391</v>
      </c>
      <c r="B13">
        <v>0.96111111111111114</v>
      </c>
      <c r="C13">
        <v>2.6666666666666665</v>
      </c>
    </row>
    <row r="14" spans="1:3" x14ac:dyDescent="0.25">
      <c r="A14" s="20" t="s">
        <v>22</v>
      </c>
      <c r="B14">
        <v>1.3051282051282054</v>
      </c>
      <c r="C14">
        <v>3.3846153846153846</v>
      </c>
    </row>
    <row r="15" spans="1:3" x14ac:dyDescent="0.25">
      <c r="A15" s="20" t="s">
        <v>301</v>
      </c>
      <c r="B15">
        <v>1.8833333333333333</v>
      </c>
      <c r="C15">
        <v>6.4285714285714288</v>
      </c>
    </row>
    <row r="16" spans="1:3" x14ac:dyDescent="0.25">
      <c r="A16" s="20" t="s">
        <v>43</v>
      </c>
      <c r="B16">
        <v>1.7916666666666667</v>
      </c>
      <c r="C16">
        <v>6.75</v>
      </c>
    </row>
    <row r="17" spans="1:3" x14ac:dyDescent="0.25">
      <c r="A17" s="20" t="s">
        <v>299</v>
      </c>
      <c r="B17">
        <v>2.5066666666666668</v>
      </c>
      <c r="C17">
        <v>7.3</v>
      </c>
    </row>
    <row r="18" spans="1:3" x14ac:dyDescent="0.25">
      <c r="A18" s="20" t="s">
        <v>393</v>
      </c>
      <c r="B18">
        <v>1.0444444444444445</v>
      </c>
      <c r="C18">
        <v>4.333333333333333</v>
      </c>
    </row>
    <row r="19" spans="1:3" x14ac:dyDescent="0.25">
      <c r="A19" s="20" t="s">
        <v>394</v>
      </c>
      <c r="B19">
        <v>1.1866666666666665</v>
      </c>
      <c r="C19">
        <v>5.4</v>
      </c>
    </row>
    <row r="20" spans="1:3" x14ac:dyDescent="0.25">
      <c r="A20" s="20" t="s">
        <v>396</v>
      </c>
      <c r="B20">
        <v>0</v>
      </c>
      <c r="C20">
        <v>0</v>
      </c>
    </row>
    <row r="21" spans="1:3" x14ac:dyDescent="0.25">
      <c r="A21" s="20" t="s">
        <v>405</v>
      </c>
      <c r="B21">
        <v>1.0982339955849891</v>
      </c>
      <c r="C21">
        <v>3.7483443708609272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4"/>
  <sheetViews>
    <sheetView workbookViewId="0">
      <pane xSplit="2" ySplit="3" topLeftCell="C138" activePane="bottomRight" state="frozen"/>
      <selection pane="topRight" activeCell="C1" sqref="C1"/>
      <selection pane="bottomLeft" activeCell="A4" sqref="A4"/>
      <selection pane="bottomRight" activeCell="B4" sqref="B4:B154"/>
    </sheetView>
  </sheetViews>
  <sheetFormatPr defaultRowHeight="15" x14ac:dyDescent="0.25"/>
  <cols>
    <col min="1" max="1" width="5" customWidth="1"/>
    <col min="2" max="2" width="33.140625" customWidth="1"/>
    <col min="3" max="3" width="12.140625" customWidth="1"/>
    <col min="4" max="4" width="23.28515625" style="20" customWidth="1"/>
    <col min="5" max="5" width="12.42578125" customWidth="1"/>
    <col min="6" max="6" width="11.5703125" customWidth="1"/>
    <col min="7" max="7" width="3.85546875" customWidth="1"/>
    <col min="8" max="8" width="3.42578125" customWidth="1"/>
    <col min="9" max="9" width="4.140625" customWidth="1"/>
    <col min="10" max="15" width="3.42578125" customWidth="1"/>
    <col min="16" max="16" width="4.42578125" customWidth="1"/>
    <col min="17" max="17" width="3.85546875" customWidth="1"/>
    <col min="18" max="26" width="3.42578125" customWidth="1"/>
    <col min="27" max="27" width="3.85546875" customWidth="1"/>
    <col min="28" max="37" width="3.42578125" customWidth="1"/>
    <col min="38" max="38" width="15.7109375" customWidth="1"/>
    <col min="39" max="39" width="15.5703125" customWidth="1"/>
    <col min="40" max="40" width="31.140625" customWidth="1"/>
  </cols>
  <sheetData>
    <row r="1" spans="1:40" x14ac:dyDescent="0.25">
      <c r="A1" s="112" t="s">
        <v>402</v>
      </c>
      <c r="B1" s="112"/>
      <c r="C1" s="112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14.45" customHeight="1" x14ac:dyDescent="0.25">
      <c r="A2" s="113" t="s">
        <v>4</v>
      </c>
      <c r="B2" s="114" t="s">
        <v>3</v>
      </c>
      <c r="C2" s="115"/>
      <c r="D2" s="115"/>
      <c r="E2" s="115"/>
      <c r="F2" s="116"/>
      <c r="G2" s="111" t="s">
        <v>2</v>
      </c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44" t="s">
        <v>163</v>
      </c>
      <c r="AM2" s="44" t="s">
        <v>165</v>
      </c>
      <c r="AN2" s="43" t="s">
        <v>164</v>
      </c>
    </row>
    <row r="3" spans="1:40" x14ac:dyDescent="0.25">
      <c r="A3" s="113"/>
      <c r="B3" s="6" t="s">
        <v>161</v>
      </c>
      <c r="C3" s="6" t="s">
        <v>162</v>
      </c>
      <c r="D3" s="21" t="s">
        <v>0</v>
      </c>
      <c r="E3" s="6" t="s">
        <v>159</v>
      </c>
      <c r="F3" s="6" t="s">
        <v>160</v>
      </c>
      <c r="G3" s="7">
        <v>26</v>
      </c>
      <c r="H3" s="7">
        <v>27</v>
      </c>
      <c r="I3" s="7">
        <v>28</v>
      </c>
      <c r="J3" s="7">
        <v>29</v>
      </c>
      <c r="K3" s="7">
        <v>30</v>
      </c>
      <c r="L3" s="7">
        <v>31</v>
      </c>
      <c r="M3" s="7">
        <v>1</v>
      </c>
      <c r="N3" s="7">
        <v>2</v>
      </c>
      <c r="O3" s="7">
        <v>3</v>
      </c>
      <c r="P3" s="7">
        <v>4</v>
      </c>
      <c r="Q3" s="7">
        <v>5</v>
      </c>
      <c r="R3" s="7">
        <v>6</v>
      </c>
      <c r="S3" s="7">
        <v>7</v>
      </c>
      <c r="T3" s="7">
        <v>8</v>
      </c>
      <c r="U3" s="7">
        <v>9</v>
      </c>
      <c r="V3" s="7">
        <v>10</v>
      </c>
      <c r="W3" s="7">
        <v>11</v>
      </c>
      <c r="X3" s="7">
        <v>12</v>
      </c>
      <c r="Y3" s="7">
        <v>13</v>
      </c>
      <c r="Z3" s="7">
        <v>14</v>
      </c>
      <c r="AA3" s="7">
        <v>15</v>
      </c>
      <c r="AB3" s="7">
        <v>16</v>
      </c>
      <c r="AC3" s="7">
        <v>17</v>
      </c>
      <c r="AD3" s="7">
        <v>18</v>
      </c>
      <c r="AE3" s="7">
        <v>19</v>
      </c>
      <c r="AF3" s="7">
        <v>20</v>
      </c>
      <c r="AG3" s="7">
        <v>21</v>
      </c>
      <c r="AH3" s="7">
        <v>22</v>
      </c>
      <c r="AI3" s="7">
        <v>23</v>
      </c>
      <c r="AJ3" s="7">
        <v>24</v>
      </c>
      <c r="AK3" s="7">
        <v>25</v>
      </c>
      <c r="AL3" s="44"/>
      <c r="AM3" s="44"/>
      <c r="AN3" s="43"/>
    </row>
    <row r="4" spans="1:40" x14ac:dyDescent="0.25">
      <c r="A4" s="9"/>
      <c r="B4" s="15" t="s">
        <v>166</v>
      </c>
      <c r="C4" s="11" t="s">
        <v>5</v>
      </c>
      <c r="D4" s="22" t="s">
        <v>157</v>
      </c>
      <c r="E4" s="4" t="s">
        <v>22</v>
      </c>
      <c r="F4" s="4"/>
      <c r="G4" s="5"/>
      <c r="H4" s="5"/>
      <c r="I4" s="5">
        <v>20</v>
      </c>
      <c r="J4" s="5"/>
      <c r="K4" s="5"/>
      <c r="L4" s="5"/>
      <c r="M4" s="5">
        <v>5</v>
      </c>
      <c r="N4" s="5">
        <v>1</v>
      </c>
      <c r="O4" s="5"/>
      <c r="P4" s="5"/>
      <c r="Q4" s="5">
        <v>16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4">
        <f>SUM(G4:AK4)</f>
        <v>42</v>
      </c>
      <c r="AM4" s="14">
        <f>AL4/60</f>
        <v>0.7</v>
      </c>
      <c r="AN4" s="4">
        <f>SUMPRODUCT(--ISNUMBER(G4:AK4))</f>
        <v>4</v>
      </c>
    </row>
    <row r="5" spans="1:40" x14ac:dyDescent="0.25">
      <c r="A5" s="9"/>
      <c r="B5" s="15" t="s">
        <v>167</v>
      </c>
      <c r="C5" s="11" t="s">
        <v>6</v>
      </c>
      <c r="D5" s="22" t="s">
        <v>157</v>
      </c>
      <c r="E5" s="4" t="s">
        <v>22</v>
      </c>
      <c r="F5" s="4"/>
      <c r="G5" s="5">
        <v>13</v>
      </c>
      <c r="H5" s="5"/>
      <c r="I5" s="5">
        <v>7</v>
      </c>
      <c r="J5" s="5"/>
      <c r="K5" s="5"/>
      <c r="L5" s="5"/>
      <c r="M5" s="5">
        <v>5</v>
      </c>
      <c r="N5" s="5"/>
      <c r="O5" s="5"/>
      <c r="P5" s="5"/>
      <c r="Q5" s="5">
        <v>4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4">
        <f t="shared" ref="AL5:AL74" si="0">SUM(G5:AK5)</f>
        <v>29</v>
      </c>
      <c r="AM5" s="14">
        <f t="shared" ref="AM5:AM74" si="1">AL5/60</f>
        <v>0.48333333333333334</v>
      </c>
      <c r="AN5" s="4">
        <f t="shared" ref="AN5:AN74" si="2">SUMPRODUCT(--ISNUMBER(G5:AK5))</f>
        <v>4</v>
      </c>
    </row>
    <row r="6" spans="1:40" x14ac:dyDescent="0.25">
      <c r="A6" s="9"/>
      <c r="B6" s="15" t="s">
        <v>168</v>
      </c>
      <c r="C6" s="11" t="s">
        <v>7</v>
      </c>
      <c r="D6" s="22" t="s">
        <v>157</v>
      </c>
      <c r="E6" s="4" t="s">
        <v>22</v>
      </c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>
        <v>35</v>
      </c>
      <c r="AI6" s="5"/>
      <c r="AJ6" s="5"/>
      <c r="AK6" s="5"/>
      <c r="AL6" s="4">
        <f t="shared" si="0"/>
        <v>35</v>
      </c>
      <c r="AM6" s="14">
        <f t="shared" si="1"/>
        <v>0.58333333333333337</v>
      </c>
      <c r="AN6" s="4">
        <f t="shared" si="2"/>
        <v>1</v>
      </c>
    </row>
    <row r="7" spans="1:40" x14ac:dyDescent="0.25">
      <c r="A7" s="9"/>
      <c r="B7" s="17" t="s">
        <v>169</v>
      </c>
      <c r="C7" s="11" t="s">
        <v>8</v>
      </c>
      <c r="D7" s="22" t="s">
        <v>158</v>
      </c>
      <c r="E7" s="4" t="s">
        <v>22</v>
      </c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4">
        <f t="shared" si="0"/>
        <v>0</v>
      </c>
      <c r="AM7" s="14">
        <f t="shared" si="1"/>
        <v>0</v>
      </c>
      <c r="AN7" s="4">
        <f t="shared" si="2"/>
        <v>0</v>
      </c>
    </row>
    <row r="8" spans="1:40" x14ac:dyDescent="0.25">
      <c r="A8" s="9"/>
      <c r="B8" s="16" t="s">
        <v>170</v>
      </c>
      <c r="C8" s="11" t="s">
        <v>9</v>
      </c>
      <c r="D8" s="22" t="s">
        <v>158</v>
      </c>
      <c r="E8" s="4" t="s">
        <v>22</v>
      </c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4">
        <f t="shared" si="0"/>
        <v>0</v>
      </c>
      <c r="AM8" s="14">
        <f t="shared" si="1"/>
        <v>0</v>
      </c>
      <c r="AN8" s="4">
        <f t="shared" si="2"/>
        <v>0</v>
      </c>
    </row>
    <row r="9" spans="1:40" x14ac:dyDescent="0.25">
      <c r="A9" s="9"/>
      <c r="B9" s="15" t="s">
        <v>171</v>
      </c>
      <c r="C9" s="11" t="s">
        <v>10</v>
      </c>
      <c r="D9" s="22" t="s">
        <v>299</v>
      </c>
      <c r="E9" s="4" t="s">
        <v>22</v>
      </c>
      <c r="F9" s="4"/>
      <c r="G9" s="5">
        <v>25</v>
      </c>
      <c r="H9" s="5">
        <v>1</v>
      </c>
      <c r="I9" s="5">
        <v>32</v>
      </c>
      <c r="J9" s="5"/>
      <c r="K9" s="5"/>
      <c r="L9" s="5"/>
      <c r="M9" s="5"/>
      <c r="N9" s="5">
        <v>28</v>
      </c>
      <c r="O9" s="5">
        <v>29</v>
      </c>
      <c r="P9" s="5">
        <v>23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>
        <v>27</v>
      </c>
      <c r="AD9" s="5"/>
      <c r="AE9" s="5">
        <v>9</v>
      </c>
      <c r="AF9" s="5"/>
      <c r="AG9" s="5"/>
      <c r="AH9" s="5">
        <v>10</v>
      </c>
      <c r="AI9" s="5">
        <v>10</v>
      </c>
      <c r="AJ9" s="5">
        <v>5</v>
      </c>
      <c r="AK9" s="5">
        <v>18</v>
      </c>
      <c r="AL9" s="4">
        <f t="shared" si="0"/>
        <v>217</v>
      </c>
      <c r="AM9" s="14">
        <f t="shared" si="1"/>
        <v>3.6166666666666667</v>
      </c>
      <c r="AN9" s="4">
        <f t="shared" si="2"/>
        <v>12</v>
      </c>
    </row>
    <row r="10" spans="1:40" x14ac:dyDescent="0.25">
      <c r="A10" s="9"/>
      <c r="B10" s="15" t="s">
        <v>172</v>
      </c>
      <c r="C10" s="11" t="s">
        <v>11</v>
      </c>
      <c r="D10" s="22" t="s">
        <v>300</v>
      </c>
      <c r="E10" s="4" t="s">
        <v>22</v>
      </c>
      <c r="F10" s="4"/>
      <c r="G10" s="5">
        <v>15</v>
      </c>
      <c r="H10" s="5">
        <v>15</v>
      </c>
      <c r="I10" s="5">
        <v>61</v>
      </c>
      <c r="J10" s="5"/>
      <c r="K10" s="5"/>
      <c r="L10" s="5"/>
      <c r="M10" s="5">
        <v>19</v>
      </c>
      <c r="N10" s="5"/>
      <c r="O10" s="5"/>
      <c r="P10" s="5">
        <v>8</v>
      </c>
      <c r="Q10" s="5">
        <v>165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>
        <v>13</v>
      </c>
      <c r="AD10" s="5">
        <v>12</v>
      </c>
      <c r="AE10" s="5">
        <v>14</v>
      </c>
      <c r="AF10" s="5"/>
      <c r="AG10" s="5"/>
      <c r="AH10" s="5">
        <v>23</v>
      </c>
      <c r="AI10" s="5"/>
      <c r="AJ10" s="5"/>
      <c r="AK10" s="5">
        <v>10</v>
      </c>
      <c r="AL10" s="4">
        <f t="shared" si="0"/>
        <v>355</v>
      </c>
      <c r="AM10" s="14">
        <f t="shared" si="1"/>
        <v>5.916666666666667</v>
      </c>
      <c r="AN10" s="4">
        <f t="shared" si="2"/>
        <v>11</v>
      </c>
    </row>
    <row r="11" spans="1:40" x14ac:dyDescent="0.25">
      <c r="A11" s="9"/>
      <c r="B11" s="15" t="s">
        <v>173</v>
      </c>
      <c r="C11" s="11" t="s">
        <v>12</v>
      </c>
      <c r="D11" s="22" t="s">
        <v>157</v>
      </c>
      <c r="E11" s="4" t="s">
        <v>22</v>
      </c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>
        <v>40</v>
      </c>
      <c r="AD11" s="5"/>
      <c r="AE11" s="5"/>
      <c r="AF11" s="5"/>
      <c r="AG11" s="5"/>
      <c r="AH11" s="5"/>
      <c r="AI11" s="5"/>
      <c r="AJ11" s="5"/>
      <c r="AK11" s="5"/>
      <c r="AL11" s="4">
        <f t="shared" si="0"/>
        <v>40</v>
      </c>
      <c r="AM11" s="14">
        <f t="shared" si="1"/>
        <v>0.66666666666666663</v>
      </c>
      <c r="AN11" s="4">
        <f t="shared" si="2"/>
        <v>1</v>
      </c>
    </row>
    <row r="12" spans="1:40" x14ac:dyDescent="0.25">
      <c r="A12" s="9"/>
      <c r="B12" s="15" t="s">
        <v>174</v>
      </c>
      <c r="C12" s="11" t="s">
        <v>13</v>
      </c>
      <c r="D12" s="22" t="s">
        <v>157</v>
      </c>
      <c r="E12" s="4" t="s">
        <v>22</v>
      </c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4">
        <f t="shared" si="0"/>
        <v>0</v>
      </c>
      <c r="AM12" s="14">
        <f t="shared" si="1"/>
        <v>0</v>
      </c>
      <c r="AN12" s="4">
        <f t="shared" si="2"/>
        <v>0</v>
      </c>
    </row>
    <row r="13" spans="1:40" x14ac:dyDescent="0.25">
      <c r="A13" s="9"/>
      <c r="B13" s="15" t="s">
        <v>175</v>
      </c>
      <c r="C13" s="11" t="s">
        <v>14</v>
      </c>
      <c r="D13" s="22" t="s">
        <v>301</v>
      </c>
      <c r="E13" s="4" t="s">
        <v>22</v>
      </c>
      <c r="F13" s="4"/>
      <c r="G13" s="5"/>
      <c r="H13" s="5"/>
      <c r="I13" s="5"/>
      <c r="J13" s="5"/>
      <c r="K13" s="5"/>
      <c r="L13" s="5"/>
      <c r="M13" s="5">
        <v>21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4">
        <f t="shared" si="0"/>
        <v>21</v>
      </c>
      <c r="AM13" s="14">
        <f t="shared" si="1"/>
        <v>0.35</v>
      </c>
      <c r="AN13" s="4">
        <f t="shared" si="2"/>
        <v>1</v>
      </c>
    </row>
    <row r="14" spans="1:40" x14ac:dyDescent="0.25">
      <c r="A14" s="9"/>
      <c r="B14" s="15" t="s">
        <v>176</v>
      </c>
      <c r="C14" s="11" t="s">
        <v>15</v>
      </c>
      <c r="D14" s="22" t="s">
        <v>157</v>
      </c>
      <c r="E14" s="4" t="s">
        <v>22</v>
      </c>
      <c r="F14" s="4"/>
      <c r="G14" s="5">
        <v>4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4">
        <f t="shared" si="0"/>
        <v>4</v>
      </c>
      <c r="AM14" s="14">
        <f t="shared" si="1"/>
        <v>6.6666666666666666E-2</v>
      </c>
      <c r="AN14" s="4">
        <f t="shared" si="2"/>
        <v>1</v>
      </c>
    </row>
    <row r="15" spans="1:40" x14ac:dyDescent="0.25">
      <c r="A15" s="9"/>
      <c r="B15" s="15" t="s">
        <v>177</v>
      </c>
      <c r="C15" s="11" t="s">
        <v>16</v>
      </c>
      <c r="D15" s="22" t="s">
        <v>157</v>
      </c>
      <c r="E15" s="4" t="s">
        <v>22</v>
      </c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4">
        <f t="shared" si="0"/>
        <v>0</v>
      </c>
      <c r="AM15" s="14">
        <f t="shared" si="1"/>
        <v>0</v>
      </c>
      <c r="AN15" s="4">
        <f t="shared" si="2"/>
        <v>0</v>
      </c>
    </row>
    <row r="16" spans="1:40" x14ac:dyDescent="0.25">
      <c r="A16" s="9"/>
      <c r="B16" s="15" t="s">
        <v>178</v>
      </c>
      <c r="C16" s="11" t="s">
        <v>17</v>
      </c>
      <c r="D16" s="22" t="s">
        <v>302</v>
      </c>
      <c r="E16" s="4" t="s">
        <v>22</v>
      </c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4">
        <f t="shared" si="0"/>
        <v>0</v>
      </c>
      <c r="AM16" s="14">
        <f t="shared" si="1"/>
        <v>0</v>
      </c>
      <c r="AN16" s="4">
        <f t="shared" si="2"/>
        <v>0</v>
      </c>
    </row>
    <row r="17" spans="1:40" x14ac:dyDescent="0.25">
      <c r="A17" s="9"/>
      <c r="B17" s="15" t="s">
        <v>179</v>
      </c>
      <c r="C17" s="11" t="s">
        <v>18</v>
      </c>
      <c r="D17" s="22" t="s">
        <v>303</v>
      </c>
      <c r="E17" s="4" t="s">
        <v>22</v>
      </c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4">
        <f t="shared" si="0"/>
        <v>0</v>
      </c>
      <c r="AM17" s="14">
        <f t="shared" si="1"/>
        <v>0</v>
      </c>
      <c r="AN17" s="4">
        <f t="shared" si="2"/>
        <v>0</v>
      </c>
    </row>
    <row r="18" spans="1:40" x14ac:dyDescent="0.25">
      <c r="A18" s="9"/>
      <c r="B18" s="15" t="s">
        <v>180</v>
      </c>
      <c r="C18" s="11" t="s">
        <v>19</v>
      </c>
      <c r="D18" s="22" t="s">
        <v>304</v>
      </c>
      <c r="E18" s="4" t="s">
        <v>22</v>
      </c>
      <c r="F18" s="4"/>
      <c r="G18" s="5"/>
      <c r="H18" s="5">
        <v>15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>
        <v>10</v>
      </c>
      <c r="AJ18" s="5"/>
      <c r="AK18" s="5"/>
      <c r="AL18" s="4">
        <f t="shared" si="0"/>
        <v>25</v>
      </c>
      <c r="AM18" s="14">
        <f t="shared" si="1"/>
        <v>0.41666666666666669</v>
      </c>
      <c r="AN18" s="4">
        <f t="shared" si="2"/>
        <v>2</v>
      </c>
    </row>
    <row r="19" spans="1:40" x14ac:dyDescent="0.25">
      <c r="A19" s="9"/>
      <c r="B19" s="15" t="s">
        <v>181</v>
      </c>
      <c r="C19" s="11" t="s">
        <v>20</v>
      </c>
      <c r="D19" s="22" t="s">
        <v>304</v>
      </c>
      <c r="E19" s="4" t="s">
        <v>22</v>
      </c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4">
        <f t="shared" si="0"/>
        <v>0</v>
      </c>
      <c r="AM19" s="14">
        <f t="shared" si="1"/>
        <v>0</v>
      </c>
      <c r="AN19" s="4">
        <f t="shared" si="2"/>
        <v>0</v>
      </c>
    </row>
    <row r="20" spans="1:40" x14ac:dyDescent="0.25">
      <c r="A20" s="9"/>
      <c r="B20" s="15" t="s">
        <v>182</v>
      </c>
      <c r="C20" s="11" t="s">
        <v>21</v>
      </c>
      <c r="D20" s="22" t="s">
        <v>305</v>
      </c>
      <c r="E20" s="4" t="s">
        <v>22</v>
      </c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4">
        <f t="shared" si="0"/>
        <v>0</v>
      </c>
      <c r="AM20" s="14">
        <f t="shared" si="1"/>
        <v>0</v>
      </c>
      <c r="AN20" s="4">
        <f t="shared" si="2"/>
        <v>0</v>
      </c>
    </row>
    <row r="21" spans="1:40" x14ac:dyDescent="0.25">
      <c r="A21" s="9"/>
      <c r="B21" s="15" t="s">
        <v>183</v>
      </c>
      <c r="C21" s="11" t="s">
        <v>56</v>
      </c>
      <c r="D21" s="22" t="s">
        <v>306</v>
      </c>
      <c r="E21" s="4" t="s">
        <v>22</v>
      </c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4">
        <f t="shared" si="0"/>
        <v>0</v>
      </c>
      <c r="AM21" s="14">
        <f t="shared" si="1"/>
        <v>0</v>
      </c>
      <c r="AN21" s="4">
        <f t="shared" si="2"/>
        <v>0</v>
      </c>
    </row>
    <row r="22" spans="1:40" x14ac:dyDescent="0.25">
      <c r="A22" s="9"/>
      <c r="B22" s="15" t="s">
        <v>184</v>
      </c>
      <c r="C22" s="11" t="s">
        <v>23</v>
      </c>
      <c r="D22" s="22" t="s">
        <v>299</v>
      </c>
      <c r="E22" s="4" t="s">
        <v>22</v>
      </c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4">
        <f t="shared" si="0"/>
        <v>0</v>
      </c>
      <c r="AM22" s="14">
        <f t="shared" si="1"/>
        <v>0</v>
      </c>
      <c r="AN22" s="4">
        <f t="shared" si="2"/>
        <v>0</v>
      </c>
    </row>
    <row r="23" spans="1:40" x14ac:dyDescent="0.25">
      <c r="A23" s="8"/>
      <c r="B23" s="15" t="s">
        <v>262</v>
      </c>
      <c r="C23" s="11" t="s">
        <v>115</v>
      </c>
      <c r="D23" s="22" t="s">
        <v>350</v>
      </c>
      <c r="E23" s="4" t="s">
        <v>22</v>
      </c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4">
        <f>SUM(G23:AK23)</f>
        <v>0</v>
      </c>
      <c r="AM23" s="14">
        <f>AL23/60</f>
        <v>0</v>
      </c>
      <c r="AN23" s="4">
        <f>SUMPRODUCT(--ISNUMBER(G23:AK23))</f>
        <v>0</v>
      </c>
    </row>
    <row r="24" spans="1:40" x14ac:dyDescent="0.25">
      <c r="A24" s="8"/>
      <c r="B24" s="17" t="s">
        <v>276</v>
      </c>
      <c r="C24" s="11" t="s">
        <v>156</v>
      </c>
      <c r="D24" s="22" t="s">
        <v>355</v>
      </c>
      <c r="E24" s="4" t="s">
        <v>22</v>
      </c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4">
        <f>SUM(G24:AK24)</f>
        <v>0</v>
      </c>
      <c r="AM24" s="14">
        <f>AL24/60</f>
        <v>0</v>
      </c>
      <c r="AN24" s="4">
        <f>SUMPRODUCT(--ISNUMBER(G24:AK24))</f>
        <v>0</v>
      </c>
    </row>
    <row r="25" spans="1:40" x14ac:dyDescent="0.25">
      <c r="A25" s="9"/>
      <c r="B25" s="15" t="s">
        <v>366</v>
      </c>
      <c r="C25" s="11" t="s">
        <v>367</v>
      </c>
      <c r="D25" s="22" t="s">
        <v>368</v>
      </c>
      <c r="E25" s="10" t="s">
        <v>22</v>
      </c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4">
        <f t="shared" ref="AL25:AL29" si="3">SUM(G25:AK25)</f>
        <v>0</v>
      </c>
      <c r="AM25" s="14">
        <f t="shared" ref="AM25:AM29" si="4">AL25/60</f>
        <v>0</v>
      </c>
      <c r="AN25" s="4">
        <f t="shared" ref="AN25:AN29" si="5">SUMPRODUCT(--ISNUMBER(G25:AK25))</f>
        <v>0</v>
      </c>
    </row>
    <row r="26" spans="1:40" x14ac:dyDescent="0.25">
      <c r="A26" s="8"/>
      <c r="B26" s="17" t="s">
        <v>297</v>
      </c>
      <c r="C26" s="11" t="s">
        <v>151</v>
      </c>
      <c r="D26" s="22" t="s">
        <v>365</v>
      </c>
      <c r="E26" s="4" t="s">
        <v>22</v>
      </c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4">
        <f>SUM(G26:AK26)</f>
        <v>0</v>
      </c>
      <c r="AM26" s="14">
        <f>AL26/60</f>
        <v>0</v>
      </c>
      <c r="AN26" s="4">
        <f>SUMPRODUCT(--ISNUMBER(G26:AK26))</f>
        <v>0</v>
      </c>
    </row>
    <row r="27" spans="1:40" x14ac:dyDescent="0.25">
      <c r="A27" s="9"/>
      <c r="B27" s="15" t="s">
        <v>383</v>
      </c>
      <c r="C27" s="11" t="s">
        <v>384</v>
      </c>
      <c r="D27" s="22" t="s">
        <v>158</v>
      </c>
      <c r="E27" s="10" t="s">
        <v>22</v>
      </c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4">
        <f>SUM(G27:AK27)</f>
        <v>0</v>
      </c>
      <c r="AM27" s="14">
        <f>AL27/60</f>
        <v>0</v>
      </c>
      <c r="AN27" s="4">
        <f>SUMPRODUCT(--ISNUMBER(G27:AK27))</f>
        <v>0</v>
      </c>
    </row>
    <row r="28" spans="1:40" x14ac:dyDescent="0.25">
      <c r="A28" s="9"/>
      <c r="B28" s="15" t="s">
        <v>185</v>
      </c>
      <c r="C28" s="11" t="s">
        <v>24</v>
      </c>
      <c r="D28" s="22" t="s">
        <v>157</v>
      </c>
      <c r="E28" s="10" t="s">
        <v>43</v>
      </c>
      <c r="F28" s="4" t="s">
        <v>26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4">
        <f t="shared" si="3"/>
        <v>0</v>
      </c>
      <c r="AM28" s="14">
        <f t="shared" si="4"/>
        <v>0</v>
      </c>
      <c r="AN28" s="4">
        <f t="shared" si="5"/>
        <v>0</v>
      </c>
    </row>
    <row r="29" spans="1:40" x14ac:dyDescent="0.25">
      <c r="A29" s="9"/>
      <c r="B29" s="15" t="s">
        <v>186</v>
      </c>
      <c r="C29" s="11" t="s">
        <v>25</v>
      </c>
      <c r="D29" s="22" t="s">
        <v>307</v>
      </c>
      <c r="E29" s="10" t="s">
        <v>153</v>
      </c>
      <c r="F29" s="4" t="s">
        <v>26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4">
        <f t="shared" si="3"/>
        <v>0</v>
      </c>
      <c r="AM29" s="14">
        <f t="shared" si="4"/>
        <v>0</v>
      </c>
      <c r="AN29" s="4">
        <f t="shared" si="5"/>
        <v>0</v>
      </c>
    </row>
    <row r="30" spans="1:40" x14ac:dyDescent="0.25">
      <c r="A30" s="9"/>
      <c r="B30" s="15" t="s">
        <v>187</v>
      </c>
      <c r="C30" s="11" t="s">
        <v>27</v>
      </c>
      <c r="D30" s="22" t="s">
        <v>308</v>
      </c>
      <c r="E30" s="4" t="s">
        <v>43</v>
      </c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4">
        <f t="shared" si="0"/>
        <v>0</v>
      </c>
      <c r="AM30" s="14">
        <f t="shared" si="1"/>
        <v>0</v>
      </c>
      <c r="AN30" s="4">
        <f t="shared" si="2"/>
        <v>0</v>
      </c>
    </row>
    <row r="31" spans="1:40" x14ac:dyDescent="0.25">
      <c r="A31" s="9"/>
      <c r="B31" s="15" t="s">
        <v>188</v>
      </c>
      <c r="C31" s="11" t="s">
        <v>44</v>
      </c>
      <c r="D31" s="22" t="s">
        <v>157</v>
      </c>
      <c r="E31" s="4" t="s">
        <v>43</v>
      </c>
      <c r="F31" s="4"/>
      <c r="G31" s="5">
        <v>34</v>
      </c>
      <c r="H31" s="5">
        <v>60</v>
      </c>
      <c r="I31" s="5">
        <v>11</v>
      </c>
      <c r="J31" s="5"/>
      <c r="K31" s="5"/>
      <c r="L31" s="5"/>
      <c r="M31" s="5">
        <v>8</v>
      </c>
      <c r="N31" s="5">
        <v>7</v>
      </c>
      <c r="O31" s="5">
        <v>30</v>
      </c>
      <c r="P31" s="5">
        <v>16</v>
      </c>
      <c r="Q31" s="5">
        <v>65</v>
      </c>
      <c r="R31" s="5"/>
      <c r="S31" s="5"/>
      <c r="T31" s="5"/>
      <c r="U31" s="5"/>
      <c r="V31" s="5"/>
      <c r="W31" s="5"/>
      <c r="X31" s="5"/>
      <c r="Y31" s="5"/>
      <c r="Z31" s="5"/>
      <c r="AA31" s="5">
        <v>2</v>
      </c>
      <c r="AB31" s="5">
        <v>6</v>
      </c>
      <c r="AC31" s="5">
        <v>43</v>
      </c>
      <c r="AD31" s="5">
        <v>12</v>
      </c>
      <c r="AE31" s="5">
        <v>1</v>
      </c>
      <c r="AF31" s="5"/>
      <c r="AG31" s="5"/>
      <c r="AH31" s="5">
        <v>11</v>
      </c>
      <c r="AI31" s="5">
        <v>26</v>
      </c>
      <c r="AJ31" s="5">
        <v>2</v>
      </c>
      <c r="AK31" s="5">
        <v>22</v>
      </c>
      <c r="AL31" s="4">
        <f t="shared" si="0"/>
        <v>356</v>
      </c>
      <c r="AM31" s="14">
        <f t="shared" si="1"/>
        <v>5.9333333333333336</v>
      </c>
      <c r="AN31" s="4">
        <f t="shared" si="2"/>
        <v>17</v>
      </c>
    </row>
    <row r="32" spans="1:40" x14ac:dyDescent="0.25">
      <c r="A32" s="9"/>
      <c r="B32" s="15" t="s">
        <v>189</v>
      </c>
      <c r="C32" s="11" t="s">
        <v>28</v>
      </c>
      <c r="D32" s="22" t="s">
        <v>157</v>
      </c>
      <c r="E32" s="4" t="s">
        <v>43</v>
      </c>
      <c r="F32" s="4"/>
      <c r="G32" s="5"/>
      <c r="H32" s="5"/>
      <c r="I32" s="5">
        <v>4</v>
      </c>
      <c r="J32" s="5"/>
      <c r="K32" s="5"/>
      <c r="L32" s="5"/>
      <c r="M32" s="5"/>
      <c r="N32" s="5">
        <v>9</v>
      </c>
      <c r="O32" s="5"/>
      <c r="P32" s="5"/>
      <c r="Q32" s="5">
        <v>10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>
        <v>19</v>
      </c>
      <c r="AC32" s="5">
        <v>6</v>
      </c>
      <c r="AD32" s="5"/>
      <c r="AE32" s="5"/>
      <c r="AF32" s="5"/>
      <c r="AG32" s="5"/>
      <c r="AH32" s="5"/>
      <c r="AI32" s="5"/>
      <c r="AJ32" s="5"/>
      <c r="AK32" s="5"/>
      <c r="AL32" s="4">
        <f t="shared" si="0"/>
        <v>48</v>
      </c>
      <c r="AM32" s="14">
        <f t="shared" si="1"/>
        <v>0.8</v>
      </c>
      <c r="AN32" s="4">
        <f t="shared" si="2"/>
        <v>5</v>
      </c>
    </row>
    <row r="33" spans="1:40" x14ac:dyDescent="0.25">
      <c r="A33" s="9"/>
      <c r="B33" s="17" t="s">
        <v>226</v>
      </c>
      <c r="C33" s="11" t="s">
        <v>75</v>
      </c>
      <c r="D33" s="22" t="s">
        <v>330</v>
      </c>
      <c r="E33" s="4" t="s">
        <v>153</v>
      </c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4">
        <f>SUM(G33:AK33)</f>
        <v>0</v>
      </c>
      <c r="AM33" s="14">
        <f>AL33/60</f>
        <v>0</v>
      </c>
      <c r="AN33" s="4">
        <f>SUMPRODUCT(--ISNUMBER(G33:AK33))</f>
        <v>0</v>
      </c>
    </row>
    <row r="34" spans="1:40" x14ac:dyDescent="0.25">
      <c r="A34" s="9"/>
      <c r="B34" s="15" t="s">
        <v>376</v>
      </c>
      <c r="C34" s="11" t="s">
        <v>30</v>
      </c>
      <c r="D34" s="22" t="s">
        <v>309</v>
      </c>
      <c r="E34" s="4" t="s">
        <v>43</v>
      </c>
      <c r="F34" s="4"/>
      <c r="G34" s="5"/>
      <c r="H34" s="5"/>
      <c r="I34" s="5"/>
      <c r="J34" s="5"/>
      <c r="K34" s="5"/>
      <c r="L34" s="5"/>
      <c r="M34" s="5">
        <v>14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4">
        <f t="shared" si="0"/>
        <v>14</v>
      </c>
      <c r="AM34" s="14">
        <f t="shared" si="1"/>
        <v>0.23333333333333334</v>
      </c>
      <c r="AN34" s="4">
        <f t="shared" si="2"/>
        <v>1</v>
      </c>
    </row>
    <row r="35" spans="1:40" x14ac:dyDescent="0.25">
      <c r="A35" s="9"/>
      <c r="B35" s="15" t="s">
        <v>192</v>
      </c>
      <c r="C35" s="11" t="s">
        <v>32</v>
      </c>
      <c r="D35" s="22" t="s">
        <v>157</v>
      </c>
      <c r="E35" s="4" t="s">
        <v>43</v>
      </c>
      <c r="F35" s="4"/>
      <c r="G35" s="5">
        <v>6</v>
      </c>
      <c r="H35" s="5">
        <v>2</v>
      </c>
      <c r="I35" s="5"/>
      <c r="J35" s="5"/>
      <c r="K35" s="5"/>
      <c r="L35" s="5"/>
      <c r="M35" s="5"/>
      <c r="N35" s="5"/>
      <c r="O35" s="5"/>
      <c r="P35" s="5"/>
      <c r="Q35" s="5">
        <v>30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>
        <v>8</v>
      </c>
      <c r="AF35" s="5"/>
      <c r="AG35" s="5"/>
      <c r="AH35" s="5">
        <v>10</v>
      </c>
      <c r="AI35" s="5"/>
      <c r="AJ35" s="5"/>
      <c r="AK35" s="5"/>
      <c r="AL35" s="4">
        <f t="shared" si="0"/>
        <v>56</v>
      </c>
      <c r="AM35" s="14">
        <f t="shared" si="1"/>
        <v>0.93333333333333335</v>
      </c>
      <c r="AN35" s="4">
        <f t="shared" si="2"/>
        <v>5</v>
      </c>
    </row>
    <row r="36" spans="1:40" x14ac:dyDescent="0.25">
      <c r="A36" s="9"/>
      <c r="B36" s="17" t="s">
        <v>193</v>
      </c>
      <c r="C36" s="11" t="s">
        <v>33</v>
      </c>
      <c r="D36" s="22" t="s">
        <v>303</v>
      </c>
      <c r="E36" s="4" t="s">
        <v>43</v>
      </c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4">
        <f t="shared" si="0"/>
        <v>0</v>
      </c>
      <c r="AM36" s="14">
        <f t="shared" si="1"/>
        <v>0</v>
      </c>
      <c r="AN36" s="4">
        <f t="shared" si="2"/>
        <v>0</v>
      </c>
    </row>
    <row r="37" spans="1:40" x14ac:dyDescent="0.25">
      <c r="A37" s="9"/>
      <c r="B37" s="15" t="s">
        <v>196</v>
      </c>
      <c r="C37" s="11" t="s">
        <v>35</v>
      </c>
      <c r="D37" s="22" t="s">
        <v>157</v>
      </c>
      <c r="E37" s="4" t="s">
        <v>43</v>
      </c>
      <c r="F37" s="4"/>
      <c r="G37" s="5">
        <v>34</v>
      </c>
      <c r="H37" s="5">
        <v>18</v>
      </c>
      <c r="I37" s="5">
        <v>24</v>
      </c>
      <c r="J37" s="5"/>
      <c r="K37" s="5"/>
      <c r="L37" s="5"/>
      <c r="M37" s="5">
        <v>14</v>
      </c>
      <c r="N37" s="5">
        <v>30</v>
      </c>
      <c r="O37" s="5">
        <v>27</v>
      </c>
      <c r="P37" s="5">
        <v>46</v>
      </c>
      <c r="Q37" s="5">
        <v>21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>
        <v>13</v>
      </c>
      <c r="AC37" s="5">
        <v>13</v>
      </c>
      <c r="AD37" s="5">
        <v>14</v>
      </c>
      <c r="AE37" s="5">
        <v>12</v>
      </c>
      <c r="AF37" s="5"/>
      <c r="AG37" s="5"/>
      <c r="AH37" s="5">
        <v>21</v>
      </c>
      <c r="AI37" s="5">
        <v>13</v>
      </c>
      <c r="AJ37" s="5">
        <v>22</v>
      </c>
      <c r="AK37" s="5"/>
      <c r="AL37" s="4">
        <f t="shared" si="0"/>
        <v>322</v>
      </c>
      <c r="AM37" s="14">
        <f t="shared" si="1"/>
        <v>5.3666666666666663</v>
      </c>
      <c r="AN37" s="4">
        <f t="shared" si="2"/>
        <v>15</v>
      </c>
    </row>
    <row r="38" spans="1:40" x14ac:dyDescent="0.25">
      <c r="A38" s="9"/>
      <c r="B38" s="15" t="s">
        <v>198</v>
      </c>
      <c r="C38" s="11" t="s">
        <v>37</v>
      </c>
      <c r="D38" s="22" t="s">
        <v>313</v>
      </c>
      <c r="E38" s="4" t="s">
        <v>43</v>
      </c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4">
        <f t="shared" si="0"/>
        <v>0</v>
      </c>
      <c r="AM38" s="14">
        <f t="shared" si="1"/>
        <v>0</v>
      </c>
      <c r="AN38" s="4">
        <f t="shared" si="2"/>
        <v>0</v>
      </c>
    </row>
    <row r="39" spans="1:40" x14ac:dyDescent="0.25">
      <c r="A39" s="9"/>
      <c r="B39" s="15" t="s">
        <v>199</v>
      </c>
      <c r="C39" s="11" t="s">
        <v>38</v>
      </c>
      <c r="D39" s="22" t="s">
        <v>314</v>
      </c>
      <c r="E39" s="4" t="s">
        <v>43</v>
      </c>
      <c r="F39" s="4"/>
      <c r="G39" s="5"/>
      <c r="H39" s="5"/>
      <c r="I39" s="5"/>
      <c r="J39" s="5"/>
      <c r="K39" s="5"/>
      <c r="L39" s="5"/>
      <c r="M39" s="5"/>
      <c r="N39" s="5">
        <v>3</v>
      </c>
      <c r="O39" s="5">
        <v>2</v>
      </c>
      <c r="P39" s="5">
        <v>5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>
        <v>2</v>
      </c>
      <c r="AF39" s="5"/>
      <c r="AG39" s="5"/>
      <c r="AH39" s="5"/>
      <c r="AI39" s="5"/>
      <c r="AJ39" s="5"/>
      <c r="AK39" s="5"/>
      <c r="AL39" s="4">
        <f t="shared" si="0"/>
        <v>12</v>
      </c>
      <c r="AM39" s="14">
        <f t="shared" si="1"/>
        <v>0.2</v>
      </c>
      <c r="AN39" s="4">
        <f t="shared" si="2"/>
        <v>4</v>
      </c>
    </row>
    <row r="40" spans="1:40" x14ac:dyDescent="0.25">
      <c r="A40" s="9"/>
      <c r="B40" s="15" t="s">
        <v>200</v>
      </c>
      <c r="C40" s="11" t="s">
        <v>39</v>
      </c>
      <c r="D40" s="22" t="s">
        <v>157</v>
      </c>
      <c r="E40" s="4" t="s">
        <v>43</v>
      </c>
      <c r="F40" s="4"/>
      <c r="G40" s="5"/>
      <c r="H40" s="5"/>
      <c r="I40" s="5"/>
      <c r="J40" s="5"/>
      <c r="K40" s="5"/>
      <c r="L40" s="5"/>
      <c r="M40" s="5">
        <v>17</v>
      </c>
      <c r="N40" s="5"/>
      <c r="O40" s="5"/>
      <c r="P40" s="5"/>
      <c r="Q40" s="5">
        <v>7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4">
        <f t="shared" si="0"/>
        <v>24</v>
      </c>
      <c r="AM40" s="14">
        <f t="shared" si="1"/>
        <v>0.4</v>
      </c>
      <c r="AN40" s="4">
        <f t="shared" si="2"/>
        <v>2</v>
      </c>
    </row>
    <row r="41" spans="1:40" x14ac:dyDescent="0.25">
      <c r="A41" s="9"/>
      <c r="B41" s="15" t="s">
        <v>201</v>
      </c>
      <c r="C41" s="11" t="s">
        <v>40</v>
      </c>
      <c r="D41" s="22" t="s">
        <v>157</v>
      </c>
      <c r="E41" s="4" t="s">
        <v>43</v>
      </c>
      <c r="F41" s="4"/>
      <c r="G41" s="5">
        <v>7</v>
      </c>
      <c r="H41" s="5">
        <v>12</v>
      </c>
      <c r="I41" s="5">
        <v>4</v>
      </c>
      <c r="J41" s="5"/>
      <c r="K41" s="5"/>
      <c r="L41" s="5"/>
      <c r="M41" s="5">
        <v>3</v>
      </c>
      <c r="N41" s="5"/>
      <c r="O41" s="5">
        <v>56</v>
      </c>
      <c r="P41" s="5">
        <v>18</v>
      </c>
      <c r="Q41" s="5">
        <v>36</v>
      </c>
      <c r="R41" s="5"/>
      <c r="S41" s="5"/>
      <c r="T41" s="5"/>
      <c r="U41" s="5"/>
      <c r="V41" s="5"/>
      <c r="W41" s="5"/>
      <c r="X41" s="5"/>
      <c r="Y41" s="5"/>
      <c r="Z41" s="5"/>
      <c r="AA41" s="5">
        <v>6</v>
      </c>
      <c r="AB41" s="5">
        <v>13</v>
      </c>
      <c r="AC41" s="5">
        <v>13</v>
      </c>
      <c r="AD41" s="5">
        <v>15</v>
      </c>
      <c r="AE41" s="5">
        <v>19</v>
      </c>
      <c r="AF41" s="5"/>
      <c r="AG41" s="5"/>
      <c r="AH41" s="5"/>
      <c r="AI41" s="5">
        <v>8</v>
      </c>
      <c r="AJ41" s="5">
        <v>20</v>
      </c>
      <c r="AK41" s="5">
        <v>25</v>
      </c>
      <c r="AL41" s="4">
        <f t="shared" si="0"/>
        <v>255</v>
      </c>
      <c r="AM41" s="14">
        <f t="shared" si="1"/>
        <v>4.25</v>
      </c>
      <c r="AN41" s="4">
        <f t="shared" si="2"/>
        <v>15</v>
      </c>
    </row>
    <row r="42" spans="1:40" x14ac:dyDescent="0.25">
      <c r="A42" s="8"/>
      <c r="B42" s="15" t="s">
        <v>277</v>
      </c>
      <c r="C42" s="11" t="s">
        <v>130</v>
      </c>
      <c r="D42" s="22" t="s">
        <v>386</v>
      </c>
      <c r="E42" s="4" t="s">
        <v>43</v>
      </c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4">
        <f>SUM(G42:AK42)</f>
        <v>0</v>
      </c>
      <c r="AM42" s="14">
        <f>AL42/60</f>
        <v>0</v>
      </c>
      <c r="AN42" s="4">
        <f>SUMPRODUCT(--ISNUMBER(G42:AK42))</f>
        <v>0</v>
      </c>
    </row>
    <row r="43" spans="1:40" x14ac:dyDescent="0.25">
      <c r="A43" s="9"/>
      <c r="B43" s="15" t="s">
        <v>41</v>
      </c>
      <c r="C43" s="11" t="s">
        <v>41</v>
      </c>
      <c r="D43" s="22" t="s">
        <v>157</v>
      </c>
      <c r="E43" s="4" t="s">
        <v>43</v>
      </c>
      <c r="F43" s="4"/>
      <c r="G43" s="5">
        <v>5</v>
      </c>
      <c r="H43" s="5">
        <v>11</v>
      </c>
      <c r="I43" s="5">
        <v>18</v>
      </c>
      <c r="J43" s="5"/>
      <c r="K43" s="5"/>
      <c r="L43" s="5"/>
      <c r="M43" s="5"/>
      <c r="N43" s="5"/>
      <c r="O43" s="5">
        <v>12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4">
        <f t="shared" si="0"/>
        <v>46</v>
      </c>
      <c r="AM43" s="14">
        <f t="shared" si="1"/>
        <v>0.76666666666666672</v>
      </c>
      <c r="AN43" s="4">
        <f t="shared" si="2"/>
        <v>4</v>
      </c>
    </row>
    <row r="44" spans="1:40" x14ac:dyDescent="0.25">
      <c r="A44" s="9"/>
      <c r="B44" s="15" t="s">
        <v>202</v>
      </c>
      <c r="C44" s="11" t="s">
        <v>42</v>
      </c>
      <c r="D44" s="22" t="s">
        <v>315</v>
      </c>
      <c r="E44" s="4" t="s">
        <v>43</v>
      </c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4">
        <f t="shared" si="0"/>
        <v>0</v>
      </c>
      <c r="AM44" s="14">
        <f t="shared" si="1"/>
        <v>0</v>
      </c>
      <c r="AN44" s="4">
        <f t="shared" si="2"/>
        <v>0</v>
      </c>
    </row>
    <row r="45" spans="1:40" x14ac:dyDescent="0.25">
      <c r="A45" s="8"/>
      <c r="B45" s="15" t="s">
        <v>294</v>
      </c>
      <c r="C45" s="11" t="s">
        <v>148</v>
      </c>
      <c r="D45" s="22" t="s">
        <v>301</v>
      </c>
      <c r="E45" s="4" t="s">
        <v>43</v>
      </c>
      <c r="F45" s="4"/>
      <c r="G45" s="5"/>
      <c r="H45" s="5">
        <v>5</v>
      </c>
      <c r="I45" s="5">
        <v>3</v>
      </c>
      <c r="J45" s="5"/>
      <c r="K45" s="5"/>
      <c r="L45" s="5"/>
      <c r="M45" s="5"/>
      <c r="N45" s="5"/>
      <c r="O45" s="5">
        <v>25</v>
      </c>
      <c r="P45" s="5">
        <v>43</v>
      </c>
      <c r="Q45" s="5">
        <v>14</v>
      </c>
      <c r="R45" s="5"/>
      <c r="S45" s="5"/>
      <c r="T45" s="5"/>
      <c r="U45" s="5"/>
      <c r="V45" s="5"/>
      <c r="W45" s="5"/>
      <c r="X45" s="5"/>
      <c r="Y45" s="5"/>
      <c r="Z45" s="5"/>
      <c r="AA45" s="5">
        <v>11</v>
      </c>
      <c r="AB45" s="5"/>
      <c r="AC45" s="5"/>
      <c r="AD45" s="5"/>
      <c r="AE45" s="5"/>
      <c r="AF45" s="5"/>
      <c r="AG45" s="5"/>
      <c r="AH45" s="5"/>
      <c r="AI45" s="5"/>
      <c r="AJ45" s="5">
        <v>4</v>
      </c>
      <c r="AK45" s="5"/>
      <c r="AL45" s="4">
        <f>SUM(G45:AK45)</f>
        <v>105</v>
      </c>
      <c r="AM45" s="14">
        <f>AL45/60</f>
        <v>1.75</v>
      </c>
      <c r="AN45" s="4">
        <f>SUMPRODUCT(--ISNUMBER(G45:AK45))</f>
        <v>7</v>
      </c>
    </row>
    <row r="46" spans="1:40" x14ac:dyDescent="0.25">
      <c r="A46" s="9"/>
      <c r="B46" s="17" t="s">
        <v>203</v>
      </c>
      <c r="C46" s="11" t="s">
        <v>45</v>
      </c>
      <c r="D46" s="22" t="s">
        <v>316</v>
      </c>
      <c r="E46" s="10" t="s">
        <v>154</v>
      </c>
      <c r="F46" s="4" t="s">
        <v>55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4">
        <f t="shared" si="0"/>
        <v>0</v>
      </c>
      <c r="AM46" s="14">
        <f t="shared" si="1"/>
        <v>0</v>
      </c>
      <c r="AN46" s="4">
        <f t="shared" si="2"/>
        <v>0</v>
      </c>
    </row>
    <row r="47" spans="1:40" x14ac:dyDescent="0.25">
      <c r="A47" s="9"/>
      <c r="B47" s="15" t="s">
        <v>204</v>
      </c>
      <c r="C47" s="11" t="s">
        <v>46</v>
      </c>
      <c r="D47" s="22" t="s">
        <v>317</v>
      </c>
      <c r="E47" s="10" t="s">
        <v>154</v>
      </c>
      <c r="F47" s="4" t="s">
        <v>55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v>360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>
        <v>6</v>
      </c>
      <c r="AJ47" s="5"/>
      <c r="AK47" s="5">
        <v>8</v>
      </c>
      <c r="AL47" s="4">
        <f t="shared" si="0"/>
        <v>374</v>
      </c>
      <c r="AM47" s="14">
        <f t="shared" si="1"/>
        <v>6.2333333333333334</v>
      </c>
      <c r="AN47" s="4">
        <f t="shared" si="2"/>
        <v>3</v>
      </c>
    </row>
    <row r="48" spans="1:40" x14ac:dyDescent="0.25">
      <c r="A48" s="9"/>
      <c r="B48" s="15" t="s">
        <v>205</v>
      </c>
      <c r="C48" s="11" t="s">
        <v>47</v>
      </c>
      <c r="D48" s="22" t="s">
        <v>318</v>
      </c>
      <c r="E48" s="10" t="s">
        <v>154</v>
      </c>
      <c r="F48" s="4" t="s">
        <v>55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>
        <v>49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>
        <v>12</v>
      </c>
      <c r="AC48" s="5"/>
      <c r="AD48" s="5"/>
      <c r="AE48" s="5"/>
      <c r="AF48" s="5"/>
      <c r="AG48" s="5"/>
      <c r="AH48" s="5"/>
      <c r="AI48" s="5"/>
      <c r="AJ48" s="5">
        <v>6</v>
      </c>
      <c r="AK48" s="5">
        <v>8</v>
      </c>
      <c r="AL48" s="4">
        <f t="shared" si="0"/>
        <v>75</v>
      </c>
      <c r="AM48" s="14">
        <f t="shared" si="1"/>
        <v>1.25</v>
      </c>
      <c r="AN48" s="4">
        <f t="shared" si="2"/>
        <v>4</v>
      </c>
    </row>
    <row r="49" spans="1:40" x14ac:dyDescent="0.25">
      <c r="A49" s="9"/>
      <c r="B49" s="15" t="s">
        <v>48</v>
      </c>
      <c r="C49" s="11" t="s">
        <v>48</v>
      </c>
      <c r="D49" s="22" t="s">
        <v>319</v>
      </c>
      <c r="E49" s="10" t="s">
        <v>154</v>
      </c>
      <c r="F49" s="4" t="s">
        <v>55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>
        <v>4</v>
      </c>
      <c r="AK49" s="5"/>
      <c r="AL49" s="4">
        <f t="shared" si="0"/>
        <v>4</v>
      </c>
      <c r="AM49" s="14">
        <f t="shared" si="1"/>
        <v>6.6666666666666666E-2</v>
      </c>
      <c r="AN49" s="4">
        <f t="shared" si="2"/>
        <v>1</v>
      </c>
    </row>
    <row r="50" spans="1:40" x14ac:dyDescent="0.25">
      <c r="A50" s="9"/>
      <c r="B50" s="15" t="s">
        <v>206</v>
      </c>
      <c r="C50" s="11" t="s">
        <v>49</v>
      </c>
      <c r="D50" s="22" t="s">
        <v>314</v>
      </c>
      <c r="E50" s="10" t="s">
        <v>154</v>
      </c>
      <c r="F50" s="4" t="s">
        <v>55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4">
        <f t="shared" si="0"/>
        <v>0</v>
      </c>
      <c r="AM50" s="14">
        <f t="shared" si="1"/>
        <v>0</v>
      </c>
      <c r="AN50" s="4">
        <f t="shared" si="2"/>
        <v>0</v>
      </c>
    </row>
    <row r="51" spans="1:40" x14ac:dyDescent="0.25">
      <c r="A51" s="9"/>
      <c r="B51" s="15" t="s">
        <v>207</v>
      </c>
      <c r="C51" s="11" t="s">
        <v>50</v>
      </c>
      <c r="D51" s="22" t="s">
        <v>316</v>
      </c>
      <c r="E51" s="10" t="s">
        <v>154</v>
      </c>
      <c r="F51" s="4" t="s">
        <v>55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>
        <v>2</v>
      </c>
      <c r="AK51" s="5"/>
      <c r="AL51" s="4">
        <f t="shared" si="0"/>
        <v>2</v>
      </c>
      <c r="AM51" s="14">
        <f t="shared" si="1"/>
        <v>3.3333333333333333E-2</v>
      </c>
      <c r="AN51" s="4">
        <f t="shared" si="2"/>
        <v>1</v>
      </c>
    </row>
    <row r="52" spans="1:40" x14ac:dyDescent="0.25">
      <c r="A52" s="9"/>
      <c r="B52" s="15" t="s">
        <v>208</v>
      </c>
      <c r="C52" s="11" t="s">
        <v>51</v>
      </c>
      <c r="D52" s="22" t="s">
        <v>320</v>
      </c>
      <c r="E52" s="10" t="s">
        <v>154</v>
      </c>
      <c r="F52" s="4" t="s">
        <v>55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4">
        <f t="shared" si="0"/>
        <v>0</v>
      </c>
      <c r="AM52" s="14">
        <f t="shared" si="1"/>
        <v>0</v>
      </c>
      <c r="AN52" s="4">
        <f t="shared" si="2"/>
        <v>0</v>
      </c>
    </row>
    <row r="53" spans="1:40" x14ac:dyDescent="0.25">
      <c r="A53" s="9"/>
      <c r="B53" s="17" t="s">
        <v>209</v>
      </c>
      <c r="C53" s="11" t="s">
        <v>52</v>
      </c>
      <c r="D53" s="22" t="s">
        <v>319</v>
      </c>
      <c r="E53" s="10" t="s">
        <v>154</v>
      </c>
      <c r="F53" s="4" t="s">
        <v>55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4">
        <f t="shared" si="0"/>
        <v>0</v>
      </c>
      <c r="AM53" s="14">
        <f t="shared" si="1"/>
        <v>0</v>
      </c>
      <c r="AN53" s="4">
        <f t="shared" si="2"/>
        <v>0</v>
      </c>
    </row>
    <row r="54" spans="1:40" x14ac:dyDescent="0.25">
      <c r="A54" s="9"/>
      <c r="B54" s="15" t="s">
        <v>210</v>
      </c>
      <c r="C54" s="11" t="s">
        <v>53</v>
      </c>
      <c r="D54" s="22" t="s">
        <v>318</v>
      </c>
      <c r="E54" s="10" t="s">
        <v>154</v>
      </c>
      <c r="F54" s="4" t="s">
        <v>55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4">
        <f t="shared" si="0"/>
        <v>0</v>
      </c>
      <c r="AM54" s="14">
        <f t="shared" si="1"/>
        <v>0</v>
      </c>
      <c r="AN54" s="4">
        <f t="shared" si="2"/>
        <v>0</v>
      </c>
    </row>
    <row r="55" spans="1:40" x14ac:dyDescent="0.25">
      <c r="A55" s="9"/>
      <c r="B55" s="15" t="s">
        <v>211</v>
      </c>
      <c r="C55" s="12" t="s">
        <v>54</v>
      </c>
      <c r="D55" s="22" t="s">
        <v>319</v>
      </c>
      <c r="E55" s="10" t="s">
        <v>154</v>
      </c>
      <c r="F55" s="4" t="s">
        <v>55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4">
        <f t="shared" si="0"/>
        <v>0</v>
      </c>
      <c r="AM55" s="14">
        <f t="shared" si="1"/>
        <v>0</v>
      </c>
      <c r="AN55" s="4">
        <f t="shared" si="2"/>
        <v>0</v>
      </c>
    </row>
    <row r="56" spans="1:40" x14ac:dyDescent="0.25">
      <c r="A56" s="9"/>
      <c r="B56" s="15" t="s">
        <v>372</v>
      </c>
      <c r="C56" s="15" t="s">
        <v>372</v>
      </c>
      <c r="D56" s="22" t="s">
        <v>375</v>
      </c>
      <c r="E56" s="10" t="s">
        <v>154</v>
      </c>
      <c r="F56" s="4" t="s">
        <v>55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4">
        <f t="shared" si="0"/>
        <v>0</v>
      </c>
      <c r="AM56" s="14">
        <f t="shared" si="1"/>
        <v>0</v>
      </c>
      <c r="AN56" s="4">
        <f t="shared" si="2"/>
        <v>0</v>
      </c>
    </row>
    <row r="57" spans="1:40" x14ac:dyDescent="0.25">
      <c r="A57" s="9"/>
      <c r="B57" s="15" t="s">
        <v>373</v>
      </c>
      <c r="C57" s="12" t="s">
        <v>374</v>
      </c>
      <c r="D57" s="22" t="s">
        <v>316</v>
      </c>
      <c r="E57" s="10" t="s">
        <v>154</v>
      </c>
      <c r="F57" s="4" t="s">
        <v>55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4">
        <f t="shared" si="0"/>
        <v>0</v>
      </c>
      <c r="AM57" s="14">
        <f t="shared" si="1"/>
        <v>0</v>
      </c>
      <c r="AN57" s="4">
        <f t="shared" si="2"/>
        <v>0</v>
      </c>
    </row>
    <row r="58" spans="1:40" x14ac:dyDescent="0.25">
      <c r="A58" s="9"/>
      <c r="B58" s="15" t="s">
        <v>212</v>
      </c>
      <c r="C58" s="11" t="s">
        <v>57</v>
      </c>
      <c r="D58" s="22" t="s">
        <v>303</v>
      </c>
      <c r="E58" s="4" t="s">
        <v>64</v>
      </c>
      <c r="F58" s="4"/>
      <c r="G58" s="5">
        <v>3</v>
      </c>
      <c r="H58" s="5">
        <v>15</v>
      </c>
      <c r="I58" s="5"/>
      <c r="J58" s="5"/>
      <c r="K58" s="5"/>
      <c r="L58" s="5"/>
      <c r="M58" s="5"/>
      <c r="N58" s="5">
        <v>21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4">
        <f t="shared" si="0"/>
        <v>39</v>
      </c>
      <c r="AM58" s="14">
        <f t="shared" si="1"/>
        <v>0.65</v>
      </c>
      <c r="AN58" s="4">
        <f t="shared" si="2"/>
        <v>3</v>
      </c>
    </row>
    <row r="59" spans="1:40" x14ac:dyDescent="0.25">
      <c r="A59" s="9"/>
      <c r="B59" s="15" t="s">
        <v>213</v>
      </c>
      <c r="C59" s="11" t="s">
        <v>58</v>
      </c>
      <c r="D59" s="22" t="s">
        <v>157</v>
      </c>
      <c r="E59" s="4" t="s">
        <v>64</v>
      </c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4">
        <f t="shared" si="0"/>
        <v>0</v>
      </c>
      <c r="AM59" s="14">
        <f t="shared" si="1"/>
        <v>0</v>
      </c>
      <c r="AN59" s="4">
        <f t="shared" si="2"/>
        <v>0</v>
      </c>
    </row>
    <row r="60" spans="1:40" x14ac:dyDescent="0.25">
      <c r="A60" s="9"/>
      <c r="B60" s="15" t="s">
        <v>59</v>
      </c>
      <c r="C60" s="11" t="s">
        <v>59</v>
      </c>
      <c r="D60" s="22" t="s">
        <v>303</v>
      </c>
      <c r="E60" s="4" t="s">
        <v>64</v>
      </c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4">
        <f t="shared" si="0"/>
        <v>0</v>
      </c>
      <c r="AM60" s="14">
        <f t="shared" si="1"/>
        <v>0</v>
      </c>
      <c r="AN60" s="4">
        <f t="shared" si="2"/>
        <v>0</v>
      </c>
    </row>
    <row r="61" spans="1:40" x14ac:dyDescent="0.25">
      <c r="A61" s="9"/>
      <c r="B61" s="15" t="s">
        <v>214</v>
      </c>
      <c r="C61" s="11" t="s">
        <v>60</v>
      </c>
      <c r="D61" s="22" t="s">
        <v>321</v>
      </c>
      <c r="E61" s="4" t="s">
        <v>64</v>
      </c>
      <c r="F61" s="4"/>
      <c r="G61" s="5">
        <v>13</v>
      </c>
      <c r="H61" s="5"/>
      <c r="I61" s="5">
        <v>6</v>
      </c>
      <c r="J61" s="5"/>
      <c r="K61" s="5"/>
      <c r="L61" s="5"/>
      <c r="M61" s="5"/>
      <c r="N61" s="5"/>
      <c r="O61" s="5">
        <v>8</v>
      </c>
      <c r="P61" s="5">
        <v>1</v>
      </c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4">
        <f t="shared" si="0"/>
        <v>28</v>
      </c>
      <c r="AM61" s="14">
        <f t="shared" si="1"/>
        <v>0.46666666666666667</v>
      </c>
      <c r="AN61" s="4">
        <f t="shared" si="2"/>
        <v>4</v>
      </c>
    </row>
    <row r="62" spans="1:40" x14ac:dyDescent="0.25">
      <c r="A62" s="9"/>
      <c r="B62" s="15" t="s">
        <v>215</v>
      </c>
      <c r="C62" s="11" t="s">
        <v>61</v>
      </c>
      <c r="D62" s="22" t="s">
        <v>322</v>
      </c>
      <c r="E62" s="4" t="s">
        <v>64</v>
      </c>
      <c r="F62" s="4"/>
      <c r="G62" s="5"/>
      <c r="H62" s="5">
        <v>1</v>
      </c>
      <c r="I62" s="5"/>
      <c r="J62" s="5"/>
      <c r="K62" s="5"/>
      <c r="L62" s="5"/>
      <c r="M62" s="5">
        <v>9</v>
      </c>
      <c r="N62" s="5">
        <v>4</v>
      </c>
      <c r="O62" s="5">
        <v>6</v>
      </c>
      <c r="P62" s="5">
        <v>7</v>
      </c>
      <c r="Q62" s="5">
        <v>6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>
        <v>3</v>
      </c>
      <c r="AK62" s="5"/>
      <c r="AL62" s="4">
        <f t="shared" si="0"/>
        <v>36</v>
      </c>
      <c r="AM62" s="14">
        <f t="shared" si="1"/>
        <v>0.6</v>
      </c>
      <c r="AN62" s="4">
        <f t="shared" si="2"/>
        <v>7</v>
      </c>
    </row>
    <row r="63" spans="1:40" x14ac:dyDescent="0.25">
      <c r="A63" s="8"/>
      <c r="B63" s="15" t="s">
        <v>268</v>
      </c>
      <c r="C63" s="11" t="s">
        <v>121</v>
      </c>
      <c r="D63" s="22" t="s">
        <v>304</v>
      </c>
      <c r="E63" s="4" t="s">
        <v>64</v>
      </c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4">
        <f>SUM(G63:AK63)</f>
        <v>0</v>
      </c>
      <c r="AM63" s="14">
        <f>AL63/60</f>
        <v>0</v>
      </c>
      <c r="AN63" s="4">
        <f>SUMPRODUCT(--ISNUMBER(G63:AK63))</f>
        <v>0</v>
      </c>
    </row>
    <row r="64" spans="1:40" x14ac:dyDescent="0.25">
      <c r="A64" s="9"/>
      <c r="B64" s="15" t="s">
        <v>216</v>
      </c>
      <c r="C64" s="11" t="s">
        <v>62</v>
      </c>
      <c r="D64" s="22" t="s">
        <v>309</v>
      </c>
      <c r="E64" s="4" t="s">
        <v>64</v>
      </c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4">
        <f t="shared" si="0"/>
        <v>0</v>
      </c>
      <c r="AM64" s="14">
        <f t="shared" si="1"/>
        <v>0</v>
      </c>
      <c r="AN64" s="4">
        <f t="shared" si="2"/>
        <v>0</v>
      </c>
    </row>
    <row r="65" spans="1:40" x14ac:dyDescent="0.25">
      <c r="A65" s="9"/>
      <c r="B65" s="15" t="s">
        <v>217</v>
      </c>
      <c r="C65" s="11" t="s">
        <v>63</v>
      </c>
      <c r="D65" s="22" t="s">
        <v>323</v>
      </c>
      <c r="E65" s="4" t="s">
        <v>64</v>
      </c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>
        <v>32</v>
      </c>
      <c r="AF65" s="5"/>
      <c r="AG65" s="5"/>
      <c r="AH65" s="5"/>
      <c r="AI65" s="5"/>
      <c r="AJ65" s="5"/>
      <c r="AK65" s="5"/>
      <c r="AL65" s="4">
        <f t="shared" si="0"/>
        <v>32</v>
      </c>
      <c r="AM65" s="14">
        <f t="shared" si="1"/>
        <v>0.53333333333333333</v>
      </c>
      <c r="AN65" s="4">
        <f t="shared" si="2"/>
        <v>1</v>
      </c>
    </row>
    <row r="66" spans="1:40" x14ac:dyDescent="0.25">
      <c r="A66" s="9"/>
      <c r="B66" s="15" t="s">
        <v>219</v>
      </c>
      <c r="C66" s="11" t="s">
        <v>66</v>
      </c>
      <c r="D66" s="22" t="s">
        <v>158</v>
      </c>
      <c r="E66" s="10" t="s">
        <v>154</v>
      </c>
      <c r="F66" s="4" t="s">
        <v>67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4">
        <f t="shared" si="0"/>
        <v>0</v>
      </c>
      <c r="AM66" s="14">
        <f t="shared" si="1"/>
        <v>0</v>
      </c>
      <c r="AN66" s="4">
        <f t="shared" si="2"/>
        <v>0</v>
      </c>
    </row>
    <row r="67" spans="1:40" x14ac:dyDescent="0.25">
      <c r="A67" s="9"/>
      <c r="B67" s="15" t="s">
        <v>220</v>
      </c>
      <c r="C67" s="11" t="s">
        <v>68</v>
      </c>
      <c r="D67" s="22" t="s">
        <v>324</v>
      </c>
      <c r="E67" s="4" t="s">
        <v>153</v>
      </c>
      <c r="F67" s="4"/>
      <c r="G67" s="5">
        <v>4</v>
      </c>
      <c r="H67" s="5">
        <v>9</v>
      </c>
      <c r="I67" s="5">
        <v>1</v>
      </c>
      <c r="J67" s="5"/>
      <c r="K67" s="5"/>
      <c r="L67" s="5"/>
      <c r="M67" s="5">
        <v>15</v>
      </c>
      <c r="N67" s="5">
        <v>2</v>
      </c>
      <c r="O67" s="5">
        <v>7</v>
      </c>
      <c r="P67" s="5">
        <v>12</v>
      </c>
      <c r="Q67" s="5">
        <v>9</v>
      </c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>
        <v>1</v>
      </c>
      <c r="AF67" s="5"/>
      <c r="AG67" s="5"/>
      <c r="AH67" s="5">
        <v>29</v>
      </c>
      <c r="AI67" s="5">
        <v>1</v>
      </c>
      <c r="AJ67" s="5">
        <v>6</v>
      </c>
      <c r="AK67" s="5">
        <v>4</v>
      </c>
      <c r="AL67" s="4">
        <f t="shared" si="0"/>
        <v>100</v>
      </c>
      <c r="AM67" s="14">
        <f t="shared" si="1"/>
        <v>1.6666666666666667</v>
      </c>
      <c r="AN67" s="4">
        <f t="shared" si="2"/>
        <v>13</v>
      </c>
    </row>
    <row r="68" spans="1:40" x14ac:dyDescent="0.25">
      <c r="A68" s="9"/>
      <c r="B68" s="15" t="s">
        <v>190</v>
      </c>
      <c r="C68" s="11" t="s">
        <v>29</v>
      </c>
      <c r="D68" s="22" t="s">
        <v>157</v>
      </c>
      <c r="E68" s="4" t="s">
        <v>153</v>
      </c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4">
        <f t="shared" si="0"/>
        <v>0</v>
      </c>
      <c r="AM68" s="14">
        <f t="shared" si="1"/>
        <v>0</v>
      </c>
      <c r="AN68" s="4">
        <f t="shared" si="2"/>
        <v>0</v>
      </c>
    </row>
    <row r="69" spans="1:40" x14ac:dyDescent="0.25">
      <c r="A69" s="9"/>
      <c r="B69" s="15" t="s">
        <v>221</v>
      </c>
      <c r="C69" s="11" t="s">
        <v>69</v>
      </c>
      <c r="D69" s="22" t="s">
        <v>325</v>
      </c>
      <c r="E69" s="4" t="s">
        <v>153</v>
      </c>
      <c r="F69" s="4"/>
      <c r="G69" s="5"/>
      <c r="H69" s="5">
        <v>12</v>
      </c>
      <c r="I69" s="5"/>
      <c r="J69" s="5"/>
      <c r="K69" s="5"/>
      <c r="L69" s="5"/>
      <c r="M69" s="5"/>
      <c r="N69" s="5"/>
      <c r="O69" s="5">
        <v>8</v>
      </c>
      <c r="P69" s="5">
        <v>7</v>
      </c>
      <c r="Q69" s="5">
        <v>6</v>
      </c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4">
        <f t="shared" si="0"/>
        <v>33</v>
      </c>
      <c r="AM69" s="14">
        <f t="shared" si="1"/>
        <v>0.55000000000000004</v>
      </c>
      <c r="AN69" s="4">
        <f t="shared" si="2"/>
        <v>4</v>
      </c>
    </row>
    <row r="70" spans="1:40" x14ac:dyDescent="0.25">
      <c r="A70" s="9"/>
      <c r="B70" s="15" t="s">
        <v>222</v>
      </c>
      <c r="C70" s="11" t="s">
        <v>70</v>
      </c>
      <c r="D70" s="22" t="s">
        <v>307</v>
      </c>
      <c r="E70" s="4" t="s">
        <v>153</v>
      </c>
      <c r="F70" s="4"/>
      <c r="G70" s="5"/>
      <c r="H70" s="5"/>
      <c r="I70" s="5"/>
      <c r="J70" s="5"/>
      <c r="K70" s="5"/>
      <c r="L70" s="5"/>
      <c r="M70" s="5"/>
      <c r="N70" s="5"/>
      <c r="O70" s="5">
        <v>12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>
        <v>27</v>
      </c>
      <c r="AC70" s="5"/>
      <c r="AD70" s="5"/>
      <c r="AE70" s="5"/>
      <c r="AF70" s="5"/>
      <c r="AG70" s="5"/>
      <c r="AH70" s="5"/>
      <c r="AI70" s="5"/>
      <c r="AJ70" s="5"/>
      <c r="AK70" s="5"/>
      <c r="AL70" s="4">
        <f t="shared" si="0"/>
        <v>39</v>
      </c>
      <c r="AM70" s="14">
        <f t="shared" si="1"/>
        <v>0.65</v>
      </c>
      <c r="AN70" s="4">
        <f t="shared" si="2"/>
        <v>2</v>
      </c>
    </row>
    <row r="71" spans="1:40" x14ac:dyDescent="0.25">
      <c r="A71" s="9"/>
      <c r="B71" s="15" t="s">
        <v>223</v>
      </c>
      <c r="C71" s="11" t="s">
        <v>71</v>
      </c>
      <c r="D71" s="22" t="s">
        <v>326</v>
      </c>
      <c r="E71" s="4" t="s">
        <v>153</v>
      </c>
      <c r="F71" s="4"/>
      <c r="G71" s="5">
        <v>14</v>
      </c>
      <c r="H71" s="5">
        <v>9</v>
      </c>
      <c r="I71" s="5">
        <v>2</v>
      </c>
      <c r="J71" s="5"/>
      <c r="K71" s="5"/>
      <c r="L71" s="5"/>
      <c r="M71" s="5">
        <v>14</v>
      </c>
      <c r="N71" s="5">
        <v>13</v>
      </c>
      <c r="O71" s="5">
        <v>20</v>
      </c>
      <c r="P71" s="5">
        <v>13</v>
      </c>
      <c r="Q71" s="5">
        <v>4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4">
        <f t="shared" si="0"/>
        <v>89</v>
      </c>
      <c r="AM71" s="14">
        <f t="shared" si="1"/>
        <v>1.4833333333333334</v>
      </c>
      <c r="AN71" s="4">
        <f t="shared" si="2"/>
        <v>8</v>
      </c>
    </row>
    <row r="72" spans="1:40" x14ac:dyDescent="0.25">
      <c r="A72" s="9"/>
      <c r="B72" s="15" t="s">
        <v>224</v>
      </c>
      <c r="C72" s="11" t="s">
        <v>72</v>
      </c>
      <c r="D72" s="22" t="s">
        <v>327</v>
      </c>
      <c r="E72" s="4" t="s">
        <v>153</v>
      </c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>
        <v>7</v>
      </c>
      <c r="AF72" s="5"/>
      <c r="AG72" s="5"/>
      <c r="AH72" s="5"/>
      <c r="AI72" s="5"/>
      <c r="AJ72" s="5"/>
      <c r="AK72" s="5"/>
      <c r="AL72" s="4">
        <f t="shared" si="0"/>
        <v>7</v>
      </c>
      <c r="AM72" s="14">
        <f t="shared" si="1"/>
        <v>0.11666666666666667</v>
      </c>
      <c r="AN72" s="4">
        <f t="shared" si="2"/>
        <v>1</v>
      </c>
    </row>
    <row r="73" spans="1:40" x14ac:dyDescent="0.25">
      <c r="A73" s="9"/>
      <c r="B73" s="15" t="s">
        <v>225</v>
      </c>
      <c r="C73" s="11" t="s">
        <v>73</v>
      </c>
      <c r="D73" s="22" t="s">
        <v>328</v>
      </c>
      <c r="E73" s="4" t="s">
        <v>153</v>
      </c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4">
        <f t="shared" si="0"/>
        <v>0</v>
      </c>
      <c r="AM73" s="14">
        <f t="shared" si="1"/>
        <v>0</v>
      </c>
      <c r="AN73" s="4">
        <f t="shared" si="2"/>
        <v>0</v>
      </c>
    </row>
    <row r="74" spans="1:40" x14ac:dyDescent="0.25">
      <c r="A74" s="9"/>
      <c r="B74" s="15" t="s">
        <v>74</v>
      </c>
      <c r="C74" s="11" t="s">
        <v>74</v>
      </c>
      <c r="D74" s="22" t="s">
        <v>329</v>
      </c>
      <c r="E74" s="4" t="s">
        <v>153</v>
      </c>
      <c r="F74" s="4"/>
      <c r="G74" s="5">
        <v>8</v>
      </c>
      <c r="H74" s="5">
        <v>5</v>
      </c>
      <c r="I74" s="5">
        <v>26</v>
      </c>
      <c r="J74" s="5"/>
      <c r="K74" s="5">
        <v>21</v>
      </c>
      <c r="L74" s="5"/>
      <c r="M74" s="5"/>
      <c r="N74" s="5">
        <v>50</v>
      </c>
      <c r="O74" s="5"/>
      <c r="P74" s="5">
        <v>15</v>
      </c>
      <c r="Q74" s="5">
        <v>7</v>
      </c>
      <c r="R74" s="5"/>
      <c r="S74" s="5"/>
      <c r="T74" s="5"/>
      <c r="U74" s="5"/>
      <c r="V74" s="5"/>
      <c r="W74" s="5"/>
      <c r="X74" s="5"/>
      <c r="Y74" s="5"/>
      <c r="Z74" s="5"/>
      <c r="AA74" s="5"/>
      <c r="AB74" s="5">
        <v>30</v>
      </c>
      <c r="AC74" s="5">
        <v>30</v>
      </c>
      <c r="AD74" s="5"/>
      <c r="AE74" s="5"/>
      <c r="AF74" s="5">
        <v>64</v>
      </c>
      <c r="AG74" s="5"/>
      <c r="AH74" s="5"/>
      <c r="AI74" s="5"/>
      <c r="AJ74" s="5"/>
      <c r="AK74" s="5">
        <v>2</v>
      </c>
      <c r="AL74" s="4">
        <f t="shared" si="0"/>
        <v>258</v>
      </c>
      <c r="AM74" s="14">
        <f t="shared" si="1"/>
        <v>4.3</v>
      </c>
      <c r="AN74" s="4">
        <f t="shared" si="2"/>
        <v>11</v>
      </c>
    </row>
    <row r="75" spans="1:40" x14ac:dyDescent="0.25">
      <c r="A75" s="9"/>
      <c r="B75" s="15" t="s">
        <v>227</v>
      </c>
      <c r="C75" s="11" t="s">
        <v>76</v>
      </c>
      <c r="D75" s="22" t="s">
        <v>303</v>
      </c>
      <c r="E75" s="4" t="s">
        <v>153</v>
      </c>
      <c r="F75" s="4"/>
      <c r="G75" s="5"/>
      <c r="H75" s="5"/>
      <c r="I75" s="5"/>
      <c r="J75" s="5"/>
      <c r="K75" s="5"/>
      <c r="L75" s="5">
        <v>85</v>
      </c>
      <c r="M75" s="5"/>
      <c r="N75" s="5"/>
      <c r="O75" s="5">
        <v>4</v>
      </c>
      <c r="P75" s="5">
        <v>1</v>
      </c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>
        <v>7</v>
      </c>
      <c r="AD75" s="5"/>
      <c r="AE75" s="5"/>
      <c r="AF75" s="5"/>
      <c r="AG75" s="5"/>
      <c r="AH75" s="5"/>
      <c r="AI75" s="5"/>
      <c r="AJ75" s="5"/>
      <c r="AK75" s="5">
        <v>3</v>
      </c>
      <c r="AL75" s="4">
        <f t="shared" ref="AL75:AL140" si="6">SUM(G75:AK75)</f>
        <v>100</v>
      </c>
      <c r="AM75" s="14">
        <f t="shared" ref="AM75:AM140" si="7">AL75/60</f>
        <v>1.6666666666666667</v>
      </c>
      <c r="AN75" s="4">
        <f t="shared" ref="AN75:AN140" si="8">SUMPRODUCT(--ISNUMBER(G75:AK75))</f>
        <v>5</v>
      </c>
    </row>
    <row r="76" spans="1:40" x14ac:dyDescent="0.25">
      <c r="A76" s="9"/>
      <c r="B76" s="15" t="s">
        <v>228</v>
      </c>
      <c r="C76" s="11" t="s">
        <v>77</v>
      </c>
      <c r="D76" s="22" t="s">
        <v>301</v>
      </c>
      <c r="E76" s="4" t="s">
        <v>153</v>
      </c>
      <c r="F76" s="4"/>
      <c r="G76" s="5"/>
      <c r="H76" s="5"/>
      <c r="I76" s="5"/>
      <c r="J76" s="5"/>
      <c r="K76" s="5"/>
      <c r="L76" s="5"/>
      <c r="M76" s="5"/>
      <c r="N76" s="5"/>
      <c r="O76" s="5"/>
      <c r="P76" s="5">
        <v>4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4">
        <f t="shared" si="6"/>
        <v>4</v>
      </c>
      <c r="AM76" s="14">
        <f t="shared" si="7"/>
        <v>6.6666666666666666E-2</v>
      </c>
      <c r="AN76" s="4">
        <f t="shared" si="8"/>
        <v>1</v>
      </c>
    </row>
    <row r="77" spans="1:40" x14ac:dyDescent="0.25">
      <c r="A77" s="9"/>
      <c r="B77" s="17" t="s">
        <v>369</v>
      </c>
      <c r="C77" s="11" t="s">
        <v>370</v>
      </c>
      <c r="D77" s="22" t="s">
        <v>310</v>
      </c>
      <c r="E77" s="4" t="s">
        <v>153</v>
      </c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4">
        <f t="shared" si="6"/>
        <v>0</v>
      </c>
      <c r="AM77" s="14">
        <f t="shared" si="7"/>
        <v>0</v>
      </c>
      <c r="AN77" s="4">
        <f t="shared" si="8"/>
        <v>0</v>
      </c>
    </row>
    <row r="78" spans="1:40" x14ac:dyDescent="0.25">
      <c r="A78" s="9"/>
      <c r="B78" s="15" t="s">
        <v>229</v>
      </c>
      <c r="C78" s="11" t="s">
        <v>78</v>
      </c>
      <c r="D78" s="22" t="s">
        <v>331</v>
      </c>
      <c r="E78" s="4" t="s">
        <v>153</v>
      </c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>
        <v>15</v>
      </c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4">
        <f t="shared" si="6"/>
        <v>15</v>
      </c>
      <c r="AM78" s="14">
        <f t="shared" si="7"/>
        <v>0.25</v>
      </c>
      <c r="AN78" s="4">
        <f t="shared" si="8"/>
        <v>1</v>
      </c>
    </row>
    <row r="79" spans="1:40" x14ac:dyDescent="0.25">
      <c r="A79" s="9"/>
      <c r="B79" s="15" t="s">
        <v>191</v>
      </c>
      <c r="C79" s="11" t="s">
        <v>31</v>
      </c>
      <c r="D79" s="22" t="s">
        <v>310</v>
      </c>
      <c r="E79" s="4" t="s">
        <v>153</v>
      </c>
      <c r="F79" s="4"/>
      <c r="G79" s="5"/>
      <c r="H79" s="5"/>
      <c r="I79" s="5">
        <v>9</v>
      </c>
      <c r="J79" s="5"/>
      <c r="K79" s="5"/>
      <c r="L79" s="5"/>
      <c r="M79" s="5"/>
      <c r="N79" s="5"/>
      <c r="O79" s="5"/>
      <c r="P79" s="5">
        <v>54</v>
      </c>
      <c r="Q79" s="5">
        <v>37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>
        <v>45</v>
      </c>
      <c r="AF79" s="5"/>
      <c r="AG79" s="5"/>
      <c r="AH79" s="5"/>
      <c r="AI79" s="5"/>
      <c r="AJ79" s="5"/>
      <c r="AK79" s="5">
        <v>23</v>
      </c>
      <c r="AL79" s="4">
        <f>SUM(G79:AK79)</f>
        <v>168</v>
      </c>
      <c r="AM79" s="14">
        <f>AL79/60</f>
        <v>2.8</v>
      </c>
      <c r="AN79" s="4">
        <f>SUMPRODUCT(--ISNUMBER(G79:AK79))</f>
        <v>5</v>
      </c>
    </row>
    <row r="80" spans="1:40" x14ac:dyDescent="0.25">
      <c r="A80" s="9"/>
      <c r="B80" s="15" t="s">
        <v>230</v>
      </c>
      <c r="C80" s="11" t="s">
        <v>79</v>
      </c>
      <c r="D80" s="22" t="s">
        <v>321</v>
      </c>
      <c r="E80" s="4" t="s">
        <v>153</v>
      </c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>
        <v>261</v>
      </c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4">
        <f t="shared" si="6"/>
        <v>261</v>
      </c>
      <c r="AM80" s="14">
        <f t="shared" si="7"/>
        <v>4.3499999999999996</v>
      </c>
      <c r="AN80" s="4">
        <f t="shared" si="8"/>
        <v>1</v>
      </c>
    </row>
    <row r="81" spans="1:40" x14ac:dyDescent="0.25">
      <c r="A81" s="9"/>
      <c r="B81" s="15" t="s">
        <v>231</v>
      </c>
      <c r="C81" s="11" t="s">
        <v>80</v>
      </c>
      <c r="D81" s="22" t="s">
        <v>324</v>
      </c>
      <c r="E81" s="4" t="s">
        <v>153</v>
      </c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4">
        <f t="shared" si="6"/>
        <v>0</v>
      </c>
      <c r="AM81" s="14">
        <f t="shared" si="7"/>
        <v>0</v>
      </c>
      <c r="AN81" s="4">
        <f t="shared" si="8"/>
        <v>0</v>
      </c>
    </row>
    <row r="82" spans="1:40" x14ac:dyDescent="0.25">
      <c r="A82" s="9"/>
      <c r="B82" s="17" t="s">
        <v>232</v>
      </c>
      <c r="C82" s="11" t="s">
        <v>81</v>
      </c>
      <c r="D82" s="22" t="s">
        <v>332</v>
      </c>
      <c r="E82" s="4" t="s">
        <v>153</v>
      </c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4">
        <f t="shared" si="6"/>
        <v>0</v>
      </c>
      <c r="AM82" s="14">
        <f t="shared" si="7"/>
        <v>0</v>
      </c>
      <c r="AN82" s="4">
        <f t="shared" si="8"/>
        <v>0</v>
      </c>
    </row>
    <row r="83" spans="1:40" x14ac:dyDescent="0.25">
      <c r="A83" s="9"/>
      <c r="B83" s="15" t="s">
        <v>233</v>
      </c>
      <c r="C83" s="11" t="s">
        <v>82</v>
      </c>
      <c r="D83" s="22" t="s">
        <v>299</v>
      </c>
      <c r="E83" s="4" t="s">
        <v>153</v>
      </c>
      <c r="F83" s="4"/>
      <c r="G83" s="5"/>
      <c r="H83" s="5"/>
      <c r="I83" s="5"/>
      <c r="J83" s="5"/>
      <c r="K83" s="5"/>
      <c r="L83" s="5"/>
      <c r="M83" s="5"/>
      <c r="N83" s="5"/>
      <c r="O83" s="5">
        <v>23</v>
      </c>
      <c r="P83" s="5"/>
      <c r="Q83" s="5">
        <v>7</v>
      </c>
      <c r="R83" s="5"/>
      <c r="S83" s="5"/>
      <c r="T83" s="5"/>
      <c r="U83" s="5"/>
      <c r="V83" s="5"/>
      <c r="W83" s="5"/>
      <c r="X83" s="5"/>
      <c r="Y83" s="5"/>
      <c r="Z83" s="5"/>
      <c r="AA83" s="5"/>
      <c r="AB83" s="5">
        <v>4</v>
      </c>
      <c r="AC83" s="5">
        <v>28</v>
      </c>
      <c r="AD83" s="5">
        <v>5</v>
      </c>
      <c r="AE83" s="5">
        <v>6</v>
      </c>
      <c r="AF83" s="5"/>
      <c r="AG83" s="5"/>
      <c r="AH83" s="5"/>
      <c r="AI83" s="5"/>
      <c r="AJ83" s="5">
        <v>7</v>
      </c>
      <c r="AK83" s="5"/>
      <c r="AL83" s="4">
        <f t="shared" si="6"/>
        <v>80</v>
      </c>
      <c r="AM83" s="14">
        <f t="shared" si="7"/>
        <v>1.3333333333333333</v>
      </c>
      <c r="AN83" s="4">
        <f t="shared" si="8"/>
        <v>7</v>
      </c>
    </row>
    <row r="84" spans="1:40" x14ac:dyDescent="0.25">
      <c r="A84" s="9"/>
      <c r="B84" s="15" t="s">
        <v>234</v>
      </c>
      <c r="C84" s="11" t="s">
        <v>83</v>
      </c>
      <c r="D84" s="22" t="s">
        <v>333</v>
      </c>
      <c r="E84" s="4" t="s">
        <v>153</v>
      </c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4">
        <f t="shared" si="6"/>
        <v>0</v>
      </c>
      <c r="AM84" s="14">
        <f t="shared" si="7"/>
        <v>0</v>
      </c>
      <c r="AN84" s="4">
        <f t="shared" si="8"/>
        <v>0</v>
      </c>
    </row>
    <row r="85" spans="1:40" x14ac:dyDescent="0.25">
      <c r="A85" s="9"/>
      <c r="B85" s="15" t="s">
        <v>235</v>
      </c>
      <c r="C85" s="11" t="s">
        <v>84</v>
      </c>
      <c r="D85" s="22" t="s">
        <v>334</v>
      </c>
      <c r="E85" s="4" t="s">
        <v>153</v>
      </c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4">
        <f t="shared" si="6"/>
        <v>0</v>
      </c>
      <c r="AM85" s="14">
        <f t="shared" si="7"/>
        <v>0</v>
      </c>
      <c r="AN85" s="4">
        <f t="shared" si="8"/>
        <v>0</v>
      </c>
    </row>
    <row r="86" spans="1:40" x14ac:dyDescent="0.25">
      <c r="A86" s="9"/>
      <c r="B86" s="15" t="s">
        <v>236</v>
      </c>
      <c r="C86" s="11" t="s">
        <v>155</v>
      </c>
      <c r="D86" s="22" t="s">
        <v>335</v>
      </c>
      <c r="E86" s="4" t="s">
        <v>153</v>
      </c>
      <c r="F86" s="4"/>
      <c r="G86" s="5"/>
      <c r="H86" s="5">
        <v>14</v>
      </c>
      <c r="I86" s="5"/>
      <c r="J86" s="5"/>
      <c r="K86" s="5"/>
      <c r="L86" s="5"/>
      <c r="M86" s="5">
        <v>10</v>
      </c>
      <c r="N86" s="5"/>
      <c r="O86" s="5"/>
      <c r="P86" s="5">
        <v>20</v>
      </c>
      <c r="Q86" s="5">
        <v>13</v>
      </c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>
        <v>4</v>
      </c>
      <c r="AJ86" s="5"/>
      <c r="AK86" s="5"/>
      <c r="AL86" s="4">
        <f t="shared" si="6"/>
        <v>61</v>
      </c>
      <c r="AM86" s="14">
        <f t="shared" si="7"/>
        <v>1.0166666666666666</v>
      </c>
      <c r="AN86" s="4">
        <f t="shared" si="8"/>
        <v>5</v>
      </c>
    </row>
    <row r="87" spans="1:40" x14ac:dyDescent="0.25">
      <c r="A87" s="9"/>
      <c r="B87" s="15" t="s">
        <v>237</v>
      </c>
      <c r="C87" s="11" t="s">
        <v>85</v>
      </c>
      <c r="D87" s="22" t="s">
        <v>327</v>
      </c>
      <c r="E87" s="4" t="s">
        <v>153</v>
      </c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4">
        <f t="shared" si="6"/>
        <v>0</v>
      </c>
      <c r="AM87" s="14">
        <f t="shared" si="7"/>
        <v>0</v>
      </c>
      <c r="AN87" s="4">
        <f t="shared" si="8"/>
        <v>0</v>
      </c>
    </row>
    <row r="88" spans="1:40" x14ac:dyDescent="0.25">
      <c r="A88" s="9"/>
      <c r="B88" s="15" t="s">
        <v>238</v>
      </c>
      <c r="C88" s="11" t="s">
        <v>86</v>
      </c>
      <c r="D88" s="22" t="s">
        <v>299</v>
      </c>
      <c r="E88" s="4" t="s">
        <v>153</v>
      </c>
      <c r="F88" s="4"/>
      <c r="G88" s="5"/>
      <c r="H88" s="5"/>
      <c r="I88" s="5"/>
      <c r="J88" s="5"/>
      <c r="K88" s="5"/>
      <c r="L88" s="5"/>
      <c r="M88" s="5"/>
      <c r="N88" s="5"/>
      <c r="O88" s="5"/>
      <c r="P88" s="5">
        <v>25</v>
      </c>
      <c r="Q88" s="5">
        <v>18</v>
      </c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>
        <v>17</v>
      </c>
      <c r="AI88" s="5">
        <v>8</v>
      </c>
      <c r="AJ88" s="5"/>
      <c r="AK88" s="5"/>
      <c r="AL88" s="4">
        <f t="shared" si="6"/>
        <v>68</v>
      </c>
      <c r="AM88" s="14">
        <f t="shared" si="7"/>
        <v>1.1333333333333333</v>
      </c>
      <c r="AN88" s="4">
        <f t="shared" si="8"/>
        <v>4</v>
      </c>
    </row>
    <row r="89" spans="1:40" x14ac:dyDescent="0.25">
      <c r="A89" s="9"/>
      <c r="B89" s="15" t="s">
        <v>239</v>
      </c>
      <c r="C89" s="11" t="s">
        <v>87</v>
      </c>
      <c r="D89" s="22" t="s">
        <v>336</v>
      </c>
      <c r="E89" s="4" t="s">
        <v>153</v>
      </c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>
        <v>8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4">
        <f t="shared" si="6"/>
        <v>8</v>
      </c>
      <c r="AM89" s="14">
        <f t="shared" si="7"/>
        <v>0.13333333333333333</v>
      </c>
      <c r="AN89" s="4">
        <f t="shared" si="8"/>
        <v>1</v>
      </c>
    </row>
    <row r="90" spans="1:40" x14ac:dyDescent="0.25">
      <c r="A90" s="9"/>
      <c r="B90" s="15" t="s">
        <v>240</v>
      </c>
      <c r="C90" s="11" t="s">
        <v>88</v>
      </c>
      <c r="D90" s="22" t="s">
        <v>337</v>
      </c>
      <c r="E90" s="4" t="s">
        <v>153</v>
      </c>
      <c r="F90" s="4"/>
      <c r="G90" s="5"/>
      <c r="H90" s="5"/>
      <c r="I90" s="5"/>
      <c r="J90" s="5"/>
      <c r="K90" s="5"/>
      <c r="L90" s="5"/>
      <c r="M90" s="5"/>
      <c r="N90" s="5"/>
      <c r="O90" s="5"/>
      <c r="P90" s="5">
        <v>6</v>
      </c>
      <c r="Q90" s="5">
        <v>4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4">
        <f t="shared" si="6"/>
        <v>10</v>
      </c>
      <c r="AM90" s="14">
        <f t="shared" si="7"/>
        <v>0.16666666666666666</v>
      </c>
      <c r="AN90" s="4">
        <f t="shared" si="8"/>
        <v>2</v>
      </c>
    </row>
    <row r="91" spans="1:40" x14ac:dyDescent="0.25">
      <c r="A91" s="9"/>
      <c r="B91" s="18" t="s">
        <v>378</v>
      </c>
      <c r="C91" s="11" t="s">
        <v>377</v>
      </c>
      <c r="D91" s="22" t="s">
        <v>379</v>
      </c>
      <c r="E91" s="4" t="s">
        <v>153</v>
      </c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4">
        <f t="shared" si="6"/>
        <v>0</v>
      </c>
      <c r="AM91" s="14">
        <f t="shared" si="7"/>
        <v>0</v>
      </c>
      <c r="AN91" s="4">
        <f t="shared" si="8"/>
        <v>0</v>
      </c>
    </row>
    <row r="92" spans="1:40" x14ac:dyDescent="0.25">
      <c r="A92" s="9"/>
      <c r="B92" s="15" t="s">
        <v>241</v>
      </c>
      <c r="C92" s="11" t="s">
        <v>89</v>
      </c>
      <c r="D92" s="22" t="s">
        <v>338</v>
      </c>
      <c r="E92" s="4" t="s">
        <v>153</v>
      </c>
      <c r="F92" s="4"/>
      <c r="G92" s="5"/>
      <c r="H92" s="5"/>
      <c r="I92" s="5"/>
      <c r="J92" s="5"/>
      <c r="K92" s="5"/>
      <c r="L92" s="5"/>
      <c r="M92" s="5"/>
      <c r="N92" s="5"/>
      <c r="O92" s="5"/>
      <c r="P92" s="5">
        <v>1</v>
      </c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4">
        <f t="shared" si="6"/>
        <v>1</v>
      </c>
      <c r="AM92" s="14">
        <f t="shared" si="7"/>
        <v>1.6666666666666666E-2</v>
      </c>
      <c r="AN92" s="4">
        <f t="shared" si="8"/>
        <v>1</v>
      </c>
    </row>
    <row r="93" spans="1:40" x14ac:dyDescent="0.25">
      <c r="A93" s="9"/>
      <c r="B93" s="15" t="s">
        <v>194</v>
      </c>
      <c r="C93" s="11" t="s">
        <v>90</v>
      </c>
      <c r="D93" s="22" t="s">
        <v>157</v>
      </c>
      <c r="E93" s="4" t="s">
        <v>153</v>
      </c>
      <c r="F93" s="4"/>
      <c r="G93" s="5"/>
      <c r="H93" s="5">
        <v>20</v>
      </c>
      <c r="I93" s="5">
        <v>16</v>
      </c>
      <c r="J93" s="5"/>
      <c r="K93" s="5"/>
      <c r="L93" s="5"/>
      <c r="M93" s="5"/>
      <c r="N93" s="5"/>
      <c r="O93" s="5">
        <v>13</v>
      </c>
      <c r="P93" s="5">
        <v>50</v>
      </c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>
        <v>42</v>
      </c>
      <c r="AC93" s="5"/>
      <c r="AD93" s="5">
        <v>19</v>
      </c>
      <c r="AE93" s="5"/>
      <c r="AF93" s="5"/>
      <c r="AG93" s="5"/>
      <c r="AH93" s="5"/>
      <c r="AI93" s="5">
        <v>10</v>
      </c>
      <c r="AJ93" s="5">
        <v>30</v>
      </c>
      <c r="AK93" s="5">
        <v>41</v>
      </c>
      <c r="AL93" s="4">
        <f t="shared" si="6"/>
        <v>241</v>
      </c>
      <c r="AM93" s="14">
        <f t="shared" si="7"/>
        <v>4.0166666666666666</v>
      </c>
      <c r="AN93" s="4">
        <f t="shared" si="8"/>
        <v>9</v>
      </c>
    </row>
    <row r="94" spans="1:40" x14ac:dyDescent="0.25">
      <c r="A94" s="9"/>
      <c r="B94" s="15" t="s">
        <v>242</v>
      </c>
      <c r="C94" s="11" t="s">
        <v>91</v>
      </c>
      <c r="D94" s="22" t="s">
        <v>304</v>
      </c>
      <c r="E94" s="4" t="s">
        <v>153</v>
      </c>
      <c r="F94" s="4"/>
      <c r="G94" s="5"/>
      <c r="H94" s="5">
        <v>4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4">
        <f t="shared" si="6"/>
        <v>4</v>
      </c>
      <c r="AM94" s="14">
        <f t="shared" si="7"/>
        <v>6.6666666666666666E-2</v>
      </c>
      <c r="AN94" s="4">
        <f t="shared" si="8"/>
        <v>1</v>
      </c>
    </row>
    <row r="95" spans="1:40" x14ac:dyDescent="0.25">
      <c r="A95" s="9"/>
      <c r="B95" s="15" t="s">
        <v>243</v>
      </c>
      <c r="C95" s="11" t="s">
        <v>92</v>
      </c>
      <c r="D95" s="22" t="s">
        <v>339</v>
      </c>
      <c r="E95" s="4" t="s">
        <v>153</v>
      </c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4">
        <f t="shared" si="6"/>
        <v>0</v>
      </c>
      <c r="AM95" s="14">
        <f t="shared" si="7"/>
        <v>0</v>
      </c>
      <c r="AN95" s="4">
        <f t="shared" si="8"/>
        <v>0</v>
      </c>
    </row>
    <row r="96" spans="1:40" x14ac:dyDescent="0.25">
      <c r="A96" s="9"/>
      <c r="B96" s="15" t="s">
        <v>244</v>
      </c>
      <c r="C96" s="11" t="s">
        <v>93</v>
      </c>
      <c r="D96" s="22" t="s">
        <v>299</v>
      </c>
      <c r="E96" s="4" t="s">
        <v>153</v>
      </c>
      <c r="F96" s="4"/>
      <c r="G96" s="5">
        <v>45</v>
      </c>
      <c r="H96" s="5"/>
      <c r="I96" s="5">
        <v>22</v>
      </c>
      <c r="J96" s="5"/>
      <c r="K96" s="5"/>
      <c r="L96" s="5"/>
      <c r="M96" s="5">
        <v>23</v>
      </c>
      <c r="N96" s="5"/>
      <c r="O96" s="5">
        <v>23</v>
      </c>
      <c r="P96" s="5">
        <v>23</v>
      </c>
      <c r="Q96" s="5">
        <v>6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>
        <v>5</v>
      </c>
      <c r="AD96" s="5"/>
      <c r="AE96" s="5">
        <v>9</v>
      </c>
      <c r="AF96" s="5">
        <v>12</v>
      </c>
      <c r="AG96" s="5">
        <v>6</v>
      </c>
      <c r="AH96" s="5"/>
      <c r="AI96" s="5"/>
      <c r="AJ96" s="5"/>
      <c r="AK96" s="5"/>
      <c r="AL96" s="4">
        <f t="shared" si="6"/>
        <v>174</v>
      </c>
      <c r="AM96" s="14">
        <f t="shared" si="7"/>
        <v>2.9</v>
      </c>
      <c r="AN96" s="4">
        <f t="shared" si="8"/>
        <v>10</v>
      </c>
    </row>
    <row r="97" spans="1:40" x14ac:dyDescent="0.25">
      <c r="A97" s="9"/>
      <c r="B97" s="11" t="s">
        <v>94</v>
      </c>
      <c r="C97" s="11" t="s">
        <v>94</v>
      </c>
      <c r="D97" s="22" t="s">
        <v>303</v>
      </c>
      <c r="E97" s="4" t="s">
        <v>153</v>
      </c>
      <c r="F97" s="4"/>
      <c r="G97" s="5"/>
      <c r="H97" s="5"/>
      <c r="I97" s="5"/>
      <c r="J97" s="5"/>
      <c r="K97" s="5"/>
      <c r="L97" s="5"/>
      <c r="M97" s="5"/>
      <c r="N97" s="5">
        <v>13</v>
      </c>
      <c r="O97" s="5">
        <v>51</v>
      </c>
      <c r="P97" s="5">
        <v>18</v>
      </c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4">
        <f t="shared" si="6"/>
        <v>82</v>
      </c>
      <c r="AM97" s="14">
        <f t="shared" si="7"/>
        <v>1.3666666666666667</v>
      </c>
      <c r="AN97" s="4">
        <f t="shared" si="8"/>
        <v>3</v>
      </c>
    </row>
    <row r="98" spans="1:40" x14ac:dyDescent="0.25">
      <c r="A98" s="9"/>
      <c r="B98" s="15" t="s">
        <v>245</v>
      </c>
      <c r="C98" s="11" t="s">
        <v>95</v>
      </c>
      <c r="D98" s="22" t="s">
        <v>340</v>
      </c>
      <c r="E98" s="4" t="s">
        <v>153</v>
      </c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4">
        <f t="shared" si="6"/>
        <v>0</v>
      </c>
      <c r="AM98" s="14">
        <f t="shared" si="7"/>
        <v>0</v>
      </c>
      <c r="AN98" s="4">
        <f t="shared" si="8"/>
        <v>0</v>
      </c>
    </row>
    <row r="99" spans="1:40" x14ac:dyDescent="0.25">
      <c r="A99" s="9"/>
      <c r="B99" s="15" t="s">
        <v>246</v>
      </c>
      <c r="C99" s="11" t="s">
        <v>96</v>
      </c>
      <c r="D99" s="22" t="s">
        <v>341</v>
      </c>
      <c r="E99" s="4" t="s">
        <v>153</v>
      </c>
      <c r="F99" s="4"/>
      <c r="G99" s="5"/>
      <c r="H99" s="5">
        <v>4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>
        <v>8</v>
      </c>
      <c r="AC99" s="5"/>
      <c r="AD99" s="5"/>
      <c r="AE99" s="5"/>
      <c r="AF99" s="5"/>
      <c r="AG99" s="5"/>
      <c r="AH99" s="5"/>
      <c r="AI99" s="5"/>
      <c r="AJ99" s="5">
        <v>17</v>
      </c>
      <c r="AK99" s="5"/>
      <c r="AL99" s="4">
        <f t="shared" si="6"/>
        <v>29</v>
      </c>
      <c r="AM99" s="14">
        <f t="shared" si="7"/>
        <v>0.48333333333333334</v>
      </c>
      <c r="AN99" s="4">
        <f t="shared" si="8"/>
        <v>3</v>
      </c>
    </row>
    <row r="100" spans="1:40" x14ac:dyDescent="0.25">
      <c r="A100" s="9"/>
      <c r="B100" s="15" t="s">
        <v>247</v>
      </c>
      <c r="C100" s="11" t="s">
        <v>97</v>
      </c>
      <c r="D100" s="22" t="s">
        <v>342</v>
      </c>
      <c r="E100" s="4" t="s">
        <v>153</v>
      </c>
      <c r="F100" s="4"/>
      <c r="G100" s="5">
        <v>297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4">
        <f t="shared" si="6"/>
        <v>297</v>
      </c>
      <c r="AM100" s="14">
        <f t="shared" si="7"/>
        <v>4.95</v>
      </c>
      <c r="AN100" s="4">
        <f t="shared" si="8"/>
        <v>1</v>
      </c>
    </row>
    <row r="101" spans="1:40" x14ac:dyDescent="0.25">
      <c r="A101" s="9"/>
      <c r="B101" s="11" t="s">
        <v>98</v>
      </c>
      <c r="C101" s="11" t="s">
        <v>98</v>
      </c>
      <c r="D101" s="22" t="s">
        <v>305</v>
      </c>
      <c r="E101" s="4" t="s">
        <v>153</v>
      </c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4">
        <f t="shared" si="6"/>
        <v>0</v>
      </c>
      <c r="AM101" s="14">
        <f t="shared" si="7"/>
        <v>0</v>
      </c>
      <c r="AN101" s="4">
        <f t="shared" si="8"/>
        <v>0</v>
      </c>
    </row>
    <row r="102" spans="1:40" x14ac:dyDescent="0.25">
      <c r="A102" s="9"/>
      <c r="B102" s="15" t="s">
        <v>248</v>
      </c>
      <c r="C102" s="11" t="s">
        <v>99</v>
      </c>
      <c r="D102" s="22" t="s">
        <v>157</v>
      </c>
      <c r="E102" s="4" t="s">
        <v>153</v>
      </c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4">
        <f t="shared" si="6"/>
        <v>0</v>
      </c>
      <c r="AM102" s="14">
        <f t="shared" si="7"/>
        <v>0</v>
      </c>
      <c r="AN102" s="4">
        <f t="shared" si="8"/>
        <v>0</v>
      </c>
    </row>
    <row r="103" spans="1:40" x14ac:dyDescent="0.25">
      <c r="A103" s="8"/>
      <c r="B103" s="15" t="s">
        <v>249</v>
      </c>
      <c r="C103" s="11" t="s">
        <v>100</v>
      </c>
      <c r="D103" s="22" t="s">
        <v>343</v>
      </c>
      <c r="E103" s="4" t="s">
        <v>153</v>
      </c>
      <c r="F103" s="4"/>
      <c r="G103" s="5"/>
      <c r="H103" s="5"/>
      <c r="I103" s="5"/>
      <c r="J103" s="5"/>
      <c r="K103" s="5"/>
      <c r="L103" s="5"/>
      <c r="M103" s="5">
        <v>8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4">
        <f t="shared" si="6"/>
        <v>8</v>
      </c>
      <c r="AM103" s="14">
        <f t="shared" si="7"/>
        <v>0.13333333333333333</v>
      </c>
      <c r="AN103" s="4">
        <f t="shared" si="8"/>
        <v>1</v>
      </c>
    </row>
    <row r="104" spans="1:40" x14ac:dyDescent="0.25">
      <c r="A104" s="8"/>
      <c r="B104" s="11" t="s">
        <v>101</v>
      </c>
      <c r="C104" s="11" t="s">
        <v>101</v>
      </c>
      <c r="D104" s="22" t="s">
        <v>307</v>
      </c>
      <c r="E104" s="4" t="s">
        <v>153</v>
      </c>
      <c r="F104" s="4"/>
      <c r="G104" s="5"/>
      <c r="H104" s="5"/>
      <c r="I104" s="5"/>
      <c r="J104" s="5"/>
      <c r="K104" s="5"/>
      <c r="L104" s="5"/>
      <c r="M104" s="5">
        <v>6</v>
      </c>
      <c r="N104" s="5"/>
      <c r="O104" s="5">
        <v>48</v>
      </c>
      <c r="P104" s="5">
        <v>37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4">
        <f t="shared" si="6"/>
        <v>91</v>
      </c>
      <c r="AM104" s="14">
        <f t="shared" si="7"/>
        <v>1.5166666666666666</v>
      </c>
      <c r="AN104" s="4">
        <f t="shared" si="8"/>
        <v>3</v>
      </c>
    </row>
    <row r="105" spans="1:40" x14ac:dyDescent="0.25">
      <c r="A105" s="8"/>
      <c r="B105" s="16" t="s">
        <v>250</v>
      </c>
      <c r="C105" s="11" t="s">
        <v>102</v>
      </c>
      <c r="D105" s="22" t="s">
        <v>332</v>
      </c>
      <c r="E105" s="4" t="s">
        <v>153</v>
      </c>
      <c r="F105" s="4"/>
      <c r="G105" s="5"/>
      <c r="H105" s="5"/>
      <c r="I105" s="5"/>
      <c r="J105" s="5"/>
      <c r="K105" s="5"/>
      <c r="L105" s="5"/>
      <c r="M105" s="5"/>
      <c r="N105" s="5"/>
      <c r="O105" s="5">
        <v>4</v>
      </c>
      <c r="P105" s="5">
        <v>1</v>
      </c>
      <c r="Q105" s="5">
        <v>9</v>
      </c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4">
        <f t="shared" si="6"/>
        <v>14</v>
      </c>
      <c r="AM105" s="14">
        <f t="shared" si="7"/>
        <v>0.23333333333333334</v>
      </c>
      <c r="AN105" s="4">
        <f t="shared" si="8"/>
        <v>3</v>
      </c>
    </row>
    <row r="106" spans="1:40" x14ac:dyDescent="0.25">
      <c r="A106" s="9"/>
      <c r="B106" s="15" t="s">
        <v>195</v>
      </c>
      <c r="C106" s="11" t="s">
        <v>34</v>
      </c>
      <c r="D106" s="22" t="s">
        <v>311</v>
      </c>
      <c r="E106" s="4" t="s">
        <v>153</v>
      </c>
      <c r="F106" s="4"/>
      <c r="G106" s="5"/>
      <c r="H106" s="5"/>
      <c r="I106" s="5">
        <v>96</v>
      </c>
      <c r="J106" s="5"/>
      <c r="K106" s="5"/>
      <c r="L106" s="5"/>
      <c r="M106" s="5"/>
      <c r="N106" s="5"/>
      <c r="O106" s="5"/>
      <c r="P106" s="5">
        <v>2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4">
        <f>SUM(G106:AK106)</f>
        <v>98</v>
      </c>
      <c r="AM106" s="14">
        <f>AL106/60</f>
        <v>1.6333333333333333</v>
      </c>
      <c r="AN106" s="4">
        <f>SUMPRODUCT(--ISNUMBER(G106:AK106))</f>
        <v>2</v>
      </c>
    </row>
    <row r="107" spans="1:40" x14ac:dyDescent="0.25">
      <c r="A107" s="8"/>
      <c r="B107" s="15" t="s">
        <v>251</v>
      </c>
      <c r="C107" s="11" t="s">
        <v>103</v>
      </c>
      <c r="D107" s="22" t="s">
        <v>299</v>
      </c>
      <c r="E107" s="4" t="s">
        <v>153</v>
      </c>
      <c r="F107" s="4"/>
      <c r="G107" s="5">
        <v>43</v>
      </c>
      <c r="H107" s="5">
        <v>33</v>
      </c>
      <c r="I107" s="5">
        <v>44</v>
      </c>
      <c r="J107" s="5"/>
      <c r="K107" s="5"/>
      <c r="L107" s="5"/>
      <c r="M107" s="5">
        <v>43</v>
      </c>
      <c r="N107" s="5">
        <v>30</v>
      </c>
      <c r="O107" s="5"/>
      <c r="P107" s="5">
        <v>41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>
        <v>17</v>
      </c>
      <c r="AD107" s="5">
        <v>23</v>
      </c>
      <c r="AE107" s="5"/>
      <c r="AF107" s="5"/>
      <c r="AG107" s="5"/>
      <c r="AH107" s="5"/>
      <c r="AI107" s="5"/>
      <c r="AJ107" s="5"/>
      <c r="AK107" s="5"/>
      <c r="AL107" s="4">
        <f t="shared" si="6"/>
        <v>274</v>
      </c>
      <c r="AM107" s="14">
        <f t="shared" si="7"/>
        <v>4.5666666666666664</v>
      </c>
      <c r="AN107" s="4">
        <f t="shared" si="8"/>
        <v>8</v>
      </c>
    </row>
    <row r="108" spans="1:40" x14ac:dyDescent="0.25">
      <c r="A108" s="8"/>
      <c r="B108" s="15" t="s">
        <v>252</v>
      </c>
      <c r="C108" s="11" t="s">
        <v>104</v>
      </c>
      <c r="D108" s="22" t="s">
        <v>344</v>
      </c>
      <c r="E108" s="4" t="s">
        <v>153</v>
      </c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4">
        <f t="shared" si="6"/>
        <v>0</v>
      </c>
      <c r="AM108" s="14">
        <f t="shared" si="7"/>
        <v>0</v>
      </c>
      <c r="AN108" s="4">
        <f t="shared" si="8"/>
        <v>0</v>
      </c>
    </row>
    <row r="109" spans="1:40" x14ac:dyDescent="0.25">
      <c r="A109" s="8"/>
      <c r="B109" s="15" t="s">
        <v>253</v>
      </c>
      <c r="C109" s="11" t="s">
        <v>105</v>
      </c>
      <c r="D109" s="22" t="s">
        <v>333</v>
      </c>
      <c r="E109" s="4" t="s">
        <v>153</v>
      </c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4">
        <f t="shared" si="6"/>
        <v>0</v>
      </c>
      <c r="AM109" s="14">
        <f t="shared" si="7"/>
        <v>0</v>
      </c>
      <c r="AN109" s="4">
        <f t="shared" si="8"/>
        <v>0</v>
      </c>
    </row>
    <row r="110" spans="1:40" x14ac:dyDescent="0.25">
      <c r="A110" s="8"/>
      <c r="B110" s="15" t="s">
        <v>254</v>
      </c>
      <c r="C110" s="11" t="s">
        <v>106</v>
      </c>
      <c r="D110" s="22" t="s">
        <v>345</v>
      </c>
      <c r="E110" s="4" t="s">
        <v>153</v>
      </c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>
        <v>22</v>
      </c>
      <c r="AD110" s="5"/>
      <c r="AE110" s="5"/>
      <c r="AF110" s="5"/>
      <c r="AG110" s="5"/>
      <c r="AH110" s="5"/>
      <c r="AI110" s="5"/>
      <c r="AJ110" s="5"/>
      <c r="AK110" s="5"/>
      <c r="AL110" s="4">
        <f t="shared" si="6"/>
        <v>22</v>
      </c>
      <c r="AM110" s="14">
        <f t="shared" si="7"/>
        <v>0.36666666666666664</v>
      </c>
      <c r="AN110" s="4">
        <f t="shared" si="8"/>
        <v>1</v>
      </c>
    </row>
    <row r="111" spans="1:40" x14ac:dyDescent="0.25">
      <c r="A111" s="8"/>
      <c r="B111" s="15" t="s">
        <v>255</v>
      </c>
      <c r="C111" s="11" t="s">
        <v>107</v>
      </c>
      <c r="D111" s="22" t="s">
        <v>346</v>
      </c>
      <c r="E111" s="4" t="s">
        <v>153</v>
      </c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4">
        <f t="shared" si="6"/>
        <v>0</v>
      </c>
      <c r="AM111" s="14">
        <f t="shared" si="7"/>
        <v>0</v>
      </c>
      <c r="AN111" s="4">
        <f t="shared" si="8"/>
        <v>0</v>
      </c>
    </row>
    <row r="112" spans="1:40" x14ac:dyDescent="0.25">
      <c r="A112" s="8"/>
      <c r="B112" s="15" t="s">
        <v>256</v>
      </c>
      <c r="C112" s="11" t="s">
        <v>108</v>
      </c>
      <c r="D112" s="22" t="s">
        <v>319</v>
      </c>
      <c r="E112" s="4" t="s">
        <v>153</v>
      </c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4">
        <f t="shared" si="6"/>
        <v>0</v>
      </c>
      <c r="AM112" s="14">
        <f t="shared" si="7"/>
        <v>0</v>
      </c>
      <c r="AN112" s="4">
        <f t="shared" si="8"/>
        <v>0</v>
      </c>
    </row>
    <row r="113" spans="1:40" x14ac:dyDescent="0.25">
      <c r="A113" s="8"/>
      <c r="B113" s="15" t="s">
        <v>257</v>
      </c>
      <c r="C113" s="11" t="s">
        <v>109</v>
      </c>
      <c r="D113" s="22" t="s">
        <v>347</v>
      </c>
      <c r="E113" s="4" t="s">
        <v>153</v>
      </c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4">
        <f t="shared" si="6"/>
        <v>0</v>
      </c>
      <c r="AM113" s="14">
        <f t="shared" si="7"/>
        <v>0</v>
      </c>
      <c r="AN113" s="4">
        <f t="shared" si="8"/>
        <v>0</v>
      </c>
    </row>
    <row r="114" spans="1:40" x14ac:dyDescent="0.25">
      <c r="A114" s="8"/>
      <c r="B114" s="15" t="s">
        <v>258</v>
      </c>
      <c r="C114" s="11" t="s">
        <v>110</v>
      </c>
      <c r="D114" s="22" t="s">
        <v>299</v>
      </c>
      <c r="E114" s="4" t="s">
        <v>153</v>
      </c>
      <c r="F114" s="4"/>
      <c r="G114" s="5">
        <v>2</v>
      </c>
      <c r="H114" s="5"/>
      <c r="I114" s="5"/>
      <c r="J114" s="5"/>
      <c r="K114" s="5"/>
      <c r="L114" s="5"/>
      <c r="M114" s="5">
        <v>4</v>
      </c>
      <c r="N114" s="5">
        <v>1</v>
      </c>
      <c r="O114" s="5">
        <v>4</v>
      </c>
      <c r="P114" s="5">
        <v>8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4">
        <f t="shared" si="6"/>
        <v>19</v>
      </c>
      <c r="AM114" s="14">
        <f t="shared" si="7"/>
        <v>0.31666666666666665</v>
      </c>
      <c r="AN114" s="4">
        <f t="shared" si="8"/>
        <v>5</v>
      </c>
    </row>
    <row r="115" spans="1:40" x14ac:dyDescent="0.25">
      <c r="A115" s="8"/>
      <c r="B115" s="15" t="s">
        <v>259</v>
      </c>
      <c r="C115" s="11" t="s">
        <v>111</v>
      </c>
      <c r="D115" s="22" t="s">
        <v>301</v>
      </c>
      <c r="E115" s="4" t="s">
        <v>153</v>
      </c>
      <c r="F115" s="4"/>
      <c r="G115" s="5"/>
      <c r="H115" s="5"/>
      <c r="I115" s="5"/>
      <c r="J115" s="5"/>
      <c r="K115" s="5"/>
      <c r="L115" s="5"/>
      <c r="M115" s="5"/>
      <c r="N115" s="5"/>
      <c r="O115" s="5"/>
      <c r="P115" s="5">
        <v>4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4">
        <f t="shared" si="6"/>
        <v>4</v>
      </c>
      <c r="AM115" s="14">
        <f t="shared" si="7"/>
        <v>6.6666666666666666E-2</v>
      </c>
      <c r="AN115" s="4">
        <f t="shared" si="8"/>
        <v>1</v>
      </c>
    </row>
    <row r="116" spans="1:40" x14ac:dyDescent="0.25">
      <c r="A116" s="8"/>
      <c r="B116" s="15" t="s">
        <v>260</v>
      </c>
      <c r="C116" s="11" t="s">
        <v>112</v>
      </c>
      <c r="D116" s="22" t="s">
        <v>327</v>
      </c>
      <c r="E116" s="4" t="s">
        <v>153</v>
      </c>
      <c r="F116" s="4"/>
      <c r="G116" s="5"/>
      <c r="H116" s="5">
        <v>3</v>
      </c>
      <c r="I116" s="5">
        <v>114</v>
      </c>
      <c r="J116" s="5"/>
      <c r="K116" s="5"/>
      <c r="L116" s="5"/>
      <c r="M116" s="5">
        <v>83</v>
      </c>
      <c r="N116" s="5"/>
      <c r="O116" s="5"/>
      <c r="P116" s="5">
        <v>105</v>
      </c>
      <c r="Q116" s="5">
        <v>8</v>
      </c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4">
        <f t="shared" si="6"/>
        <v>313</v>
      </c>
      <c r="AM116" s="14">
        <f t="shared" si="7"/>
        <v>5.2166666666666668</v>
      </c>
      <c r="AN116" s="4">
        <f t="shared" si="8"/>
        <v>5</v>
      </c>
    </row>
    <row r="117" spans="1:40" x14ac:dyDescent="0.25">
      <c r="A117" s="8"/>
      <c r="B117" s="15" t="s">
        <v>261</v>
      </c>
      <c r="C117" s="11" t="s">
        <v>113</v>
      </c>
      <c r="D117" s="22" t="s">
        <v>348</v>
      </c>
      <c r="E117" s="4" t="s">
        <v>153</v>
      </c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5">
        <v>4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4">
        <f t="shared" si="6"/>
        <v>4</v>
      </c>
      <c r="AM117" s="14">
        <f t="shared" si="7"/>
        <v>6.6666666666666666E-2</v>
      </c>
      <c r="AN117" s="4">
        <f t="shared" si="8"/>
        <v>1</v>
      </c>
    </row>
    <row r="118" spans="1:40" x14ac:dyDescent="0.25">
      <c r="A118" s="9"/>
      <c r="B118" s="15" t="s">
        <v>197</v>
      </c>
      <c r="C118" s="11" t="s">
        <v>36</v>
      </c>
      <c r="D118" s="22" t="s">
        <v>312</v>
      </c>
      <c r="E118" s="4" t="s">
        <v>153</v>
      </c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4">
        <f>SUM(G118:AK118)</f>
        <v>0</v>
      </c>
      <c r="AM118" s="14">
        <f>AL118/60</f>
        <v>0</v>
      </c>
      <c r="AN118" s="4">
        <f>SUMPRODUCT(--ISNUMBER(G118:AK118))</f>
        <v>0</v>
      </c>
    </row>
    <row r="119" spans="1:40" x14ac:dyDescent="0.25">
      <c r="A119" s="8"/>
      <c r="B119" s="11" t="s">
        <v>114</v>
      </c>
      <c r="C119" s="11" t="s">
        <v>114</v>
      </c>
      <c r="D119" s="22" t="s">
        <v>349</v>
      </c>
      <c r="E119" s="4" t="s">
        <v>153</v>
      </c>
      <c r="F119" s="4"/>
      <c r="G119" s="5"/>
      <c r="H119" s="5"/>
      <c r="I119" s="5"/>
      <c r="J119" s="5"/>
      <c r="K119" s="5"/>
      <c r="L119" s="5"/>
      <c r="M119" s="5"/>
      <c r="N119" s="5">
        <v>9</v>
      </c>
      <c r="O119" s="5"/>
      <c r="P119" s="5">
        <v>3</v>
      </c>
      <c r="Q119" s="5">
        <v>10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4">
        <f t="shared" si="6"/>
        <v>22</v>
      </c>
      <c r="AM119" s="14">
        <f t="shared" si="7"/>
        <v>0.36666666666666664</v>
      </c>
      <c r="AN119" s="4">
        <f t="shared" si="8"/>
        <v>3</v>
      </c>
    </row>
    <row r="120" spans="1:40" x14ac:dyDescent="0.25">
      <c r="A120" s="8"/>
      <c r="B120" s="15" t="s">
        <v>263</v>
      </c>
      <c r="C120" s="11" t="s">
        <v>116</v>
      </c>
      <c r="D120" s="22" t="s">
        <v>351</v>
      </c>
      <c r="E120" s="4" t="s">
        <v>153</v>
      </c>
      <c r="F120" s="4"/>
      <c r="G120" s="5"/>
      <c r="H120" s="5">
        <v>27</v>
      </c>
      <c r="I120" s="5">
        <v>53</v>
      </c>
      <c r="J120" s="5"/>
      <c r="K120" s="5"/>
      <c r="L120" s="5"/>
      <c r="M120" s="5"/>
      <c r="N120" s="5">
        <v>56</v>
      </c>
      <c r="O120" s="5">
        <v>54</v>
      </c>
      <c r="P120" s="5"/>
      <c r="Q120" s="5">
        <v>14</v>
      </c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4">
        <f t="shared" si="6"/>
        <v>204</v>
      </c>
      <c r="AM120" s="14">
        <f t="shared" si="7"/>
        <v>3.4</v>
      </c>
      <c r="AN120" s="4">
        <f t="shared" si="8"/>
        <v>5</v>
      </c>
    </row>
    <row r="121" spans="1:40" x14ac:dyDescent="0.25">
      <c r="A121" s="8"/>
      <c r="B121" s="15" t="s">
        <v>264</v>
      </c>
      <c r="C121" s="11" t="s">
        <v>117</v>
      </c>
      <c r="D121" s="22" t="s">
        <v>304</v>
      </c>
      <c r="E121" s="4" t="s">
        <v>153</v>
      </c>
      <c r="F121" s="4"/>
      <c r="G121" s="5"/>
      <c r="H121" s="5"/>
      <c r="I121" s="5"/>
      <c r="J121" s="5"/>
      <c r="K121" s="5"/>
      <c r="L121" s="5"/>
      <c r="M121" s="5">
        <v>20</v>
      </c>
      <c r="N121" s="5">
        <v>4</v>
      </c>
      <c r="O121" s="5">
        <v>1</v>
      </c>
      <c r="P121" s="5">
        <v>2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4">
        <f t="shared" si="6"/>
        <v>27</v>
      </c>
      <c r="AM121" s="14">
        <f t="shared" si="7"/>
        <v>0.45</v>
      </c>
      <c r="AN121" s="4">
        <f t="shared" si="8"/>
        <v>4</v>
      </c>
    </row>
    <row r="122" spans="1:40" x14ac:dyDescent="0.25">
      <c r="A122" s="8"/>
      <c r="B122" s="15" t="s">
        <v>265</v>
      </c>
      <c r="C122" s="11" t="s">
        <v>118</v>
      </c>
      <c r="D122" s="22" t="s">
        <v>324</v>
      </c>
      <c r="E122" s="4" t="s">
        <v>153</v>
      </c>
      <c r="F122" s="4"/>
      <c r="G122" s="5">
        <v>4</v>
      </c>
      <c r="H122" s="5"/>
      <c r="I122" s="5">
        <v>16</v>
      </c>
      <c r="J122" s="5"/>
      <c r="K122" s="5"/>
      <c r="L122" s="5"/>
      <c r="M122" s="5"/>
      <c r="N122" s="5">
        <v>6</v>
      </c>
      <c r="O122" s="5">
        <v>54</v>
      </c>
      <c r="P122" s="5"/>
      <c r="Q122" s="5">
        <v>60</v>
      </c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4">
        <f t="shared" si="6"/>
        <v>140</v>
      </c>
      <c r="AM122" s="14">
        <f t="shared" si="7"/>
        <v>2.3333333333333335</v>
      </c>
      <c r="AN122" s="4">
        <f t="shared" si="8"/>
        <v>5</v>
      </c>
    </row>
    <row r="123" spans="1:40" x14ac:dyDescent="0.25">
      <c r="A123" s="8"/>
      <c r="B123" s="15" t="s">
        <v>266</v>
      </c>
      <c r="C123" s="11" t="s">
        <v>119</v>
      </c>
      <c r="D123" s="22" t="s">
        <v>307</v>
      </c>
      <c r="E123" s="4" t="s">
        <v>153</v>
      </c>
      <c r="F123" s="4"/>
      <c r="G123" s="5">
        <v>7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4">
        <f t="shared" si="6"/>
        <v>7</v>
      </c>
      <c r="AM123" s="14">
        <f t="shared" si="7"/>
        <v>0.11666666666666667</v>
      </c>
      <c r="AN123" s="4">
        <f t="shared" si="8"/>
        <v>1</v>
      </c>
    </row>
    <row r="124" spans="1:40" x14ac:dyDescent="0.25">
      <c r="A124" s="8"/>
      <c r="B124" s="15" t="s">
        <v>267</v>
      </c>
      <c r="C124" s="11" t="s">
        <v>120</v>
      </c>
      <c r="D124" s="22" t="s">
        <v>313</v>
      </c>
      <c r="E124" s="4" t="s">
        <v>153</v>
      </c>
      <c r="F124" s="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4">
        <f>SUM(G124:AK124)</f>
        <v>0</v>
      </c>
      <c r="AM124" s="14">
        <f>AL124/60</f>
        <v>0</v>
      </c>
      <c r="AN124" s="4">
        <f>SUMPRODUCT(--ISNUMBER(G124:AK124))</f>
        <v>0</v>
      </c>
    </row>
    <row r="125" spans="1:40" x14ac:dyDescent="0.25">
      <c r="A125" s="8"/>
      <c r="B125" s="15" t="s">
        <v>380</v>
      </c>
      <c r="C125" s="11" t="s">
        <v>382</v>
      </c>
      <c r="D125" s="22" t="s">
        <v>381</v>
      </c>
      <c r="E125" s="4" t="s">
        <v>153</v>
      </c>
      <c r="F125" s="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4">
        <f>SUM(G125:AK125)</f>
        <v>0</v>
      </c>
      <c r="AM125" s="14">
        <f>AL125/60</f>
        <v>0</v>
      </c>
      <c r="AN125" s="4">
        <f>SUMPRODUCT(--ISNUMBER(G125:AK125))</f>
        <v>0</v>
      </c>
    </row>
    <row r="126" spans="1:40" x14ac:dyDescent="0.25">
      <c r="A126" s="8"/>
      <c r="B126" s="15" t="s">
        <v>269</v>
      </c>
      <c r="C126" s="11" t="s">
        <v>122</v>
      </c>
      <c r="D126" s="22" t="s">
        <v>317</v>
      </c>
      <c r="E126" s="4" t="s">
        <v>153</v>
      </c>
      <c r="F126" s="4"/>
      <c r="G126" s="5"/>
      <c r="H126" s="5"/>
      <c r="I126" s="5">
        <v>5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4">
        <f t="shared" si="6"/>
        <v>5</v>
      </c>
      <c r="AM126" s="14">
        <f t="shared" si="7"/>
        <v>8.3333333333333329E-2</v>
      </c>
      <c r="AN126" s="4">
        <f t="shared" si="8"/>
        <v>1</v>
      </c>
    </row>
    <row r="127" spans="1:40" x14ac:dyDescent="0.25">
      <c r="A127" s="8"/>
      <c r="B127" s="19" t="s">
        <v>123</v>
      </c>
      <c r="C127" s="11" t="s">
        <v>123</v>
      </c>
      <c r="D127" s="22" t="s">
        <v>305</v>
      </c>
      <c r="E127" s="4" t="s">
        <v>153</v>
      </c>
      <c r="F127" s="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4">
        <f t="shared" si="6"/>
        <v>0</v>
      </c>
      <c r="AM127" s="14">
        <f t="shared" si="7"/>
        <v>0</v>
      </c>
      <c r="AN127" s="4">
        <f t="shared" si="8"/>
        <v>0</v>
      </c>
    </row>
    <row r="128" spans="1:40" x14ac:dyDescent="0.25">
      <c r="A128" s="8"/>
      <c r="B128" s="15" t="s">
        <v>270</v>
      </c>
      <c r="C128" s="11" t="s">
        <v>124</v>
      </c>
      <c r="D128" s="22" t="s">
        <v>352</v>
      </c>
      <c r="E128" s="4" t="s">
        <v>153</v>
      </c>
      <c r="F128" s="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4">
        <f t="shared" si="6"/>
        <v>0</v>
      </c>
      <c r="AM128" s="14">
        <f t="shared" si="7"/>
        <v>0</v>
      </c>
      <c r="AN128" s="4">
        <f t="shared" si="8"/>
        <v>0</v>
      </c>
    </row>
    <row r="129" spans="1:40" x14ac:dyDescent="0.25">
      <c r="A129" s="8"/>
      <c r="B129" s="15" t="s">
        <v>271</v>
      </c>
      <c r="C129" s="11" t="s">
        <v>125</v>
      </c>
      <c r="D129" s="22" t="s">
        <v>353</v>
      </c>
      <c r="E129" s="4" t="s">
        <v>153</v>
      </c>
      <c r="F129" s="4"/>
      <c r="G129" s="5">
        <v>8</v>
      </c>
      <c r="H129" s="5">
        <v>21</v>
      </c>
      <c r="I129" s="5">
        <v>8</v>
      </c>
      <c r="J129" s="5"/>
      <c r="K129" s="5"/>
      <c r="L129" s="5"/>
      <c r="M129" s="5">
        <v>2</v>
      </c>
      <c r="N129" s="5"/>
      <c r="O129" s="5">
        <v>5</v>
      </c>
      <c r="P129" s="5">
        <v>49</v>
      </c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4">
        <f t="shared" si="6"/>
        <v>93</v>
      </c>
      <c r="AM129" s="14">
        <f t="shared" si="7"/>
        <v>1.55</v>
      </c>
      <c r="AN129" s="4">
        <f t="shared" si="8"/>
        <v>6</v>
      </c>
    </row>
    <row r="130" spans="1:40" x14ac:dyDescent="0.25">
      <c r="A130" s="8"/>
      <c r="B130" s="15" t="s">
        <v>272</v>
      </c>
      <c r="C130" s="11" t="s">
        <v>126</v>
      </c>
      <c r="D130" s="22" t="s">
        <v>305</v>
      </c>
      <c r="E130" s="4" t="s">
        <v>153</v>
      </c>
      <c r="F130" s="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4">
        <f t="shared" si="6"/>
        <v>0</v>
      </c>
      <c r="AM130" s="14">
        <f t="shared" si="7"/>
        <v>0</v>
      </c>
      <c r="AN130" s="4">
        <f t="shared" si="8"/>
        <v>0</v>
      </c>
    </row>
    <row r="131" spans="1:40" x14ac:dyDescent="0.25">
      <c r="A131" s="8"/>
      <c r="B131" s="15" t="s">
        <v>273</v>
      </c>
      <c r="C131" s="11" t="s">
        <v>127</v>
      </c>
      <c r="D131" s="22" t="s">
        <v>354</v>
      </c>
      <c r="E131" s="4" t="s">
        <v>153</v>
      </c>
      <c r="F131" s="4"/>
      <c r="G131" s="5"/>
      <c r="H131" s="5">
        <v>60</v>
      </c>
      <c r="I131" s="5">
        <v>1</v>
      </c>
      <c r="J131" s="5"/>
      <c r="K131" s="5"/>
      <c r="L131" s="5"/>
      <c r="M131" s="5"/>
      <c r="N131" s="5"/>
      <c r="O131" s="5">
        <v>4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4">
        <f t="shared" si="6"/>
        <v>65</v>
      </c>
      <c r="AM131" s="14">
        <f t="shared" si="7"/>
        <v>1.0833333333333333</v>
      </c>
      <c r="AN131" s="4">
        <f t="shared" si="8"/>
        <v>3</v>
      </c>
    </row>
    <row r="132" spans="1:40" x14ac:dyDescent="0.25">
      <c r="A132" s="9"/>
      <c r="B132" s="15" t="s">
        <v>218</v>
      </c>
      <c r="C132" s="11" t="s">
        <v>65</v>
      </c>
      <c r="D132" s="22" t="s">
        <v>303</v>
      </c>
      <c r="E132" s="10" t="s">
        <v>153</v>
      </c>
      <c r="F132" s="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4">
        <f>SUM(G132:AK132)</f>
        <v>0</v>
      </c>
      <c r="AM132" s="14">
        <f>AL132/60</f>
        <v>0</v>
      </c>
      <c r="AN132" s="4">
        <f>SUMPRODUCT(--ISNUMBER(G132:AK132))</f>
        <v>0</v>
      </c>
    </row>
    <row r="133" spans="1:40" x14ac:dyDescent="0.25">
      <c r="A133" s="8"/>
      <c r="B133" s="15" t="s">
        <v>274</v>
      </c>
      <c r="C133" s="11" t="s">
        <v>128</v>
      </c>
      <c r="D133" s="22" t="s">
        <v>299</v>
      </c>
      <c r="E133" s="4" t="s">
        <v>153</v>
      </c>
      <c r="F133" s="4"/>
      <c r="G133" s="5">
        <v>46</v>
      </c>
      <c r="H133" s="5">
        <v>50</v>
      </c>
      <c r="I133" s="5">
        <v>57</v>
      </c>
      <c r="J133" s="5"/>
      <c r="K133" s="5"/>
      <c r="L133" s="5"/>
      <c r="M133" s="5">
        <v>45</v>
      </c>
      <c r="N133" s="5">
        <v>51</v>
      </c>
      <c r="O133" s="5">
        <v>26</v>
      </c>
      <c r="P133" s="5">
        <v>8</v>
      </c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>
        <v>20</v>
      </c>
      <c r="AB133" s="5">
        <v>16</v>
      </c>
      <c r="AC133" s="5"/>
      <c r="AD133" s="5"/>
      <c r="AE133" s="5"/>
      <c r="AF133" s="5"/>
      <c r="AG133" s="5"/>
      <c r="AH133" s="5"/>
      <c r="AI133" s="5"/>
      <c r="AJ133" s="5">
        <v>14</v>
      </c>
      <c r="AK133" s="5"/>
      <c r="AL133" s="4">
        <f t="shared" si="6"/>
        <v>333</v>
      </c>
      <c r="AM133" s="14">
        <f t="shared" si="7"/>
        <v>5.55</v>
      </c>
      <c r="AN133" s="4">
        <f t="shared" si="8"/>
        <v>10</v>
      </c>
    </row>
    <row r="134" spans="1:40" x14ac:dyDescent="0.25">
      <c r="A134" s="8"/>
      <c r="B134" s="15" t="s">
        <v>275</v>
      </c>
      <c r="C134" s="11" t="s">
        <v>129</v>
      </c>
      <c r="D134" s="22" t="s">
        <v>303</v>
      </c>
      <c r="E134" s="4" t="s">
        <v>153</v>
      </c>
      <c r="F134" s="4"/>
      <c r="G134" s="5">
        <v>12</v>
      </c>
      <c r="H134" s="5">
        <v>27</v>
      </c>
      <c r="I134" s="5">
        <v>22</v>
      </c>
      <c r="J134" s="5"/>
      <c r="K134" s="5">
        <v>18</v>
      </c>
      <c r="L134" s="5"/>
      <c r="M134" s="5"/>
      <c r="N134" s="5">
        <v>15</v>
      </c>
      <c r="O134" s="5">
        <v>10</v>
      </c>
      <c r="P134" s="5">
        <v>24</v>
      </c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>
        <v>60</v>
      </c>
      <c r="AE134" s="5"/>
      <c r="AF134" s="5"/>
      <c r="AG134" s="5"/>
      <c r="AH134" s="5"/>
      <c r="AI134" s="5"/>
      <c r="AJ134" s="5">
        <v>10</v>
      </c>
      <c r="AK134" s="5"/>
      <c r="AL134" s="4">
        <f t="shared" si="6"/>
        <v>198</v>
      </c>
      <c r="AM134" s="14">
        <f t="shared" si="7"/>
        <v>3.3</v>
      </c>
      <c r="AN134" s="4">
        <f t="shared" si="8"/>
        <v>9</v>
      </c>
    </row>
    <row r="135" spans="1:40" x14ac:dyDescent="0.25">
      <c r="A135" s="8"/>
      <c r="B135" s="15" t="s">
        <v>278</v>
      </c>
      <c r="C135" s="11" t="s">
        <v>131</v>
      </c>
      <c r="D135" s="22" t="s">
        <v>299</v>
      </c>
      <c r="E135" s="4" t="s">
        <v>153</v>
      </c>
      <c r="F135" s="4"/>
      <c r="G135" s="5">
        <v>16</v>
      </c>
      <c r="H135" s="5">
        <v>50</v>
      </c>
      <c r="I135" s="5">
        <v>20</v>
      </c>
      <c r="J135" s="5"/>
      <c r="K135" s="5"/>
      <c r="L135" s="5"/>
      <c r="M135" s="5"/>
      <c r="N135" s="5">
        <v>87</v>
      </c>
      <c r="O135" s="5">
        <v>37</v>
      </c>
      <c r="P135" s="5">
        <v>104</v>
      </c>
      <c r="Q135" s="5">
        <v>81</v>
      </c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>
        <v>18</v>
      </c>
      <c r="AC135" s="5"/>
      <c r="AD135" s="5">
        <v>18</v>
      </c>
      <c r="AE135" s="5"/>
      <c r="AF135" s="5"/>
      <c r="AG135" s="5"/>
      <c r="AH135" s="5"/>
      <c r="AI135" s="5">
        <v>10</v>
      </c>
      <c r="AJ135" s="5"/>
      <c r="AK135" s="5">
        <v>6</v>
      </c>
      <c r="AL135" s="4">
        <f t="shared" si="6"/>
        <v>447</v>
      </c>
      <c r="AM135" s="14">
        <f t="shared" si="7"/>
        <v>7.45</v>
      </c>
      <c r="AN135" s="4">
        <f t="shared" si="8"/>
        <v>11</v>
      </c>
    </row>
    <row r="136" spans="1:40" x14ac:dyDescent="0.25">
      <c r="A136" s="8"/>
      <c r="B136" s="15" t="s">
        <v>279</v>
      </c>
      <c r="C136" s="11" t="s">
        <v>132</v>
      </c>
      <c r="D136" s="22" t="s">
        <v>357</v>
      </c>
      <c r="E136" s="4" t="s">
        <v>153</v>
      </c>
      <c r="F136" s="4"/>
      <c r="G136" s="5"/>
      <c r="H136" s="5"/>
      <c r="I136" s="5">
        <v>2</v>
      </c>
      <c r="J136" s="5"/>
      <c r="K136" s="5"/>
      <c r="L136" s="5"/>
      <c r="M136" s="5"/>
      <c r="N136" s="5"/>
      <c r="O136" s="5">
        <v>10</v>
      </c>
      <c r="P136" s="5">
        <v>6</v>
      </c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4">
        <f t="shared" si="6"/>
        <v>18</v>
      </c>
      <c r="AM136" s="14">
        <f t="shared" si="7"/>
        <v>0.3</v>
      </c>
      <c r="AN136" s="4">
        <f t="shared" si="8"/>
        <v>3</v>
      </c>
    </row>
    <row r="137" spans="1:40" x14ac:dyDescent="0.25">
      <c r="A137" s="8"/>
      <c r="B137" s="15" t="s">
        <v>280</v>
      </c>
      <c r="C137" s="11" t="s">
        <v>133</v>
      </c>
      <c r="D137" s="22" t="s">
        <v>358</v>
      </c>
      <c r="E137" s="4" t="s">
        <v>153</v>
      </c>
      <c r="F137" s="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4">
        <f t="shared" si="6"/>
        <v>0</v>
      </c>
      <c r="AM137" s="14">
        <f t="shared" si="7"/>
        <v>0</v>
      </c>
      <c r="AN137" s="4">
        <f t="shared" si="8"/>
        <v>0</v>
      </c>
    </row>
    <row r="138" spans="1:40" x14ac:dyDescent="0.25">
      <c r="A138" s="8"/>
      <c r="B138" s="15" t="s">
        <v>281</v>
      </c>
      <c r="C138" s="11" t="s">
        <v>134</v>
      </c>
      <c r="D138" s="22" t="s">
        <v>359</v>
      </c>
      <c r="E138" s="4" t="s">
        <v>153</v>
      </c>
      <c r="F138" s="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4">
        <f t="shared" si="6"/>
        <v>0</v>
      </c>
      <c r="AM138" s="14">
        <f t="shared" si="7"/>
        <v>0</v>
      </c>
      <c r="AN138" s="4">
        <f t="shared" si="8"/>
        <v>0</v>
      </c>
    </row>
    <row r="139" spans="1:40" x14ac:dyDescent="0.25">
      <c r="A139" s="8"/>
      <c r="B139" s="15" t="s">
        <v>282</v>
      </c>
      <c r="C139" s="11" t="s">
        <v>135</v>
      </c>
      <c r="D139" s="22" t="s">
        <v>360</v>
      </c>
      <c r="E139" s="4" t="s">
        <v>153</v>
      </c>
      <c r="F139" s="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4">
        <f t="shared" si="6"/>
        <v>0</v>
      </c>
      <c r="AM139" s="14">
        <f t="shared" si="7"/>
        <v>0</v>
      </c>
      <c r="AN139" s="4">
        <f t="shared" si="8"/>
        <v>0</v>
      </c>
    </row>
    <row r="140" spans="1:40" x14ac:dyDescent="0.25">
      <c r="A140" s="8"/>
      <c r="B140" s="15" t="s">
        <v>283</v>
      </c>
      <c r="C140" s="11" t="s">
        <v>136</v>
      </c>
      <c r="D140" s="22" t="s">
        <v>313</v>
      </c>
      <c r="E140" s="4" t="s">
        <v>153</v>
      </c>
      <c r="F140" s="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4">
        <f t="shared" si="6"/>
        <v>0</v>
      </c>
      <c r="AM140" s="14">
        <f t="shared" si="7"/>
        <v>0</v>
      </c>
      <c r="AN140" s="4">
        <f t="shared" si="8"/>
        <v>0</v>
      </c>
    </row>
    <row r="141" spans="1:40" x14ac:dyDescent="0.25">
      <c r="A141" s="8"/>
      <c r="B141" s="15" t="s">
        <v>284</v>
      </c>
      <c r="C141" s="11" t="s">
        <v>137</v>
      </c>
      <c r="D141" s="22" t="s">
        <v>305</v>
      </c>
      <c r="E141" s="4" t="s">
        <v>153</v>
      </c>
      <c r="F141" s="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4">
        <f t="shared" ref="AL141:AL154" si="9">SUM(G141:AK141)</f>
        <v>0</v>
      </c>
      <c r="AM141" s="14">
        <f t="shared" ref="AM141:AM154" si="10">AL141/60</f>
        <v>0</v>
      </c>
      <c r="AN141" s="4">
        <f t="shared" ref="AN141:AN154" si="11">SUMPRODUCT(--ISNUMBER(G141:AK141))</f>
        <v>0</v>
      </c>
    </row>
    <row r="142" spans="1:40" x14ac:dyDescent="0.25">
      <c r="A142" s="8"/>
      <c r="B142" s="15" t="s">
        <v>285</v>
      </c>
      <c r="C142" s="11" t="s">
        <v>138</v>
      </c>
      <c r="D142" s="22" t="s">
        <v>361</v>
      </c>
      <c r="E142" s="4" t="s">
        <v>153</v>
      </c>
      <c r="F142" s="4"/>
      <c r="G142" s="5">
        <v>7</v>
      </c>
      <c r="H142" s="5">
        <v>2</v>
      </c>
      <c r="I142" s="5"/>
      <c r="J142" s="5"/>
      <c r="K142" s="5"/>
      <c r="L142" s="5"/>
      <c r="M142" s="5"/>
      <c r="N142" s="5"/>
      <c r="O142" s="5"/>
      <c r="P142" s="5"/>
      <c r="Q142" s="5">
        <v>29</v>
      </c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>
        <v>6</v>
      </c>
      <c r="AF142" s="5">
        <v>9</v>
      </c>
      <c r="AG142" s="5"/>
      <c r="AH142" s="5"/>
      <c r="AI142" s="5"/>
      <c r="AJ142" s="5"/>
      <c r="AK142" s="5"/>
      <c r="AL142" s="4">
        <f t="shared" si="9"/>
        <v>53</v>
      </c>
      <c r="AM142" s="14">
        <f t="shared" si="10"/>
        <v>0.8833333333333333</v>
      </c>
      <c r="AN142" s="4">
        <f t="shared" si="11"/>
        <v>5</v>
      </c>
    </row>
    <row r="143" spans="1:40" x14ac:dyDescent="0.25">
      <c r="A143" s="8"/>
      <c r="B143" s="15" t="s">
        <v>286</v>
      </c>
      <c r="C143" s="11" t="s">
        <v>139</v>
      </c>
      <c r="D143" s="22" t="s">
        <v>307</v>
      </c>
      <c r="E143" s="4" t="s">
        <v>153</v>
      </c>
      <c r="F143" s="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4">
        <f t="shared" si="9"/>
        <v>0</v>
      </c>
      <c r="AM143" s="14">
        <f t="shared" si="10"/>
        <v>0</v>
      </c>
      <c r="AN143" s="4">
        <f t="shared" si="11"/>
        <v>0</v>
      </c>
    </row>
    <row r="144" spans="1:40" x14ac:dyDescent="0.25">
      <c r="A144" s="8"/>
      <c r="B144" s="15" t="s">
        <v>287</v>
      </c>
      <c r="C144" s="11" t="s">
        <v>140</v>
      </c>
      <c r="D144" s="22" t="s">
        <v>328</v>
      </c>
      <c r="E144" s="4" t="s">
        <v>153</v>
      </c>
      <c r="F144" s="4"/>
      <c r="G144" s="5">
        <v>1</v>
      </c>
      <c r="H144" s="5"/>
      <c r="I144" s="5"/>
      <c r="J144" s="5"/>
      <c r="K144" s="5"/>
      <c r="L144" s="5"/>
      <c r="M144" s="5">
        <v>22</v>
      </c>
      <c r="N144" s="5">
        <v>6</v>
      </c>
      <c r="O144" s="5">
        <v>3</v>
      </c>
      <c r="P144" s="5">
        <v>4</v>
      </c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4">
        <f t="shared" si="9"/>
        <v>36</v>
      </c>
      <c r="AM144" s="14">
        <f t="shared" si="10"/>
        <v>0.6</v>
      </c>
      <c r="AN144" s="4">
        <f t="shared" si="11"/>
        <v>5</v>
      </c>
    </row>
    <row r="145" spans="1:40" x14ac:dyDescent="0.25">
      <c r="A145" s="8"/>
      <c r="B145" s="15" t="s">
        <v>288</v>
      </c>
      <c r="C145" s="11" t="s">
        <v>141</v>
      </c>
      <c r="D145" s="22" t="s">
        <v>307</v>
      </c>
      <c r="E145" s="4" t="s">
        <v>153</v>
      </c>
      <c r="F145" s="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4">
        <f t="shared" si="9"/>
        <v>0</v>
      </c>
      <c r="AM145" s="14">
        <f t="shared" si="10"/>
        <v>0</v>
      </c>
      <c r="AN145" s="4">
        <f t="shared" si="11"/>
        <v>0</v>
      </c>
    </row>
    <row r="146" spans="1:40" x14ac:dyDescent="0.25">
      <c r="A146" s="8"/>
      <c r="B146" s="15" t="s">
        <v>289</v>
      </c>
      <c r="C146" s="11" t="s">
        <v>142</v>
      </c>
      <c r="D146" s="22" t="s">
        <v>299</v>
      </c>
      <c r="E146" s="4" t="s">
        <v>153</v>
      </c>
      <c r="F146" s="4"/>
      <c r="G146" s="5"/>
      <c r="H146" s="5">
        <v>63</v>
      </c>
      <c r="I146" s="5">
        <v>7</v>
      </c>
      <c r="J146" s="5"/>
      <c r="K146" s="5"/>
      <c r="L146" s="5"/>
      <c r="M146" s="5"/>
      <c r="N146" s="5"/>
      <c r="O146" s="5"/>
      <c r="P146" s="5">
        <v>22</v>
      </c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4">
        <f t="shared" si="9"/>
        <v>92</v>
      </c>
      <c r="AM146" s="14">
        <f t="shared" si="10"/>
        <v>1.5333333333333334</v>
      </c>
      <c r="AN146" s="4">
        <f t="shared" si="11"/>
        <v>3</v>
      </c>
    </row>
    <row r="147" spans="1:40" x14ac:dyDescent="0.25">
      <c r="A147" s="8"/>
      <c r="B147" s="15" t="s">
        <v>290</v>
      </c>
      <c r="C147" s="11" t="s">
        <v>143</v>
      </c>
      <c r="D147" s="22" t="s">
        <v>362</v>
      </c>
      <c r="E147" s="4" t="s">
        <v>153</v>
      </c>
      <c r="F147" s="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>
        <v>1</v>
      </c>
      <c r="AE147" s="5"/>
      <c r="AF147" s="5"/>
      <c r="AG147" s="5"/>
      <c r="AH147" s="5"/>
      <c r="AI147" s="5"/>
      <c r="AJ147" s="5"/>
      <c r="AK147" s="5"/>
      <c r="AL147" s="4">
        <f t="shared" si="9"/>
        <v>1</v>
      </c>
      <c r="AM147" s="14">
        <f t="shared" si="10"/>
        <v>1.6666666666666666E-2</v>
      </c>
      <c r="AN147" s="4">
        <f t="shared" si="11"/>
        <v>1</v>
      </c>
    </row>
    <row r="148" spans="1:40" x14ac:dyDescent="0.25">
      <c r="A148" s="8"/>
      <c r="B148" s="15" t="s">
        <v>291</v>
      </c>
      <c r="C148" s="11" t="s">
        <v>144</v>
      </c>
      <c r="D148" s="22" t="s">
        <v>363</v>
      </c>
      <c r="E148" s="4" t="s">
        <v>153</v>
      </c>
      <c r="F148" s="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>
        <v>6</v>
      </c>
      <c r="AF148" s="5"/>
      <c r="AG148" s="5"/>
      <c r="AH148" s="5">
        <v>4</v>
      </c>
      <c r="AI148" s="5"/>
      <c r="AJ148" s="5"/>
      <c r="AK148" s="5"/>
      <c r="AL148" s="4">
        <f t="shared" si="9"/>
        <v>10</v>
      </c>
      <c r="AM148" s="14">
        <f t="shared" si="10"/>
        <v>0.16666666666666666</v>
      </c>
      <c r="AN148" s="4">
        <f t="shared" si="11"/>
        <v>2</v>
      </c>
    </row>
    <row r="149" spans="1:40" x14ac:dyDescent="0.25">
      <c r="A149" s="8"/>
      <c r="B149" s="11" t="s">
        <v>145</v>
      </c>
      <c r="C149" s="11" t="s">
        <v>145</v>
      </c>
      <c r="D149" s="22" t="s">
        <v>301</v>
      </c>
      <c r="E149" s="4" t="s">
        <v>153</v>
      </c>
      <c r="F149" s="4"/>
      <c r="G149" s="5"/>
      <c r="H149" s="5"/>
      <c r="I149" s="5">
        <v>4</v>
      </c>
      <c r="J149" s="5"/>
      <c r="K149" s="5"/>
      <c r="L149" s="5"/>
      <c r="M149" s="5"/>
      <c r="N149" s="5">
        <v>5</v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4">
        <f t="shared" si="9"/>
        <v>9</v>
      </c>
      <c r="AM149" s="14">
        <f t="shared" si="10"/>
        <v>0.15</v>
      </c>
      <c r="AN149" s="4">
        <f t="shared" si="11"/>
        <v>2</v>
      </c>
    </row>
    <row r="150" spans="1:40" x14ac:dyDescent="0.25">
      <c r="A150" s="8"/>
      <c r="B150" s="15" t="s">
        <v>292</v>
      </c>
      <c r="C150" s="11" t="s">
        <v>146</v>
      </c>
      <c r="D150" s="22" t="s">
        <v>328</v>
      </c>
      <c r="E150" s="4" t="s">
        <v>153</v>
      </c>
      <c r="F150" s="4"/>
      <c r="G150" s="5"/>
      <c r="H150" s="5"/>
      <c r="I150" s="5">
        <v>4</v>
      </c>
      <c r="J150" s="5"/>
      <c r="K150" s="5"/>
      <c r="L150" s="5"/>
      <c r="M150" s="5"/>
      <c r="N150" s="5">
        <v>1</v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4">
        <f t="shared" si="9"/>
        <v>5</v>
      </c>
      <c r="AM150" s="14">
        <f t="shared" si="10"/>
        <v>8.3333333333333329E-2</v>
      </c>
      <c r="AN150" s="4">
        <f t="shared" si="11"/>
        <v>2</v>
      </c>
    </row>
    <row r="151" spans="1:40" x14ac:dyDescent="0.25">
      <c r="A151" s="8"/>
      <c r="B151" s="15" t="s">
        <v>293</v>
      </c>
      <c r="C151" s="11" t="s">
        <v>147</v>
      </c>
      <c r="D151" s="22" t="s">
        <v>304</v>
      </c>
      <c r="E151" s="4" t="s">
        <v>153</v>
      </c>
      <c r="F151" s="4"/>
      <c r="G151" s="5"/>
      <c r="H151" s="5"/>
      <c r="I151" s="5"/>
      <c r="J151" s="5"/>
      <c r="K151" s="5"/>
      <c r="L151" s="5"/>
      <c r="M151" s="5"/>
      <c r="N151" s="5"/>
      <c r="O151" s="5"/>
      <c r="P151" s="5">
        <v>2</v>
      </c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4">
        <f t="shared" si="9"/>
        <v>2</v>
      </c>
      <c r="AM151" s="14">
        <f t="shared" si="10"/>
        <v>3.3333333333333333E-2</v>
      </c>
      <c r="AN151" s="4">
        <f t="shared" si="11"/>
        <v>1</v>
      </c>
    </row>
    <row r="152" spans="1:40" x14ac:dyDescent="0.25">
      <c r="A152" s="8"/>
      <c r="B152" s="15" t="s">
        <v>295</v>
      </c>
      <c r="C152" s="11" t="s">
        <v>149</v>
      </c>
      <c r="D152" s="22" t="s">
        <v>364</v>
      </c>
      <c r="E152" s="4" t="s">
        <v>153</v>
      </c>
      <c r="F152" s="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>
        <v>6</v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4">
        <f t="shared" si="9"/>
        <v>6</v>
      </c>
      <c r="AM152" s="14">
        <f t="shared" si="10"/>
        <v>0.1</v>
      </c>
      <c r="AN152" s="4">
        <f t="shared" si="11"/>
        <v>1</v>
      </c>
    </row>
    <row r="153" spans="1:40" x14ac:dyDescent="0.25">
      <c r="A153" s="8"/>
      <c r="B153" s="15" t="s">
        <v>296</v>
      </c>
      <c r="C153" s="11" t="s">
        <v>150</v>
      </c>
      <c r="D153" s="22" t="s">
        <v>325</v>
      </c>
      <c r="E153" s="4" t="s">
        <v>153</v>
      </c>
      <c r="F153" s="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4">
        <f t="shared" si="9"/>
        <v>0</v>
      </c>
      <c r="AM153" s="14">
        <f t="shared" si="10"/>
        <v>0</v>
      </c>
      <c r="AN153" s="4">
        <f t="shared" si="11"/>
        <v>0</v>
      </c>
    </row>
    <row r="154" spans="1:40" x14ac:dyDescent="0.25">
      <c r="A154" s="8"/>
      <c r="B154" s="15" t="s">
        <v>298</v>
      </c>
      <c r="C154" s="11" t="s">
        <v>152</v>
      </c>
      <c r="D154" s="22" t="s">
        <v>301</v>
      </c>
      <c r="E154" s="4" t="s">
        <v>153</v>
      </c>
      <c r="F154" s="4"/>
      <c r="G154" s="5"/>
      <c r="H154" s="5"/>
      <c r="I154" s="5"/>
      <c r="J154" s="5"/>
      <c r="K154" s="5"/>
      <c r="L154" s="5"/>
      <c r="M154" s="5">
        <v>8</v>
      </c>
      <c r="N154" s="5">
        <v>13</v>
      </c>
      <c r="O154" s="5">
        <v>10</v>
      </c>
      <c r="P154" s="5">
        <v>10</v>
      </c>
      <c r="Q154" s="5">
        <v>39</v>
      </c>
      <c r="R154" s="5"/>
      <c r="S154" s="5"/>
      <c r="T154" s="5"/>
      <c r="U154" s="5"/>
      <c r="V154" s="5"/>
      <c r="W154" s="5"/>
      <c r="X154" s="5"/>
      <c r="Y154" s="5"/>
      <c r="Z154" s="5"/>
      <c r="AA154" s="5">
        <v>15</v>
      </c>
      <c r="AB154" s="5"/>
      <c r="AC154" s="5">
        <v>3</v>
      </c>
      <c r="AD154" s="5">
        <v>31</v>
      </c>
      <c r="AE154" s="5">
        <v>2</v>
      </c>
      <c r="AF154" s="5"/>
      <c r="AG154" s="5"/>
      <c r="AH154" s="5"/>
      <c r="AI154" s="5"/>
      <c r="AJ154" s="5"/>
      <c r="AK154" s="5"/>
      <c r="AL154" s="4">
        <f t="shared" si="9"/>
        <v>131</v>
      </c>
      <c r="AM154" s="14">
        <f t="shared" si="10"/>
        <v>2.1833333333333331</v>
      </c>
      <c r="AN154" s="4">
        <f t="shared" si="11"/>
        <v>9</v>
      </c>
    </row>
  </sheetData>
  <mergeCells count="4">
    <mergeCell ref="A1:C1"/>
    <mergeCell ref="A2:A3"/>
    <mergeCell ref="B2:F2"/>
    <mergeCell ref="G2:AK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3"/>
  <sheetViews>
    <sheetView workbookViewId="0">
      <selection activeCell="K15" sqref="K15"/>
    </sheetView>
  </sheetViews>
  <sheetFormatPr defaultRowHeight="15" x14ac:dyDescent="0.25"/>
  <cols>
    <col min="2" max="2" width="28.85546875" bestFit="1" customWidth="1"/>
    <col min="3" max="3" width="27.42578125" bestFit="1" customWidth="1"/>
    <col min="4" max="9" width="10.85546875" style="45" customWidth="1"/>
    <col min="11" max="11" width="0" hidden="1" customWidth="1"/>
  </cols>
  <sheetData>
    <row r="2" spans="2:15" ht="60" x14ac:dyDescent="0.25">
      <c r="B2" s="6" t="s">
        <v>161</v>
      </c>
      <c r="C2" s="6" t="s">
        <v>0</v>
      </c>
      <c r="D2" s="42" t="s">
        <v>163</v>
      </c>
      <c r="E2" s="42" t="s">
        <v>398</v>
      </c>
      <c r="F2" s="42" t="s">
        <v>165</v>
      </c>
      <c r="G2" s="42" t="s">
        <v>398</v>
      </c>
      <c r="H2" s="42" t="s">
        <v>164</v>
      </c>
      <c r="I2" s="42" t="s">
        <v>398</v>
      </c>
    </row>
    <row r="3" spans="2:15" x14ac:dyDescent="0.25">
      <c r="B3" s="12" t="s">
        <v>188</v>
      </c>
      <c r="C3" s="12" t="str">
        <f>_xlfn.XLOOKUP(B3,'Jun-Compile'!$B$3:$B$167,'Jun-Compile'!$C$3:$C$167," ",0)</f>
        <v>RPE</v>
      </c>
      <c r="D3" s="46">
        <v>356</v>
      </c>
      <c r="E3" s="49">
        <f t="shared" ref="E3:E34" si="0">_xlfn.RANK.EQ(D3,$D$3:$D$153,0)</f>
        <v>3</v>
      </c>
      <c r="F3" s="47">
        <v>5.9333333333333336</v>
      </c>
      <c r="G3" s="49">
        <f t="shared" ref="G3:G34" si="1">_xlfn.RANK.EQ(F3,$F$3:$F$153,0)</f>
        <v>3</v>
      </c>
      <c r="H3" s="46">
        <v>17</v>
      </c>
      <c r="I3" s="49">
        <f t="shared" ref="I3:I34" si="2">_xlfn.RANK.EQ(H3,$H$3:$H$153,0)</f>
        <v>1</v>
      </c>
      <c r="K3" s="8" t="s">
        <v>321</v>
      </c>
      <c r="N3" s="24"/>
      <c r="O3" s="25"/>
    </row>
    <row r="4" spans="2:15" x14ac:dyDescent="0.25">
      <c r="B4" s="12" t="s">
        <v>196</v>
      </c>
      <c r="C4" s="80" t="str">
        <f>_xlfn.XLOOKUP(B4,'Jun-Compile'!$B$3:$B$167,'Jun-Compile'!$C$3:$C$167," ",0)</f>
        <v>RPE</v>
      </c>
      <c r="D4" s="46">
        <v>322</v>
      </c>
      <c r="E4" s="49">
        <f t="shared" si="0"/>
        <v>6</v>
      </c>
      <c r="F4" s="47">
        <v>5.3666666666666663</v>
      </c>
      <c r="G4" s="49">
        <f t="shared" si="1"/>
        <v>6</v>
      </c>
      <c r="H4" s="46">
        <v>15</v>
      </c>
      <c r="I4" s="49">
        <f t="shared" si="2"/>
        <v>2</v>
      </c>
      <c r="K4" s="8" t="s">
        <v>303</v>
      </c>
    </row>
    <row r="5" spans="2:15" x14ac:dyDescent="0.25">
      <c r="B5" s="12" t="s">
        <v>201</v>
      </c>
      <c r="C5" s="80" t="str">
        <f>_xlfn.XLOOKUP(B5,'Jun-Compile'!$B$3:$B$167,'Jun-Compile'!$C$3:$C$167," ",0)</f>
        <v>RPE</v>
      </c>
      <c r="D5" s="46">
        <v>255</v>
      </c>
      <c r="E5" s="49">
        <f t="shared" si="0"/>
        <v>12</v>
      </c>
      <c r="F5" s="47">
        <v>4.25</v>
      </c>
      <c r="G5" s="49">
        <f t="shared" si="1"/>
        <v>12</v>
      </c>
      <c r="H5" s="46">
        <v>15</v>
      </c>
      <c r="I5" s="49">
        <f t="shared" si="2"/>
        <v>2</v>
      </c>
      <c r="K5" s="8" t="s">
        <v>43</v>
      </c>
    </row>
    <row r="6" spans="2:15" x14ac:dyDescent="0.25">
      <c r="B6" s="12" t="s">
        <v>220</v>
      </c>
      <c r="C6" s="80">
        <f>_xlfn.XLOOKUP(B6,'Jun-Compile'!$B$3:$B$167,'Jun-Compile'!$C$3:$C$167," ",0)</f>
        <v>0</v>
      </c>
      <c r="D6" s="46">
        <v>100</v>
      </c>
      <c r="E6" s="49">
        <f t="shared" si="0"/>
        <v>22</v>
      </c>
      <c r="F6" s="47">
        <v>1.6666666666666667</v>
      </c>
      <c r="G6" s="49">
        <f t="shared" si="1"/>
        <v>22</v>
      </c>
      <c r="H6" s="46">
        <v>13</v>
      </c>
      <c r="I6" s="49">
        <f t="shared" si="2"/>
        <v>4</v>
      </c>
      <c r="K6" s="8" t="s">
        <v>299</v>
      </c>
    </row>
    <row r="7" spans="2:15" x14ac:dyDescent="0.25">
      <c r="B7" s="12" t="s">
        <v>171</v>
      </c>
      <c r="C7" s="80" t="str">
        <f>_xlfn.XLOOKUP(B7,'Jun-Compile'!$B$3:$B$167,'Jun-Compile'!$C$3:$C$167," ",0)</f>
        <v>PPJM</v>
      </c>
      <c r="D7" s="46">
        <v>217</v>
      </c>
      <c r="E7" s="49">
        <f t="shared" si="0"/>
        <v>14</v>
      </c>
      <c r="F7" s="47">
        <v>3.6166666666666667</v>
      </c>
      <c r="G7" s="49">
        <f t="shared" si="1"/>
        <v>14</v>
      </c>
      <c r="H7" s="46">
        <v>12</v>
      </c>
      <c r="I7" s="49">
        <f t="shared" si="2"/>
        <v>5</v>
      </c>
      <c r="K7" s="8" t="s">
        <v>301</v>
      </c>
    </row>
    <row r="8" spans="2:15" x14ac:dyDescent="0.25">
      <c r="B8" s="12" t="s">
        <v>74</v>
      </c>
      <c r="C8" s="80" t="str">
        <f>_xlfn.XLOOKUP(B8,'Jun-Compile'!$B$3:$B$167,'Jun-Compile'!$C$3:$C$167," ",0)</f>
        <v>MEP</v>
      </c>
      <c r="D8" s="46">
        <v>258</v>
      </c>
      <c r="E8" s="49">
        <f t="shared" si="0"/>
        <v>11</v>
      </c>
      <c r="F8" s="47">
        <v>4.3</v>
      </c>
      <c r="G8" s="49">
        <f t="shared" si="1"/>
        <v>11</v>
      </c>
      <c r="H8" s="46">
        <v>11</v>
      </c>
      <c r="I8" s="49">
        <f t="shared" si="2"/>
        <v>6</v>
      </c>
      <c r="K8" s="8" t="s">
        <v>22</v>
      </c>
    </row>
    <row r="9" spans="2:15" x14ac:dyDescent="0.25">
      <c r="B9" s="12" t="s">
        <v>172</v>
      </c>
      <c r="C9" s="80" t="str">
        <f>_xlfn.XLOOKUP(B9,'Jun-Compile'!$B$3:$B$167,'Jun-Compile'!$C$3:$C$167," ",0)</f>
        <v>PPJM</v>
      </c>
      <c r="D9" s="46">
        <v>355</v>
      </c>
      <c r="E9" s="49">
        <f t="shared" si="0"/>
        <v>4</v>
      </c>
      <c r="F9" s="47">
        <v>5.916666666666667</v>
      </c>
      <c r="G9" s="49">
        <f t="shared" si="1"/>
        <v>4</v>
      </c>
      <c r="H9" s="46">
        <v>11</v>
      </c>
      <c r="I9" s="49">
        <f t="shared" si="2"/>
        <v>6</v>
      </c>
      <c r="K9" s="8" t="s">
        <v>394</v>
      </c>
    </row>
    <row r="10" spans="2:15" x14ac:dyDescent="0.25">
      <c r="B10" s="12" t="s">
        <v>278</v>
      </c>
      <c r="C10" s="80" t="str">
        <f>_xlfn.XLOOKUP(B10,'Jun-Compile'!$B$3:$B$167,'Jun-Compile'!$C$3:$C$167," ",0)</f>
        <v>Sales</v>
      </c>
      <c r="D10" s="46">
        <v>447</v>
      </c>
      <c r="E10" s="49">
        <f t="shared" si="0"/>
        <v>1</v>
      </c>
      <c r="F10" s="47">
        <v>7.45</v>
      </c>
      <c r="G10" s="49">
        <f t="shared" si="1"/>
        <v>1</v>
      </c>
      <c r="H10" s="46">
        <v>11</v>
      </c>
      <c r="I10" s="49">
        <f t="shared" si="2"/>
        <v>6</v>
      </c>
      <c r="K10" s="8" t="s">
        <v>328</v>
      </c>
    </row>
    <row r="11" spans="2:15" x14ac:dyDescent="0.25">
      <c r="B11" s="12" t="s">
        <v>274</v>
      </c>
      <c r="C11" s="80" t="str">
        <f>_xlfn.XLOOKUP(B11,'Jun-Compile'!$B$3:$B$167,'Jun-Compile'!$C$3:$C$167," ",0)</f>
        <v>Sales</v>
      </c>
      <c r="D11" s="46">
        <v>333</v>
      </c>
      <c r="E11" s="49">
        <f t="shared" si="0"/>
        <v>5</v>
      </c>
      <c r="F11" s="47">
        <v>5.55</v>
      </c>
      <c r="G11" s="49">
        <f t="shared" si="1"/>
        <v>5</v>
      </c>
      <c r="H11" s="46">
        <v>10</v>
      </c>
      <c r="I11" s="49">
        <f t="shared" si="2"/>
        <v>9</v>
      </c>
      <c r="K11" s="8" t="s">
        <v>393</v>
      </c>
    </row>
    <row r="12" spans="2:15" x14ac:dyDescent="0.25">
      <c r="B12" s="12" t="s">
        <v>244</v>
      </c>
      <c r="C12" s="80" t="str">
        <f>_xlfn.XLOOKUP(B12,'Jun-Compile'!$B$3:$B$167,'Jun-Compile'!$C$3:$C$167," ",0)</f>
        <v>Sales</v>
      </c>
      <c r="D12" s="46">
        <v>174</v>
      </c>
      <c r="E12" s="49">
        <f t="shared" si="0"/>
        <v>17</v>
      </c>
      <c r="F12" s="47">
        <v>2.9</v>
      </c>
      <c r="G12" s="49">
        <f t="shared" si="1"/>
        <v>17</v>
      </c>
      <c r="H12" s="46">
        <v>10</v>
      </c>
      <c r="I12" s="49">
        <f t="shared" si="2"/>
        <v>9</v>
      </c>
      <c r="K12" s="8" t="s">
        <v>391</v>
      </c>
    </row>
    <row r="13" spans="2:15" x14ac:dyDescent="0.25">
      <c r="B13" s="12" t="s">
        <v>275</v>
      </c>
      <c r="C13" s="80" t="str">
        <f>_xlfn.XLOOKUP(B13,'Jun-Compile'!$B$3:$B$167,'Jun-Compile'!$C$3:$C$167," ",0)</f>
        <v>Logistik</v>
      </c>
      <c r="D13" s="46">
        <v>198</v>
      </c>
      <c r="E13" s="49">
        <f t="shared" si="0"/>
        <v>16</v>
      </c>
      <c r="F13" s="47">
        <v>3.3</v>
      </c>
      <c r="G13" s="49">
        <f t="shared" si="1"/>
        <v>16</v>
      </c>
      <c r="H13" s="46">
        <v>9</v>
      </c>
      <c r="I13" s="49">
        <f t="shared" si="2"/>
        <v>11</v>
      </c>
      <c r="K13" s="8" t="s">
        <v>154</v>
      </c>
    </row>
    <row r="14" spans="2:15" x14ac:dyDescent="0.25">
      <c r="B14" s="12" t="s">
        <v>298</v>
      </c>
      <c r="C14" s="80">
        <f>_xlfn.XLOOKUP(B14,'Jun-Compile'!$B$3:$B$167,'Jun-Compile'!$C$3:$C$167," ",0)</f>
        <v>0</v>
      </c>
      <c r="D14" s="46">
        <v>131</v>
      </c>
      <c r="E14" s="49">
        <f t="shared" si="0"/>
        <v>20</v>
      </c>
      <c r="F14" s="47">
        <v>2.1833333333333331</v>
      </c>
      <c r="G14" s="49">
        <f t="shared" si="1"/>
        <v>20</v>
      </c>
      <c r="H14" s="46">
        <v>9</v>
      </c>
      <c r="I14" s="49">
        <f t="shared" si="2"/>
        <v>11</v>
      </c>
      <c r="K14" s="8" t="s">
        <v>390</v>
      </c>
    </row>
    <row r="15" spans="2:15" x14ac:dyDescent="0.25">
      <c r="B15" s="12" t="s">
        <v>194</v>
      </c>
      <c r="C15" s="80" t="str">
        <f>_xlfn.XLOOKUP(B15,'Jun-Compile'!$B$3:$B$167,'Jun-Compile'!$C$3:$C$167," ",0)</f>
        <v>Teknisi Service</v>
      </c>
      <c r="D15" s="46">
        <v>241</v>
      </c>
      <c r="E15" s="49">
        <f t="shared" si="0"/>
        <v>13</v>
      </c>
      <c r="F15" s="47">
        <v>4.0166666666666666</v>
      </c>
      <c r="G15" s="49">
        <f t="shared" si="1"/>
        <v>13</v>
      </c>
      <c r="H15" s="46">
        <v>9</v>
      </c>
      <c r="I15" s="49">
        <f t="shared" si="2"/>
        <v>11</v>
      </c>
      <c r="K15" s="8" t="s">
        <v>392</v>
      </c>
      <c r="N15" s="24"/>
    </row>
    <row r="16" spans="2:15" x14ac:dyDescent="0.25">
      <c r="B16" s="12" t="s">
        <v>223</v>
      </c>
      <c r="C16" s="80" t="str">
        <f>_xlfn.XLOOKUP(B16,'Jun-Compile'!$B$3:$B$167,'Jun-Compile'!$C$3:$C$167," ",0)</f>
        <v>Estimator</v>
      </c>
      <c r="D16" s="46">
        <v>89</v>
      </c>
      <c r="E16" s="49">
        <f t="shared" si="0"/>
        <v>28</v>
      </c>
      <c r="F16" s="47">
        <v>1.4833333333333334</v>
      </c>
      <c r="G16" s="49">
        <f t="shared" si="1"/>
        <v>28</v>
      </c>
      <c r="H16" s="46">
        <v>8</v>
      </c>
      <c r="I16" s="49">
        <f t="shared" si="2"/>
        <v>14</v>
      </c>
      <c r="K16" s="8" t="s">
        <v>64</v>
      </c>
    </row>
    <row r="17" spans="2:14" x14ac:dyDescent="0.25">
      <c r="B17" s="12" t="s">
        <v>251</v>
      </c>
      <c r="C17" s="80">
        <f>_xlfn.XLOOKUP(B17,'Jun-Compile'!$B$3:$B$167,'Jun-Compile'!$C$3:$C$167," ",0)</f>
        <v>0</v>
      </c>
      <c r="D17" s="46">
        <v>274</v>
      </c>
      <c r="E17" s="49">
        <f t="shared" si="0"/>
        <v>9</v>
      </c>
      <c r="F17" s="47">
        <v>4.5666666666666664</v>
      </c>
      <c r="G17" s="49">
        <f t="shared" si="1"/>
        <v>9</v>
      </c>
      <c r="H17" s="46">
        <v>8</v>
      </c>
      <c r="I17" s="49">
        <f t="shared" si="2"/>
        <v>14</v>
      </c>
      <c r="K17" s="8" t="s">
        <v>389</v>
      </c>
    </row>
    <row r="18" spans="2:14" x14ac:dyDescent="0.25">
      <c r="B18" s="12" t="s">
        <v>215</v>
      </c>
      <c r="C18" s="80" t="str">
        <f>_xlfn.XLOOKUP(B18,'Jun-Compile'!$B$3:$B$167,'Jun-Compile'!$C$3:$C$167," ",0)</f>
        <v>ERP</v>
      </c>
      <c r="D18" s="46">
        <v>36</v>
      </c>
      <c r="E18" s="49">
        <f t="shared" si="0"/>
        <v>43</v>
      </c>
      <c r="F18" s="47">
        <v>0.6</v>
      </c>
      <c r="G18" s="49">
        <f t="shared" si="1"/>
        <v>43</v>
      </c>
      <c r="H18" s="46">
        <v>7</v>
      </c>
      <c r="I18" s="49">
        <f t="shared" si="2"/>
        <v>16</v>
      </c>
      <c r="K18" s="8" t="s">
        <v>396</v>
      </c>
      <c r="N18" s="24"/>
    </row>
    <row r="19" spans="2:14" x14ac:dyDescent="0.25">
      <c r="B19" s="12" t="s">
        <v>294</v>
      </c>
      <c r="C19" s="80" t="str">
        <f>_xlfn.XLOOKUP(B19,'Jun-Compile'!$B$3:$B$167,'Jun-Compile'!$C$3:$C$167," ",0)</f>
        <v>Purchasing</v>
      </c>
      <c r="D19" s="46">
        <v>105</v>
      </c>
      <c r="E19" s="49">
        <f t="shared" si="0"/>
        <v>21</v>
      </c>
      <c r="F19" s="47">
        <v>1.75</v>
      </c>
      <c r="G19" s="49">
        <f t="shared" si="1"/>
        <v>21</v>
      </c>
      <c r="H19" s="46">
        <v>7</v>
      </c>
      <c r="I19" s="49">
        <f t="shared" si="2"/>
        <v>16</v>
      </c>
    </row>
    <row r="20" spans="2:14" x14ac:dyDescent="0.25">
      <c r="B20" s="12" t="s">
        <v>233</v>
      </c>
      <c r="C20" s="80">
        <f>_xlfn.XLOOKUP(B20,'Jun-Compile'!$B$3:$B$167,'Jun-Compile'!$C$3:$C$167," ",0)</f>
        <v>0</v>
      </c>
      <c r="D20" s="46">
        <v>80</v>
      </c>
      <c r="E20" s="49">
        <f t="shared" si="0"/>
        <v>30</v>
      </c>
      <c r="F20" s="47">
        <v>1.3333333333333333</v>
      </c>
      <c r="G20" s="49">
        <f t="shared" si="1"/>
        <v>30</v>
      </c>
      <c r="H20" s="46">
        <v>7</v>
      </c>
      <c r="I20" s="49">
        <f t="shared" si="2"/>
        <v>16</v>
      </c>
    </row>
    <row r="21" spans="2:14" x14ac:dyDescent="0.25">
      <c r="B21" s="12" t="s">
        <v>271</v>
      </c>
      <c r="C21" s="80" t="str">
        <f>_xlfn.XLOOKUP(B21,'Jun-Compile'!$B$3:$B$167,'Jun-Compile'!$C$3:$C$167," ",0)</f>
        <v>MEP</v>
      </c>
      <c r="D21" s="46">
        <v>93</v>
      </c>
      <c r="E21" s="49">
        <f t="shared" si="0"/>
        <v>25</v>
      </c>
      <c r="F21" s="47">
        <v>1.55</v>
      </c>
      <c r="G21" s="49">
        <f t="shared" si="1"/>
        <v>25</v>
      </c>
      <c r="H21" s="46">
        <v>6</v>
      </c>
      <c r="I21" s="49">
        <f t="shared" si="2"/>
        <v>19</v>
      </c>
    </row>
    <row r="22" spans="2:14" x14ac:dyDescent="0.25">
      <c r="B22" s="12" t="s">
        <v>265</v>
      </c>
      <c r="C22" s="80" t="str">
        <f>_xlfn.XLOOKUP(B22,'Jun-Compile'!$B$3:$B$167,'Jun-Compile'!$C$3:$C$167," ",0)</f>
        <v>Admin Sales &amp; Engineer</v>
      </c>
      <c r="D22" s="46">
        <v>140</v>
      </c>
      <c r="E22" s="49">
        <f t="shared" si="0"/>
        <v>19</v>
      </c>
      <c r="F22" s="47">
        <v>2.3333333333333335</v>
      </c>
      <c r="G22" s="49">
        <f t="shared" si="1"/>
        <v>19</v>
      </c>
      <c r="H22" s="46">
        <v>5</v>
      </c>
      <c r="I22" s="49">
        <f t="shared" si="2"/>
        <v>20</v>
      </c>
      <c r="N22" s="24"/>
    </row>
    <row r="23" spans="2:14" x14ac:dyDescent="0.25">
      <c r="B23" s="12" t="s">
        <v>260</v>
      </c>
      <c r="C23" s="80" t="str">
        <f>_xlfn.XLOOKUP(B23,'Jun-Compile'!$B$3:$B$167,'Jun-Compile'!$C$3:$C$167," ",0)</f>
        <v>Estimator</v>
      </c>
      <c r="D23" s="46">
        <v>313</v>
      </c>
      <c r="E23" s="49">
        <f t="shared" si="0"/>
        <v>7</v>
      </c>
      <c r="F23" s="47">
        <v>5.2166666666666668</v>
      </c>
      <c r="G23" s="49">
        <f t="shared" si="1"/>
        <v>7</v>
      </c>
      <c r="H23" s="46">
        <v>5</v>
      </c>
      <c r="I23" s="49">
        <f t="shared" si="2"/>
        <v>20</v>
      </c>
    </row>
    <row r="24" spans="2:14" x14ac:dyDescent="0.25">
      <c r="B24" s="12" t="s">
        <v>263</v>
      </c>
      <c r="C24" s="80" t="str">
        <f>_xlfn.XLOOKUP(B24,'Jun-Compile'!$B$3:$B$167,'Jun-Compile'!$C$3:$C$167," ",0)</f>
        <v>Finance &amp; Accounting</v>
      </c>
      <c r="D24" s="46">
        <v>204</v>
      </c>
      <c r="E24" s="49">
        <f t="shared" si="0"/>
        <v>15</v>
      </c>
      <c r="F24" s="47">
        <v>3.4</v>
      </c>
      <c r="G24" s="49">
        <f t="shared" si="1"/>
        <v>15</v>
      </c>
      <c r="H24" s="46">
        <v>5</v>
      </c>
      <c r="I24" s="49">
        <f t="shared" si="2"/>
        <v>20</v>
      </c>
    </row>
    <row r="25" spans="2:14" x14ac:dyDescent="0.25">
      <c r="B25" s="12" t="s">
        <v>227</v>
      </c>
      <c r="C25" s="80" t="str">
        <f>_xlfn.XLOOKUP(B25,'Jun-Compile'!$B$3:$B$167,'Jun-Compile'!$C$3:$C$167," ",0)</f>
        <v>Logistik</v>
      </c>
      <c r="D25" s="46">
        <v>100</v>
      </c>
      <c r="E25" s="49">
        <f t="shared" si="0"/>
        <v>22</v>
      </c>
      <c r="F25" s="47">
        <v>1.6666666666666667</v>
      </c>
      <c r="G25" s="49">
        <f t="shared" si="1"/>
        <v>22</v>
      </c>
      <c r="H25" s="46">
        <v>5</v>
      </c>
      <c r="I25" s="49">
        <f t="shared" si="2"/>
        <v>20</v>
      </c>
    </row>
    <row r="26" spans="2:14" x14ac:dyDescent="0.25">
      <c r="B26" s="12" t="s">
        <v>236</v>
      </c>
      <c r="C26" s="80" t="str">
        <f>_xlfn.XLOOKUP(B26,'Jun-Compile'!$B$3:$B$167,'Jun-Compile'!$C$3:$C$167," ",0)</f>
        <v>Operation</v>
      </c>
      <c r="D26" s="46">
        <v>61</v>
      </c>
      <c r="E26" s="49">
        <f t="shared" si="0"/>
        <v>34</v>
      </c>
      <c r="F26" s="47">
        <v>1.0166666666666666</v>
      </c>
      <c r="G26" s="49">
        <f t="shared" si="1"/>
        <v>34</v>
      </c>
      <c r="H26" s="46">
        <v>5</v>
      </c>
      <c r="I26" s="49">
        <f t="shared" si="2"/>
        <v>20</v>
      </c>
    </row>
    <row r="27" spans="2:14" x14ac:dyDescent="0.25">
      <c r="B27" s="12" t="s">
        <v>287</v>
      </c>
      <c r="C27" s="80" t="str">
        <f>_xlfn.XLOOKUP(B27,'Jun-Compile'!$B$3:$B$167,'Jun-Compile'!$C$3:$C$167," ",0)</f>
        <v>Operation</v>
      </c>
      <c r="D27" s="46">
        <v>36</v>
      </c>
      <c r="E27" s="49">
        <f t="shared" si="0"/>
        <v>43</v>
      </c>
      <c r="F27" s="47">
        <v>0.6</v>
      </c>
      <c r="G27" s="49">
        <f t="shared" si="1"/>
        <v>43</v>
      </c>
      <c r="H27" s="46">
        <v>5</v>
      </c>
      <c r="I27" s="49">
        <f t="shared" si="2"/>
        <v>20</v>
      </c>
    </row>
    <row r="28" spans="2:14" x14ac:dyDescent="0.25">
      <c r="B28" s="12" t="s">
        <v>191</v>
      </c>
      <c r="C28" s="80" t="str">
        <f>_xlfn.XLOOKUP(B28,'Jun-Compile'!$B$3:$B$167,'Jun-Compile'!$C$3:$C$167," ",0)</f>
        <v>Sales</v>
      </c>
      <c r="D28" s="46">
        <v>168</v>
      </c>
      <c r="E28" s="49">
        <f t="shared" si="0"/>
        <v>18</v>
      </c>
      <c r="F28" s="47">
        <v>2.8</v>
      </c>
      <c r="G28" s="49">
        <f t="shared" si="1"/>
        <v>18</v>
      </c>
      <c r="H28" s="46">
        <v>5</v>
      </c>
      <c r="I28" s="49">
        <f t="shared" si="2"/>
        <v>20</v>
      </c>
    </row>
    <row r="29" spans="2:14" x14ac:dyDescent="0.25">
      <c r="B29" s="12" t="s">
        <v>258</v>
      </c>
      <c r="C29" s="80" t="str">
        <f>_xlfn.XLOOKUP(B29,'Jun-Compile'!$B$3:$B$167,'Jun-Compile'!$C$3:$C$167," ",0)</f>
        <v>Sales</v>
      </c>
      <c r="D29" s="46">
        <v>19</v>
      </c>
      <c r="E29" s="49">
        <f t="shared" si="0"/>
        <v>57</v>
      </c>
      <c r="F29" s="47">
        <v>0.31666666666666665</v>
      </c>
      <c r="G29" s="49">
        <f t="shared" si="1"/>
        <v>57</v>
      </c>
      <c r="H29" s="46">
        <v>5</v>
      </c>
      <c r="I29" s="49">
        <f t="shared" si="2"/>
        <v>20</v>
      </c>
    </row>
    <row r="30" spans="2:14" x14ac:dyDescent="0.25">
      <c r="B30" s="12" t="s">
        <v>192</v>
      </c>
      <c r="C30" s="80" t="str">
        <f>_xlfn.XLOOKUP(B30,'Jun-Compile'!$B$3:$B$167,'Jun-Compile'!$C$3:$C$167," ",0)</f>
        <v>Teknisi TC</v>
      </c>
      <c r="D30" s="46">
        <v>56</v>
      </c>
      <c r="E30" s="49">
        <f t="shared" si="0"/>
        <v>35</v>
      </c>
      <c r="F30" s="47">
        <v>0.93333333333333335</v>
      </c>
      <c r="G30" s="49">
        <f t="shared" si="1"/>
        <v>35</v>
      </c>
      <c r="H30" s="46">
        <v>5</v>
      </c>
      <c r="I30" s="49">
        <f t="shared" si="2"/>
        <v>20</v>
      </c>
    </row>
    <row r="31" spans="2:14" x14ac:dyDescent="0.25">
      <c r="B31" s="12" t="s">
        <v>285</v>
      </c>
      <c r="C31" s="80" t="str">
        <f>_xlfn.XLOOKUP(B31,'Jun-Compile'!$B$3:$B$167,'Jun-Compile'!$C$3:$C$167," ",0)</f>
        <v>Teknisi TC</v>
      </c>
      <c r="D31" s="46">
        <v>53</v>
      </c>
      <c r="E31" s="49">
        <f t="shared" si="0"/>
        <v>36</v>
      </c>
      <c r="F31" s="47">
        <v>0.8833333333333333</v>
      </c>
      <c r="G31" s="49">
        <f t="shared" si="1"/>
        <v>36</v>
      </c>
      <c r="H31" s="46">
        <v>5</v>
      </c>
      <c r="I31" s="49">
        <f t="shared" si="2"/>
        <v>20</v>
      </c>
    </row>
    <row r="32" spans="2:14" x14ac:dyDescent="0.25">
      <c r="B32" s="12" t="s">
        <v>189</v>
      </c>
      <c r="C32" s="80" t="str">
        <f>_xlfn.XLOOKUP(B32,'Jun-Compile'!$B$3:$B$167,'Jun-Compile'!$C$3:$C$167," ",0)</f>
        <v>Teknisi TC</v>
      </c>
      <c r="D32" s="46">
        <v>48</v>
      </c>
      <c r="E32" s="49">
        <f t="shared" si="0"/>
        <v>37</v>
      </c>
      <c r="F32" s="47">
        <v>0.8</v>
      </c>
      <c r="G32" s="49">
        <f t="shared" si="1"/>
        <v>37</v>
      </c>
      <c r="H32" s="46">
        <v>5</v>
      </c>
      <c r="I32" s="49">
        <f t="shared" si="2"/>
        <v>20</v>
      </c>
    </row>
    <row r="33" spans="2:14" x14ac:dyDescent="0.25">
      <c r="B33" s="12" t="s">
        <v>264</v>
      </c>
      <c r="C33" s="80">
        <f>_xlfn.XLOOKUP(B33,'Jun-Compile'!$B$3:$B$167,'Jun-Compile'!$C$3:$C$167," ",0)</f>
        <v>0</v>
      </c>
      <c r="D33" s="46">
        <v>27</v>
      </c>
      <c r="E33" s="49">
        <f t="shared" si="0"/>
        <v>51</v>
      </c>
      <c r="F33" s="47">
        <v>0.45</v>
      </c>
      <c r="G33" s="49">
        <f t="shared" si="1"/>
        <v>51</v>
      </c>
      <c r="H33" s="46">
        <v>4</v>
      </c>
      <c r="I33" s="49">
        <f t="shared" si="2"/>
        <v>31</v>
      </c>
    </row>
    <row r="34" spans="2:14" x14ac:dyDescent="0.25">
      <c r="B34" s="12" t="s">
        <v>214</v>
      </c>
      <c r="C34" s="80" t="str">
        <f>_xlfn.XLOOKUP(B34,'Jun-Compile'!$B$3:$B$167,'Jun-Compile'!$C$3:$C$167," ",0)</f>
        <v>GTI</v>
      </c>
      <c r="D34" s="46">
        <v>28</v>
      </c>
      <c r="E34" s="49">
        <f t="shared" si="0"/>
        <v>50</v>
      </c>
      <c r="F34" s="47">
        <v>0.46666666666666667</v>
      </c>
      <c r="G34" s="49">
        <f t="shared" si="1"/>
        <v>50</v>
      </c>
      <c r="H34" s="46">
        <v>4</v>
      </c>
      <c r="I34" s="49">
        <f t="shared" si="2"/>
        <v>31</v>
      </c>
    </row>
    <row r="35" spans="2:14" x14ac:dyDescent="0.25">
      <c r="B35" s="12" t="s">
        <v>205</v>
      </c>
      <c r="C35" s="80" t="str">
        <f>_xlfn.XLOOKUP(B35,'Jun-Compile'!$B$3:$B$167,'Jun-Compile'!$C$3:$C$167," ",0)</f>
        <v>MEP</v>
      </c>
      <c r="D35" s="46">
        <v>75</v>
      </c>
      <c r="E35" s="49">
        <f t="shared" ref="E35:E66" si="3">_xlfn.RANK.EQ(D35,$D$3:$D$153,0)</f>
        <v>31</v>
      </c>
      <c r="F35" s="47">
        <v>1.25</v>
      </c>
      <c r="G35" s="49">
        <f t="shared" ref="G35:G66" si="4">_xlfn.RANK.EQ(F35,$F$3:$F$153,0)</f>
        <v>31</v>
      </c>
      <c r="H35" s="46">
        <v>4</v>
      </c>
      <c r="I35" s="49">
        <f t="shared" ref="I35:I66" si="5">_xlfn.RANK.EQ(H35,$H$3:$H$153,0)</f>
        <v>31</v>
      </c>
    </row>
    <row r="36" spans="2:14" x14ac:dyDescent="0.25">
      <c r="B36" s="12" t="s">
        <v>221</v>
      </c>
      <c r="C36" s="80" t="str">
        <f>_xlfn.XLOOKUP(B36,'Jun-Compile'!$B$3:$B$167,'Jun-Compile'!$C$3:$C$167," ",0)</f>
        <v>Operation</v>
      </c>
      <c r="D36" s="46">
        <v>33</v>
      </c>
      <c r="E36" s="49">
        <f t="shared" si="3"/>
        <v>46</v>
      </c>
      <c r="F36" s="47">
        <v>0.55000000000000004</v>
      </c>
      <c r="G36" s="49">
        <f t="shared" si="4"/>
        <v>46</v>
      </c>
      <c r="H36" s="46">
        <v>4</v>
      </c>
      <c r="I36" s="49">
        <f t="shared" si="5"/>
        <v>31</v>
      </c>
      <c r="N36" s="24"/>
    </row>
    <row r="37" spans="2:14" x14ac:dyDescent="0.25">
      <c r="B37" s="12" t="s">
        <v>166</v>
      </c>
      <c r="C37" s="80" t="str">
        <f>_xlfn.XLOOKUP(B37,'Jun-Compile'!$B$3:$B$167,'Jun-Compile'!$C$3:$C$167," ",0)</f>
        <v>PPJM</v>
      </c>
      <c r="D37" s="46">
        <v>42</v>
      </c>
      <c r="E37" s="49">
        <f t="shared" si="3"/>
        <v>39</v>
      </c>
      <c r="F37" s="47">
        <v>0.7</v>
      </c>
      <c r="G37" s="49">
        <f t="shared" si="4"/>
        <v>39</v>
      </c>
      <c r="H37" s="46">
        <v>4</v>
      </c>
      <c r="I37" s="49">
        <f t="shared" si="5"/>
        <v>31</v>
      </c>
    </row>
    <row r="38" spans="2:14" x14ac:dyDescent="0.25">
      <c r="B38" s="12" t="s">
        <v>167</v>
      </c>
      <c r="C38" s="80" t="str">
        <f>_xlfn.XLOOKUP(B38,'Jun-Compile'!$B$3:$B$167,'Jun-Compile'!$C$3:$C$167," ",0)</f>
        <v>PPJM</v>
      </c>
      <c r="D38" s="46">
        <v>29</v>
      </c>
      <c r="E38" s="49">
        <f t="shared" si="3"/>
        <v>48</v>
      </c>
      <c r="F38" s="47">
        <v>0.48333333333333334</v>
      </c>
      <c r="G38" s="49">
        <f t="shared" si="4"/>
        <v>48</v>
      </c>
      <c r="H38" s="46">
        <v>4</v>
      </c>
      <c r="I38" s="49">
        <f t="shared" si="5"/>
        <v>31</v>
      </c>
    </row>
    <row r="39" spans="2:14" x14ac:dyDescent="0.25">
      <c r="B39" s="12" t="s">
        <v>199</v>
      </c>
      <c r="C39" s="80" t="str">
        <f>_xlfn.XLOOKUP(B39,'Jun-Compile'!$B$3:$B$167,'Jun-Compile'!$C$3:$C$167," ",0)</f>
        <v>RPE</v>
      </c>
      <c r="D39" s="46">
        <v>12</v>
      </c>
      <c r="E39" s="49">
        <f t="shared" si="3"/>
        <v>62</v>
      </c>
      <c r="F39" s="47">
        <v>0.2</v>
      </c>
      <c r="G39" s="49">
        <f t="shared" si="4"/>
        <v>62</v>
      </c>
      <c r="H39" s="46">
        <v>4</v>
      </c>
      <c r="I39" s="49">
        <f t="shared" si="5"/>
        <v>31</v>
      </c>
      <c r="N39" s="24"/>
    </row>
    <row r="40" spans="2:14" x14ac:dyDescent="0.25">
      <c r="B40" s="12" t="s">
        <v>238</v>
      </c>
      <c r="C40" s="80" t="str">
        <f>_xlfn.XLOOKUP(B40,'Jun-Compile'!$B$3:$B$167,'Jun-Compile'!$C$3:$C$167," ",0)</f>
        <v>Sales</v>
      </c>
      <c r="D40" s="46">
        <v>68</v>
      </c>
      <c r="E40" s="49">
        <f t="shared" si="3"/>
        <v>32</v>
      </c>
      <c r="F40" s="47">
        <v>1.1333333333333333</v>
      </c>
      <c r="G40" s="49">
        <f t="shared" si="4"/>
        <v>32</v>
      </c>
      <c r="H40" s="46">
        <v>4</v>
      </c>
      <c r="I40" s="49">
        <f t="shared" si="5"/>
        <v>31</v>
      </c>
    </row>
    <row r="41" spans="2:14" x14ac:dyDescent="0.25">
      <c r="B41" s="12" t="s">
        <v>41</v>
      </c>
      <c r="C41" s="80" t="str">
        <f>_xlfn.XLOOKUP(B41,'Jun-Compile'!$B$3:$B$167,'Jun-Compile'!$C$3:$C$167," ",0)</f>
        <v>Teknisi TC</v>
      </c>
      <c r="D41" s="46">
        <v>46</v>
      </c>
      <c r="E41" s="49">
        <f t="shared" si="3"/>
        <v>38</v>
      </c>
      <c r="F41" s="47">
        <v>0.76666666666666672</v>
      </c>
      <c r="G41" s="49">
        <f t="shared" si="4"/>
        <v>38</v>
      </c>
      <c r="H41" s="46">
        <v>4</v>
      </c>
      <c r="I41" s="49">
        <f t="shared" si="5"/>
        <v>31</v>
      </c>
    </row>
    <row r="42" spans="2:14" x14ac:dyDescent="0.25">
      <c r="B42" s="11" t="s">
        <v>101</v>
      </c>
      <c r="C42" s="80" t="str">
        <f>_xlfn.XLOOKUP(B42,'Jun-Compile'!$B$3:$B$167,'Jun-Compile'!$C$3:$C$167," ",0)</f>
        <v>Admin Sales &amp; Engineer</v>
      </c>
      <c r="D42" s="46">
        <v>91</v>
      </c>
      <c r="E42" s="49">
        <f t="shared" si="3"/>
        <v>27</v>
      </c>
      <c r="F42" s="47">
        <v>1.5166666666666666</v>
      </c>
      <c r="G42" s="49">
        <f t="shared" si="4"/>
        <v>27</v>
      </c>
      <c r="H42" s="46">
        <v>3</v>
      </c>
      <c r="I42" s="49">
        <f t="shared" si="5"/>
        <v>40</v>
      </c>
    </row>
    <row r="43" spans="2:14" x14ac:dyDescent="0.25">
      <c r="B43" s="12" t="s">
        <v>279</v>
      </c>
      <c r="C43" s="80" t="str">
        <f>_xlfn.XLOOKUP(B43,'Jun-Compile'!$B$3:$B$167,'Jun-Compile'!$C$3:$C$167," ",0)</f>
        <v>Finance &amp; Accounting</v>
      </c>
      <c r="D43" s="46">
        <v>18</v>
      </c>
      <c r="E43" s="49">
        <f t="shared" si="3"/>
        <v>58</v>
      </c>
      <c r="F43" s="47">
        <v>0.3</v>
      </c>
      <c r="G43" s="49">
        <f t="shared" si="4"/>
        <v>58</v>
      </c>
      <c r="H43" s="46">
        <v>3</v>
      </c>
      <c r="I43" s="49">
        <f t="shared" si="5"/>
        <v>40</v>
      </c>
    </row>
    <row r="44" spans="2:14" x14ac:dyDescent="0.25">
      <c r="B44" s="11" t="s">
        <v>94</v>
      </c>
      <c r="C44" s="80" t="str">
        <f>_xlfn.XLOOKUP(B44,'Jun-Compile'!$B$3:$B$167,'Jun-Compile'!$C$3:$C$167," ",0)</f>
        <v>Logistik</v>
      </c>
      <c r="D44" s="46">
        <v>82</v>
      </c>
      <c r="E44" s="49">
        <f t="shared" si="3"/>
        <v>29</v>
      </c>
      <c r="F44" s="47">
        <v>1.3666666666666667</v>
      </c>
      <c r="G44" s="49">
        <f t="shared" si="4"/>
        <v>29</v>
      </c>
      <c r="H44" s="46">
        <v>3</v>
      </c>
      <c r="I44" s="49">
        <f t="shared" si="5"/>
        <v>40</v>
      </c>
    </row>
    <row r="45" spans="2:14" x14ac:dyDescent="0.25">
      <c r="B45" s="12" t="s">
        <v>212</v>
      </c>
      <c r="C45" s="80" t="str">
        <f>_xlfn.XLOOKUP(B45,'Jun-Compile'!$B$3:$B$167,'Jun-Compile'!$C$3:$C$167," ",0)</f>
        <v>Logistik</v>
      </c>
      <c r="D45" s="46">
        <v>39</v>
      </c>
      <c r="E45" s="49">
        <f t="shared" si="3"/>
        <v>41</v>
      </c>
      <c r="F45" s="47">
        <v>0.65</v>
      </c>
      <c r="G45" s="49">
        <f t="shared" si="4"/>
        <v>41</v>
      </c>
      <c r="H45" s="46">
        <v>3</v>
      </c>
      <c r="I45" s="49">
        <f t="shared" si="5"/>
        <v>40</v>
      </c>
    </row>
    <row r="46" spans="2:14" x14ac:dyDescent="0.25">
      <c r="B46" s="12" t="s">
        <v>204</v>
      </c>
      <c r="C46" s="80" t="str">
        <f>_xlfn.XLOOKUP(B46,'Jun-Compile'!$B$3:$B$167,'Jun-Compile'!$C$3:$C$167," ",0)</f>
        <v>MEP</v>
      </c>
      <c r="D46" s="46">
        <v>374</v>
      </c>
      <c r="E46" s="49">
        <f t="shared" si="3"/>
        <v>2</v>
      </c>
      <c r="F46" s="47">
        <v>6.2333333333333334</v>
      </c>
      <c r="G46" s="49">
        <f t="shared" si="4"/>
        <v>2</v>
      </c>
      <c r="H46" s="46">
        <v>3</v>
      </c>
      <c r="I46" s="49">
        <f t="shared" si="5"/>
        <v>40</v>
      </c>
    </row>
    <row r="47" spans="2:14" x14ac:dyDescent="0.25">
      <c r="B47" s="12" t="s">
        <v>273</v>
      </c>
      <c r="C47" s="80" t="str">
        <f>_xlfn.XLOOKUP(B47,'Jun-Compile'!$B$3:$B$167,'Jun-Compile'!$C$3:$C$167," ",0)</f>
        <v>MEP</v>
      </c>
      <c r="D47" s="46">
        <v>65</v>
      </c>
      <c r="E47" s="49">
        <f t="shared" si="3"/>
        <v>33</v>
      </c>
      <c r="F47" s="47">
        <v>1.0833333333333333</v>
      </c>
      <c r="G47" s="49">
        <f t="shared" si="4"/>
        <v>33</v>
      </c>
      <c r="H47" s="46">
        <v>3</v>
      </c>
      <c r="I47" s="49">
        <f t="shared" si="5"/>
        <v>40</v>
      </c>
      <c r="N47" s="24"/>
    </row>
    <row r="48" spans="2:14" x14ac:dyDescent="0.25">
      <c r="B48" s="11" t="s">
        <v>114</v>
      </c>
      <c r="C48" s="80" t="str">
        <f>_xlfn.XLOOKUP(B48,'Jun-Compile'!$B$3:$B$167,'Jun-Compile'!$C$3:$C$167," ",0)</f>
        <v>MEP</v>
      </c>
      <c r="D48" s="46">
        <v>22</v>
      </c>
      <c r="E48" s="49">
        <f t="shared" si="3"/>
        <v>54</v>
      </c>
      <c r="F48" s="47">
        <v>0.36666666666666664</v>
      </c>
      <c r="G48" s="49">
        <f t="shared" si="4"/>
        <v>54</v>
      </c>
      <c r="H48" s="46">
        <v>3</v>
      </c>
      <c r="I48" s="49">
        <f t="shared" si="5"/>
        <v>40</v>
      </c>
    </row>
    <row r="49" spans="2:9" x14ac:dyDescent="0.25">
      <c r="B49" s="12" t="s">
        <v>246</v>
      </c>
      <c r="C49" s="80" t="str">
        <f>_xlfn.XLOOKUP(B49,'Jun-Compile'!$B$3:$B$167,'Jun-Compile'!$C$3:$C$167," ",0)</f>
        <v>Operation</v>
      </c>
      <c r="D49" s="46">
        <v>29</v>
      </c>
      <c r="E49" s="49">
        <f t="shared" si="3"/>
        <v>48</v>
      </c>
      <c r="F49" s="47">
        <v>0.48333333333333334</v>
      </c>
      <c r="G49" s="49">
        <f t="shared" si="4"/>
        <v>48</v>
      </c>
      <c r="H49" s="46">
        <v>3</v>
      </c>
      <c r="I49" s="49">
        <f t="shared" si="5"/>
        <v>40</v>
      </c>
    </row>
    <row r="50" spans="2:9" x14ac:dyDescent="0.25">
      <c r="B50" s="16" t="s">
        <v>250</v>
      </c>
      <c r="C50" s="80" t="str">
        <f>_xlfn.XLOOKUP(B50,'Jun-Compile'!$B$3:$B$167,'Jun-Compile'!$C$3:$C$167," ",0)</f>
        <v>Purchasing</v>
      </c>
      <c r="D50" s="46">
        <v>14</v>
      </c>
      <c r="E50" s="49">
        <f t="shared" si="3"/>
        <v>60</v>
      </c>
      <c r="F50" s="47">
        <v>0.23333333333333334</v>
      </c>
      <c r="G50" s="49">
        <f t="shared" si="4"/>
        <v>60</v>
      </c>
      <c r="H50" s="46">
        <v>3</v>
      </c>
      <c r="I50" s="49">
        <f t="shared" si="5"/>
        <v>40</v>
      </c>
    </row>
    <row r="51" spans="2:9" x14ac:dyDescent="0.25">
      <c r="B51" s="12" t="s">
        <v>289</v>
      </c>
      <c r="C51" s="80" t="str">
        <f>_xlfn.XLOOKUP(B51,'Jun-Compile'!$B$3:$B$167,'Jun-Compile'!$C$3:$C$167," ",0)</f>
        <v>Sales</v>
      </c>
      <c r="D51" s="46">
        <v>92</v>
      </c>
      <c r="E51" s="49">
        <f t="shared" si="3"/>
        <v>26</v>
      </c>
      <c r="F51" s="47">
        <v>1.5333333333333334</v>
      </c>
      <c r="G51" s="49">
        <f t="shared" si="4"/>
        <v>26</v>
      </c>
      <c r="H51" s="46">
        <v>3</v>
      </c>
      <c r="I51" s="49">
        <f t="shared" si="5"/>
        <v>40</v>
      </c>
    </row>
    <row r="52" spans="2:9" x14ac:dyDescent="0.25">
      <c r="B52" s="12" t="s">
        <v>195</v>
      </c>
      <c r="C52" s="80" t="str">
        <f>_xlfn.XLOOKUP(B52,'Jun-Compile'!$B$3:$B$167,'Jun-Compile'!$C$3:$C$167," ",0)</f>
        <v>Teknisi Service</v>
      </c>
      <c r="D52" s="46">
        <v>98</v>
      </c>
      <c r="E52" s="49">
        <f t="shared" si="3"/>
        <v>24</v>
      </c>
      <c r="F52" s="47">
        <v>1.6333333333333333</v>
      </c>
      <c r="G52" s="49">
        <f t="shared" si="4"/>
        <v>24</v>
      </c>
      <c r="H52" s="46">
        <v>2</v>
      </c>
      <c r="I52" s="49">
        <f t="shared" si="5"/>
        <v>50</v>
      </c>
    </row>
    <row r="53" spans="2:9" x14ac:dyDescent="0.25">
      <c r="B53" s="12" t="s">
        <v>222</v>
      </c>
      <c r="C53" s="80" t="str">
        <f>_xlfn.XLOOKUP(B53,'Jun-Compile'!$B$3:$B$167,'Jun-Compile'!$C$3:$C$167," ",0)</f>
        <v>Admin Sales &amp; Engineer</v>
      </c>
      <c r="D53" s="46">
        <v>39</v>
      </c>
      <c r="E53" s="49">
        <f t="shared" si="3"/>
        <v>41</v>
      </c>
      <c r="F53" s="47">
        <v>0.65</v>
      </c>
      <c r="G53" s="49">
        <f t="shared" si="4"/>
        <v>41</v>
      </c>
      <c r="H53" s="46">
        <v>2</v>
      </c>
      <c r="I53" s="49">
        <f t="shared" si="5"/>
        <v>50</v>
      </c>
    </row>
    <row r="54" spans="2:9" x14ac:dyDescent="0.25">
      <c r="B54" s="12" t="s">
        <v>292</v>
      </c>
      <c r="C54" s="80" t="str">
        <f>_xlfn.XLOOKUP(B54,'Jun-Compile'!$B$3:$B$167,'Jun-Compile'!$C$3:$C$167," ",0)</f>
        <v>ERP</v>
      </c>
      <c r="D54" s="46">
        <v>5</v>
      </c>
      <c r="E54" s="49">
        <f t="shared" si="3"/>
        <v>71</v>
      </c>
      <c r="F54" s="47">
        <v>8.3333333333333329E-2</v>
      </c>
      <c r="G54" s="49">
        <f t="shared" si="4"/>
        <v>71</v>
      </c>
      <c r="H54" s="46">
        <v>2</v>
      </c>
      <c r="I54" s="49">
        <f t="shared" si="5"/>
        <v>50</v>
      </c>
    </row>
    <row r="55" spans="2:9" x14ac:dyDescent="0.25">
      <c r="B55" s="12" t="s">
        <v>180</v>
      </c>
      <c r="C55" s="80" t="str">
        <f>_xlfn.XLOOKUP(B55,'Jun-Compile'!$B$3:$B$167,'Jun-Compile'!$C$3:$C$167," ",0)</f>
        <v>Finance &amp; Accounting</v>
      </c>
      <c r="D55" s="46">
        <v>25</v>
      </c>
      <c r="E55" s="49">
        <f t="shared" si="3"/>
        <v>52</v>
      </c>
      <c r="F55" s="47">
        <v>0.41666666666666669</v>
      </c>
      <c r="G55" s="49">
        <f t="shared" si="4"/>
        <v>52</v>
      </c>
      <c r="H55" s="46">
        <v>2</v>
      </c>
      <c r="I55" s="49">
        <f t="shared" si="5"/>
        <v>50</v>
      </c>
    </row>
    <row r="56" spans="2:9" x14ac:dyDescent="0.25">
      <c r="B56" s="12" t="s">
        <v>291</v>
      </c>
      <c r="C56" s="80" t="str">
        <f>_xlfn.XLOOKUP(B56,'Jun-Compile'!$B$3:$B$167,'Jun-Compile'!$C$3:$C$167," ",0)</f>
        <v>MEP</v>
      </c>
      <c r="D56" s="46">
        <v>10</v>
      </c>
      <c r="E56" s="49">
        <f t="shared" si="3"/>
        <v>63</v>
      </c>
      <c r="F56" s="47">
        <v>0.16666666666666666</v>
      </c>
      <c r="G56" s="49">
        <f t="shared" si="4"/>
        <v>63</v>
      </c>
      <c r="H56" s="46">
        <v>2</v>
      </c>
      <c r="I56" s="49">
        <f t="shared" si="5"/>
        <v>50</v>
      </c>
    </row>
    <row r="57" spans="2:9" x14ac:dyDescent="0.25">
      <c r="B57" s="12" t="s">
        <v>240</v>
      </c>
      <c r="C57" s="80" t="str">
        <f>_xlfn.XLOOKUP(B57,'Jun-Compile'!$B$3:$B$167,'Jun-Compile'!$C$3:$C$167," ",0)</f>
        <v>Operation</v>
      </c>
      <c r="D57" s="46">
        <v>10</v>
      </c>
      <c r="E57" s="49">
        <f t="shared" si="3"/>
        <v>63</v>
      </c>
      <c r="F57" s="47">
        <v>0.16666666666666666</v>
      </c>
      <c r="G57" s="49">
        <f t="shared" si="4"/>
        <v>63</v>
      </c>
      <c r="H57" s="46">
        <v>2</v>
      </c>
      <c r="I57" s="49">
        <f t="shared" si="5"/>
        <v>50</v>
      </c>
    </row>
    <row r="58" spans="2:9" x14ac:dyDescent="0.25">
      <c r="B58" s="11" t="s">
        <v>145</v>
      </c>
      <c r="C58" s="80" t="str">
        <f>_xlfn.XLOOKUP(B58,'Jun-Compile'!$B$3:$B$167,'Jun-Compile'!$C$3:$C$167," ",0)</f>
        <v>Purchasing</v>
      </c>
      <c r="D58" s="46">
        <v>9</v>
      </c>
      <c r="E58" s="49">
        <f t="shared" si="3"/>
        <v>65</v>
      </c>
      <c r="F58" s="47">
        <v>0.15</v>
      </c>
      <c r="G58" s="49">
        <f t="shared" si="4"/>
        <v>65</v>
      </c>
      <c r="H58" s="46">
        <v>2</v>
      </c>
      <c r="I58" s="49">
        <f t="shared" si="5"/>
        <v>50</v>
      </c>
    </row>
    <row r="59" spans="2:9" x14ac:dyDescent="0.25">
      <c r="B59" s="12" t="s">
        <v>200</v>
      </c>
      <c r="C59" s="80" t="str">
        <f>_xlfn.XLOOKUP(B59,'Jun-Compile'!$B$3:$B$167,'Jun-Compile'!$C$3:$C$167," ",0)</f>
        <v>RPE</v>
      </c>
      <c r="D59" s="46">
        <v>24</v>
      </c>
      <c r="E59" s="49">
        <f t="shared" si="3"/>
        <v>53</v>
      </c>
      <c r="F59" s="47">
        <v>0.4</v>
      </c>
      <c r="G59" s="49">
        <f t="shared" si="4"/>
        <v>53</v>
      </c>
      <c r="H59" s="46">
        <v>2</v>
      </c>
      <c r="I59" s="49">
        <f t="shared" si="5"/>
        <v>50</v>
      </c>
    </row>
    <row r="60" spans="2:9" x14ac:dyDescent="0.25">
      <c r="B60" s="12" t="s">
        <v>247</v>
      </c>
      <c r="C60" s="80" t="str">
        <f>_xlfn.XLOOKUP(B60,'Jun-Compile'!$B$3:$B$167,'Jun-Compile'!$C$3:$C$167," ",0)</f>
        <v>Admin Sales &amp; Engineer</v>
      </c>
      <c r="D60" s="46">
        <v>297</v>
      </c>
      <c r="E60" s="49">
        <f t="shared" si="3"/>
        <v>8</v>
      </c>
      <c r="F60" s="47">
        <v>4.95</v>
      </c>
      <c r="G60" s="49">
        <f t="shared" si="4"/>
        <v>8</v>
      </c>
      <c r="H60" s="46">
        <v>1</v>
      </c>
      <c r="I60" s="49">
        <f t="shared" si="5"/>
        <v>58</v>
      </c>
    </row>
    <row r="61" spans="2:9" x14ac:dyDescent="0.25">
      <c r="B61" s="12" t="s">
        <v>266</v>
      </c>
      <c r="C61" s="80" t="str">
        <f>_xlfn.XLOOKUP(B61,'Jun-Compile'!$B$3:$B$167,'Jun-Compile'!$C$3:$C$167," ",0)</f>
        <v>Admin Sales &amp; Engineer</v>
      </c>
      <c r="D61" s="46">
        <v>7</v>
      </c>
      <c r="E61" s="49">
        <f t="shared" si="3"/>
        <v>68</v>
      </c>
      <c r="F61" s="47">
        <v>0.11666666666666667</v>
      </c>
      <c r="G61" s="49">
        <f t="shared" si="4"/>
        <v>68</v>
      </c>
      <c r="H61" s="46">
        <v>1</v>
      </c>
      <c r="I61" s="49">
        <f t="shared" si="5"/>
        <v>58</v>
      </c>
    </row>
    <row r="62" spans="2:9" x14ac:dyDescent="0.25">
      <c r="B62" s="12" t="s">
        <v>224</v>
      </c>
      <c r="C62" s="80" t="str">
        <f>_xlfn.XLOOKUP(B62,'Jun-Compile'!$B$3:$B$167,'Jun-Compile'!$C$3:$C$167," ",0)</f>
        <v>Estimator</v>
      </c>
      <c r="D62" s="46">
        <v>7</v>
      </c>
      <c r="E62" s="49">
        <f t="shared" si="3"/>
        <v>68</v>
      </c>
      <c r="F62" s="47">
        <v>0.11666666666666667</v>
      </c>
      <c r="G62" s="49">
        <f t="shared" si="4"/>
        <v>68</v>
      </c>
      <c r="H62" s="46">
        <v>1</v>
      </c>
      <c r="I62" s="49">
        <f t="shared" si="5"/>
        <v>58</v>
      </c>
    </row>
    <row r="63" spans="2:9" x14ac:dyDescent="0.25">
      <c r="B63" s="12" t="s">
        <v>242</v>
      </c>
      <c r="C63" s="80">
        <f>_xlfn.XLOOKUP(B63,'Jun-Compile'!$B$3:$B$167,'Jun-Compile'!$C$3:$C$167," ",0)</f>
        <v>0</v>
      </c>
      <c r="D63" s="46">
        <v>4</v>
      </c>
      <c r="E63" s="49">
        <f t="shared" si="3"/>
        <v>73</v>
      </c>
      <c r="F63" s="47">
        <v>6.6666666666666666E-2</v>
      </c>
      <c r="G63" s="49">
        <f t="shared" si="4"/>
        <v>73</v>
      </c>
      <c r="H63" s="46">
        <v>1</v>
      </c>
      <c r="I63" s="49">
        <f t="shared" si="5"/>
        <v>58</v>
      </c>
    </row>
    <row r="64" spans="2:9" x14ac:dyDescent="0.25">
      <c r="B64" s="12" t="s">
        <v>293</v>
      </c>
      <c r="C64" s="80" t="str">
        <f>_xlfn.XLOOKUP(B64,'Jun-Compile'!$B$3:$B$167,'Jun-Compile'!$C$3:$C$167," ",0)</f>
        <v>Finance &amp; Accounting</v>
      </c>
      <c r="D64" s="46">
        <v>2</v>
      </c>
      <c r="E64" s="49">
        <f t="shared" si="3"/>
        <v>79</v>
      </c>
      <c r="F64" s="47">
        <v>3.3333333333333333E-2</v>
      </c>
      <c r="G64" s="49">
        <f t="shared" si="4"/>
        <v>79</v>
      </c>
      <c r="H64" s="46">
        <v>1</v>
      </c>
      <c r="I64" s="49">
        <f t="shared" si="5"/>
        <v>58</v>
      </c>
    </row>
    <row r="65" spans="2:14" x14ac:dyDescent="0.25">
      <c r="B65" s="12" t="s">
        <v>290</v>
      </c>
      <c r="C65" s="80" t="str">
        <f>_xlfn.XLOOKUP(B65,'Jun-Compile'!$B$3:$B$167,'Jun-Compile'!$C$3:$C$167," ",0)</f>
        <v>Finance &amp; Accounting</v>
      </c>
      <c r="D65" s="46">
        <v>1</v>
      </c>
      <c r="E65" s="49">
        <f t="shared" si="3"/>
        <v>81</v>
      </c>
      <c r="F65" s="47">
        <v>1.6666666666666666E-2</v>
      </c>
      <c r="G65" s="49">
        <f t="shared" si="4"/>
        <v>81</v>
      </c>
      <c r="H65" s="46">
        <v>1</v>
      </c>
      <c r="I65" s="49">
        <f t="shared" si="5"/>
        <v>58</v>
      </c>
    </row>
    <row r="66" spans="2:14" x14ac:dyDescent="0.25">
      <c r="B66" s="12" t="s">
        <v>217</v>
      </c>
      <c r="C66" s="80" t="str">
        <f>_xlfn.XLOOKUP(B66,'Jun-Compile'!$B$3:$B$167,'Jun-Compile'!$C$3:$C$167," ",0)</f>
        <v>GTI</v>
      </c>
      <c r="D66" s="46">
        <v>32</v>
      </c>
      <c r="E66" s="49">
        <f t="shared" si="3"/>
        <v>47</v>
      </c>
      <c r="F66" s="47">
        <v>0.53333333333333333</v>
      </c>
      <c r="G66" s="49">
        <f t="shared" si="4"/>
        <v>47</v>
      </c>
      <c r="H66" s="46">
        <v>1</v>
      </c>
      <c r="I66" s="49">
        <f t="shared" si="5"/>
        <v>58</v>
      </c>
    </row>
    <row r="67" spans="2:14" x14ac:dyDescent="0.25">
      <c r="B67" s="12" t="s">
        <v>241</v>
      </c>
      <c r="C67" s="80" t="str">
        <f>_xlfn.XLOOKUP(B67,'Jun-Compile'!$B$3:$B$167,'Jun-Compile'!$C$3:$C$167," ",0)</f>
        <v>Logistik</v>
      </c>
      <c r="D67" s="46">
        <v>1</v>
      </c>
      <c r="E67" s="49">
        <f t="shared" ref="E67:E98" si="6">_xlfn.RANK.EQ(D67,$D$3:$D$153,0)</f>
        <v>81</v>
      </c>
      <c r="F67" s="47">
        <v>1.6666666666666666E-2</v>
      </c>
      <c r="G67" s="49">
        <f t="shared" ref="G67:G98" si="7">_xlfn.RANK.EQ(F67,$F$3:$F$153,0)</f>
        <v>81</v>
      </c>
      <c r="H67" s="46">
        <v>1</v>
      </c>
      <c r="I67" s="49">
        <f t="shared" ref="I67:I98" si="8">_xlfn.RANK.EQ(H67,$H$3:$H$153,0)</f>
        <v>58</v>
      </c>
    </row>
    <row r="68" spans="2:14" x14ac:dyDescent="0.25">
      <c r="B68" s="12" t="s">
        <v>230</v>
      </c>
      <c r="C68" s="80" t="str">
        <f>_xlfn.XLOOKUP(B68,'Jun-Compile'!$B$3:$B$167,'Jun-Compile'!$C$3:$C$167," ",0)</f>
        <v>MEP</v>
      </c>
      <c r="D68" s="46">
        <v>261</v>
      </c>
      <c r="E68" s="49">
        <f t="shared" si="6"/>
        <v>10</v>
      </c>
      <c r="F68" s="47">
        <v>4.3499999999999996</v>
      </c>
      <c r="G68" s="49">
        <f t="shared" si="7"/>
        <v>10</v>
      </c>
      <c r="H68" s="46">
        <v>1</v>
      </c>
      <c r="I68" s="49">
        <f t="shared" si="8"/>
        <v>58</v>
      </c>
    </row>
    <row r="69" spans="2:14" x14ac:dyDescent="0.25">
      <c r="B69" s="12" t="s">
        <v>254</v>
      </c>
      <c r="C69" s="80" t="str">
        <f>_xlfn.XLOOKUP(B69,'Jun-Compile'!$B$3:$B$167,'Jun-Compile'!$C$3:$C$167," ",0)</f>
        <v>MEP</v>
      </c>
      <c r="D69" s="46">
        <v>22</v>
      </c>
      <c r="E69" s="49">
        <f t="shared" si="6"/>
        <v>54</v>
      </c>
      <c r="F69" s="47">
        <v>0.36666666666666664</v>
      </c>
      <c r="G69" s="49">
        <f t="shared" si="7"/>
        <v>54</v>
      </c>
      <c r="H69" s="46">
        <v>1</v>
      </c>
      <c r="I69" s="49">
        <f t="shared" si="8"/>
        <v>58</v>
      </c>
      <c r="N69" s="24"/>
    </row>
    <row r="70" spans="2:14" x14ac:dyDescent="0.25">
      <c r="B70" s="12" t="s">
        <v>269</v>
      </c>
      <c r="C70" s="80" t="str">
        <f>_xlfn.XLOOKUP(B70,'Jun-Compile'!$B$3:$B$167,'Jun-Compile'!$C$3:$C$167," ",0)</f>
        <v>MEP</v>
      </c>
      <c r="D70" s="46">
        <v>5</v>
      </c>
      <c r="E70" s="49">
        <f t="shared" si="6"/>
        <v>71</v>
      </c>
      <c r="F70" s="47">
        <v>8.3333333333333329E-2</v>
      </c>
      <c r="G70" s="49">
        <f t="shared" si="7"/>
        <v>71</v>
      </c>
      <c r="H70" s="46">
        <v>1</v>
      </c>
      <c r="I70" s="49">
        <f t="shared" si="8"/>
        <v>58</v>
      </c>
    </row>
    <row r="71" spans="2:14" x14ac:dyDescent="0.25">
      <c r="B71" s="12" t="s">
        <v>48</v>
      </c>
      <c r="C71" s="80" t="str">
        <f>_xlfn.XLOOKUP(B71,'Jun-Compile'!$B$3:$B$167,'Jun-Compile'!$C$3:$C$167," ",0)</f>
        <v>MEP</v>
      </c>
      <c r="D71" s="46">
        <v>4</v>
      </c>
      <c r="E71" s="49">
        <f t="shared" si="6"/>
        <v>73</v>
      </c>
      <c r="F71" s="47">
        <v>6.6666666666666666E-2</v>
      </c>
      <c r="G71" s="49">
        <f t="shared" si="7"/>
        <v>73</v>
      </c>
      <c r="H71" s="46">
        <v>1</v>
      </c>
      <c r="I71" s="49">
        <f t="shared" si="8"/>
        <v>58</v>
      </c>
    </row>
    <row r="72" spans="2:14" x14ac:dyDescent="0.25">
      <c r="B72" s="12" t="s">
        <v>207</v>
      </c>
      <c r="C72" s="80" t="str">
        <f>_xlfn.XLOOKUP(B72,'Jun-Compile'!$B$3:$B$167,'Jun-Compile'!$C$3:$C$167," ",0)</f>
        <v>MEP</v>
      </c>
      <c r="D72" s="46">
        <v>2</v>
      </c>
      <c r="E72" s="49">
        <f t="shared" si="6"/>
        <v>79</v>
      </c>
      <c r="F72" s="47">
        <v>3.3333333333333333E-2</v>
      </c>
      <c r="G72" s="49">
        <f t="shared" si="7"/>
        <v>79</v>
      </c>
      <c r="H72" s="46">
        <v>1</v>
      </c>
      <c r="I72" s="49">
        <f t="shared" si="8"/>
        <v>58</v>
      </c>
    </row>
    <row r="73" spans="2:14" x14ac:dyDescent="0.25">
      <c r="B73" s="12" t="s">
        <v>376</v>
      </c>
      <c r="C73" s="80" t="str">
        <f>_xlfn.XLOOKUP(B73,'Jun-Compile'!$B$3:$B$167,'Jun-Compile'!$C$3:$C$167," ",0)</f>
        <v>Operation</v>
      </c>
      <c r="D73" s="46">
        <v>14</v>
      </c>
      <c r="E73" s="49">
        <f t="shared" si="6"/>
        <v>60</v>
      </c>
      <c r="F73" s="47">
        <v>0.23333333333333334</v>
      </c>
      <c r="G73" s="49">
        <f t="shared" si="7"/>
        <v>60</v>
      </c>
      <c r="H73" s="46">
        <v>1</v>
      </c>
      <c r="I73" s="49">
        <f t="shared" si="8"/>
        <v>58</v>
      </c>
    </row>
    <row r="74" spans="2:14" x14ac:dyDescent="0.25">
      <c r="B74" s="12" t="s">
        <v>239</v>
      </c>
      <c r="C74" s="80" t="str">
        <f>_xlfn.XLOOKUP(B74,'Jun-Compile'!$B$3:$B$167,'Jun-Compile'!$C$3:$C$167," ",0)</f>
        <v>Operation</v>
      </c>
      <c r="D74" s="46">
        <v>8</v>
      </c>
      <c r="E74" s="49">
        <f t="shared" si="6"/>
        <v>66</v>
      </c>
      <c r="F74" s="47">
        <v>0.13333333333333333</v>
      </c>
      <c r="G74" s="49">
        <f t="shared" si="7"/>
        <v>66</v>
      </c>
      <c r="H74" s="46">
        <v>1</v>
      </c>
      <c r="I74" s="49">
        <f t="shared" si="8"/>
        <v>58</v>
      </c>
    </row>
    <row r="75" spans="2:14" x14ac:dyDescent="0.25">
      <c r="B75" s="12" t="s">
        <v>249</v>
      </c>
      <c r="C75" s="80" t="str">
        <f>_xlfn.XLOOKUP(B75,'Jun-Compile'!$B$3:$B$167,'Jun-Compile'!$C$3:$C$167," ",0)</f>
        <v>Operation</v>
      </c>
      <c r="D75" s="46">
        <v>8</v>
      </c>
      <c r="E75" s="49">
        <f t="shared" si="6"/>
        <v>66</v>
      </c>
      <c r="F75" s="47">
        <v>0.13333333333333333</v>
      </c>
      <c r="G75" s="49">
        <f t="shared" si="7"/>
        <v>66</v>
      </c>
      <c r="H75" s="46">
        <v>1</v>
      </c>
      <c r="I75" s="49">
        <f t="shared" si="8"/>
        <v>58</v>
      </c>
    </row>
    <row r="76" spans="2:14" x14ac:dyDescent="0.25">
      <c r="B76" s="12" t="s">
        <v>261</v>
      </c>
      <c r="C76" s="80" t="str">
        <f>_xlfn.XLOOKUP(B76,'Jun-Compile'!$B$3:$B$167,'Jun-Compile'!$C$3:$C$167," ",0)</f>
        <v>Operation</v>
      </c>
      <c r="D76" s="46">
        <v>4</v>
      </c>
      <c r="E76" s="49">
        <f t="shared" si="6"/>
        <v>73</v>
      </c>
      <c r="F76" s="47">
        <v>6.6666666666666666E-2</v>
      </c>
      <c r="G76" s="49">
        <f t="shared" si="7"/>
        <v>73</v>
      </c>
      <c r="H76" s="46">
        <v>1</v>
      </c>
      <c r="I76" s="49">
        <f t="shared" si="8"/>
        <v>58</v>
      </c>
    </row>
    <row r="77" spans="2:14" x14ac:dyDescent="0.25">
      <c r="B77" s="12" t="s">
        <v>229</v>
      </c>
      <c r="C77" s="80" t="str">
        <f>_xlfn.XLOOKUP(B77,'Jun-Compile'!$B$3:$B$167,'Jun-Compile'!$C$3:$C$167," ",0)</f>
        <v>PPJM</v>
      </c>
      <c r="D77" s="46">
        <v>15</v>
      </c>
      <c r="E77" s="49">
        <f t="shared" si="6"/>
        <v>59</v>
      </c>
      <c r="F77" s="47">
        <v>0.25</v>
      </c>
      <c r="G77" s="49">
        <f t="shared" si="7"/>
        <v>59</v>
      </c>
      <c r="H77" s="46">
        <v>1</v>
      </c>
      <c r="I77" s="49">
        <f t="shared" si="8"/>
        <v>58</v>
      </c>
    </row>
    <row r="78" spans="2:14" x14ac:dyDescent="0.25">
      <c r="B78" s="12" t="s">
        <v>295</v>
      </c>
      <c r="C78" s="80">
        <f>_xlfn.XLOOKUP(B78,'Jun-Compile'!$B$3:$B$167,'Jun-Compile'!$C$3:$C$167," ",0)</f>
        <v>0</v>
      </c>
      <c r="D78" s="46">
        <v>6</v>
      </c>
      <c r="E78" s="49">
        <f t="shared" si="6"/>
        <v>70</v>
      </c>
      <c r="F78" s="47">
        <v>0.1</v>
      </c>
      <c r="G78" s="49">
        <f t="shared" si="7"/>
        <v>70</v>
      </c>
      <c r="H78" s="46">
        <v>1</v>
      </c>
      <c r="I78" s="49">
        <f t="shared" si="8"/>
        <v>58</v>
      </c>
    </row>
    <row r="79" spans="2:14" x14ac:dyDescent="0.25">
      <c r="B79" s="12" t="s">
        <v>173</v>
      </c>
      <c r="C79" s="80" t="str">
        <f>_xlfn.XLOOKUP(B79,'Jun-Compile'!$B$3:$B$167,'Jun-Compile'!$C$3:$C$167," ",0)</f>
        <v>PPJM</v>
      </c>
      <c r="D79" s="46">
        <v>40</v>
      </c>
      <c r="E79" s="49">
        <f t="shared" si="6"/>
        <v>40</v>
      </c>
      <c r="F79" s="47">
        <v>0.66666666666666663</v>
      </c>
      <c r="G79" s="49">
        <f t="shared" si="7"/>
        <v>40</v>
      </c>
      <c r="H79" s="46">
        <v>1</v>
      </c>
      <c r="I79" s="49">
        <f t="shared" si="8"/>
        <v>58</v>
      </c>
    </row>
    <row r="80" spans="2:14" x14ac:dyDescent="0.25">
      <c r="B80" s="12" t="s">
        <v>168</v>
      </c>
      <c r="C80" s="80" t="str">
        <f>_xlfn.XLOOKUP(B80,'Jun-Compile'!$B$3:$B$167,'Jun-Compile'!$C$3:$C$167," ",0)</f>
        <v>PPJM</v>
      </c>
      <c r="D80" s="46">
        <v>35</v>
      </c>
      <c r="E80" s="49">
        <f t="shared" si="6"/>
        <v>45</v>
      </c>
      <c r="F80" s="47">
        <v>0.58333333333333337</v>
      </c>
      <c r="G80" s="49">
        <f t="shared" si="7"/>
        <v>45</v>
      </c>
      <c r="H80" s="46">
        <v>1</v>
      </c>
      <c r="I80" s="49">
        <f t="shared" si="8"/>
        <v>58</v>
      </c>
    </row>
    <row r="81" spans="2:15" x14ac:dyDescent="0.25">
      <c r="B81" s="12" t="s">
        <v>176</v>
      </c>
      <c r="C81" s="80" t="str">
        <f>_xlfn.XLOOKUP(B81,'Jun-Compile'!$B$3:$B$167,'Jun-Compile'!$C$3:$C$167," ",0)</f>
        <v>PPJM</v>
      </c>
      <c r="D81" s="46">
        <v>4</v>
      </c>
      <c r="E81" s="49">
        <f t="shared" si="6"/>
        <v>73</v>
      </c>
      <c r="F81" s="47">
        <v>6.6666666666666666E-2</v>
      </c>
      <c r="G81" s="49">
        <f t="shared" si="7"/>
        <v>73</v>
      </c>
      <c r="H81" s="46">
        <v>1</v>
      </c>
      <c r="I81" s="49">
        <f t="shared" si="8"/>
        <v>58</v>
      </c>
    </row>
    <row r="82" spans="2:15" x14ac:dyDescent="0.25">
      <c r="B82" s="12" t="s">
        <v>175</v>
      </c>
      <c r="C82" s="80" t="str">
        <f>_xlfn.XLOOKUP(B82,'Jun-Compile'!$B$3:$B$167,'Jun-Compile'!$C$3:$C$167," ",0)</f>
        <v>Purchasing</v>
      </c>
      <c r="D82" s="46">
        <v>21</v>
      </c>
      <c r="E82" s="49">
        <f t="shared" si="6"/>
        <v>56</v>
      </c>
      <c r="F82" s="47">
        <v>0.35</v>
      </c>
      <c r="G82" s="49">
        <f t="shared" si="7"/>
        <v>56</v>
      </c>
      <c r="H82" s="46">
        <v>1</v>
      </c>
      <c r="I82" s="49">
        <f t="shared" si="8"/>
        <v>58</v>
      </c>
    </row>
    <row r="83" spans="2:15" x14ac:dyDescent="0.25">
      <c r="B83" s="12" t="s">
        <v>228</v>
      </c>
      <c r="C83" s="80" t="str">
        <f>_xlfn.XLOOKUP(B83,'Jun-Compile'!$B$3:$B$167,'Jun-Compile'!$C$3:$C$167," ",0)</f>
        <v>Purchasing</v>
      </c>
      <c r="D83" s="46">
        <v>4</v>
      </c>
      <c r="E83" s="49">
        <f t="shared" si="6"/>
        <v>73</v>
      </c>
      <c r="F83" s="47">
        <v>6.6666666666666666E-2</v>
      </c>
      <c r="G83" s="49">
        <f t="shared" si="7"/>
        <v>73</v>
      </c>
      <c r="H83" s="46">
        <v>1</v>
      </c>
      <c r="I83" s="49">
        <f t="shared" si="8"/>
        <v>58</v>
      </c>
    </row>
    <row r="84" spans="2:15" x14ac:dyDescent="0.25">
      <c r="B84" s="12" t="s">
        <v>259</v>
      </c>
      <c r="C84" s="80" t="str">
        <f>_xlfn.XLOOKUP(B84,'Jun-Compile'!$B$3:$B$167,'Jun-Compile'!$C$3:$C$167," ",0)</f>
        <v>Purchasing</v>
      </c>
      <c r="D84" s="46">
        <v>4</v>
      </c>
      <c r="E84" s="49">
        <f t="shared" si="6"/>
        <v>73</v>
      </c>
      <c r="F84" s="47">
        <v>6.6666666666666666E-2</v>
      </c>
      <c r="G84" s="49">
        <f t="shared" si="7"/>
        <v>73</v>
      </c>
      <c r="H84" s="46">
        <v>1</v>
      </c>
      <c r="I84" s="49">
        <f t="shared" si="8"/>
        <v>58</v>
      </c>
    </row>
    <row r="85" spans="2:15" x14ac:dyDescent="0.25">
      <c r="B85" s="12" t="s">
        <v>231</v>
      </c>
      <c r="C85" s="80" t="str">
        <f>_xlfn.XLOOKUP(B85,'Jun-Compile'!$B$3:$B$167,'Jun-Compile'!$C$3:$C$167," ",0)</f>
        <v>Admin Sales &amp; Engineer</v>
      </c>
      <c r="D85" s="46">
        <v>0</v>
      </c>
      <c r="E85" s="49">
        <f t="shared" si="6"/>
        <v>83</v>
      </c>
      <c r="F85" s="47">
        <v>0</v>
      </c>
      <c r="G85" s="49">
        <f t="shared" si="7"/>
        <v>83</v>
      </c>
      <c r="H85" s="46">
        <v>0</v>
      </c>
      <c r="I85" s="49">
        <f t="shared" si="8"/>
        <v>83</v>
      </c>
    </row>
    <row r="86" spans="2:15" x14ac:dyDescent="0.25">
      <c r="B86" s="12" t="s">
        <v>281</v>
      </c>
      <c r="C86" s="80" t="str">
        <f>_xlfn.XLOOKUP(B86,'Jun-Compile'!$B$3:$B$167,'Jun-Compile'!$C$3:$C$167," ",0)</f>
        <v>Admin Sales &amp; Engineer</v>
      </c>
      <c r="D86" s="46">
        <v>0</v>
      </c>
      <c r="E86" s="49">
        <f t="shared" si="6"/>
        <v>83</v>
      </c>
      <c r="F86" s="47">
        <v>0</v>
      </c>
      <c r="G86" s="49">
        <f t="shared" si="7"/>
        <v>83</v>
      </c>
      <c r="H86" s="46">
        <v>0</v>
      </c>
      <c r="I86" s="49">
        <f t="shared" si="8"/>
        <v>83</v>
      </c>
    </row>
    <row r="87" spans="2:15" x14ac:dyDescent="0.25">
      <c r="B87" s="12" t="s">
        <v>283</v>
      </c>
      <c r="C87" s="80" t="str">
        <f>_xlfn.XLOOKUP(B87,'Jun-Compile'!$B$3:$B$167,'Jun-Compile'!$C$3:$C$167," ",0)</f>
        <v>Finance &amp; Accounting</v>
      </c>
      <c r="D87" s="46">
        <v>0</v>
      </c>
      <c r="E87" s="49">
        <f t="shared" si="6"/>
        <v>83</v>
      </c>
      <c r="F87" s="47">
        <v>0</v>
      </c>
      <c r="G87" s="49">
        <f t="shared" si="7"/>
        <v>83</v>
      </c>
      <c r="H87" s="46">
        <v>0</v>
      </c>
      <c r="I87" s="49">
        <f t="shared" si="8"/>
        <v>83</v>
      </c>
    </row>
    <row r="88" spans="2:15" x14ac:dyDescent="0.25">
      <c r="B88" s="12" t="s">
        <v>286</v>
      </c>
      <c r="C88" s="80" t="str">
        <f>_xlfn.XLOOKUP(B88,'Jun-Compile'!$B$3:$B$167,'Jun-Compile'!$C$3:$C$167," ",0)</f>
        <v>Admin Sales &amp; Engineer</v>
      </c>
      <c r="D88" s="46">
        <v>0</v>
      </c>
      <c r="E88" s="49">
        <f t="shared" si="6"/>
        <v>83</v>
      </c>
      <c r="F88" s="47">
        <v>0</v>
      </c>
      <c r="G88" s="49">
        <f t="shared" si="7"/>
        <v>83</v>
      </c>
      <c r="H88" s="46">
        <v>0</v>
      </c>
      <c r="I88" s="49">
        <f t="shared" si="8"/>
        <v>83</v>
      </c>
    </row>
    <row r="89" spans="2:15" x14ac:dyDescent="0.25">
      <c r="B89" s="12" t="s">
        <v>288</v>
      </c>
      <c r="C89" s="80" t="str">
        <f>_xlfn.XLOOKUP(B89,'Jun-Compile'!$B$3:$B$167,'Jun-Compile'!$C$3:$C$167," ",0)</f>
        <v>Admin Sales &amp; Engineer</v>
      </c>
      <c r="D89" s="46">
        <v>0</v>
      </c>
      <c r="E89" s="49">
        <f t="shared" si="6"/>
        <v>83</v>
      </c>
      <c r="F89" s="47">
        <v>0</v>
      </c>
      <c r="G89" s="49">
        <f t="shared" si="7"/>
        <v>83</v>
      </c>
      <c r="H89" s="46">
        <v>0</v>
      </c>
      <c r="I89" s="49">
        <f t="shared" si="8"/>
        <v>83</v>
      </c>
    </row>
    <row r="90" spans="2:15" x14ac:dyDescent="0.25">
      <c r="B90" s="12" t="s">
        <v>225</v>
      </c>
      <c r="C90" s="80" t="str">
        <f>_xlfn.XLOOKUP(B90,'Jun-Compile'!$B$3:$B$167,'Jun-Compile'!$C$3:$C$167," ",0)</f>
        <v>ERP</v>
      </c>
      <c r="D90" s="46">
        <v>0</v>
      </c>
      <c r="E90" s="49">
        <f t="shared" si="6"/>
        <v>83</v>
      </c>
      <c r="F90" s="47">
        <v>0</v>
      </c>
      <c r="G90" s="49">
        <f t="shared" si="7"/>
        <v>83</v>
      </c>
      <c r="H90" s="46">
        <v>0</v>
      </c>
      <c r="I90" s="49">
        <f t="shared" si="8"/>
        <v>83</v>
      </c>
    </row>
    <row r="91" spans="2:15" x14ac:dyDescent="0.25">
      <c r="B91" s="12" t="s">
        <v>237</v>
      </c>
      <c r="C91" s="80" t="str">
        <f>_xlfn.XLOOKUP(B91,'Jun-Compile'!$B$3:$B$167,'Jun-Compile'!$C$3:$C$167," ",0)</f>
        <v>Estimator</v>
      </c>
      <c r="D91" s="46">
        <v>0</v>
      </c>
      <c r="E91" s="49">
        <f t="shared" si="6"/>
        <v>83</v>
      </c>
      <c r="F91" s="47">
        <v>0</v>
      </c>
      <c r="G91" s="49">
        <f t="shared" si="7"/>
        <v>83</v>
      </c>
      <c r="H91" s="46">
        <v>0</v>
      </c>
      <c r="I91" s="49">
        <f t="shared" si="8"/>
        <v>83</v>
      </c>
    </row>
    <row r="92" spans="2:15" x14ac:dyDescent="0.25">
      <c r="B92" s="12" t="s">
        <v>181</v>
      </c>
      <c r="C92" s="80" t="str">
        <f>_xlfn.XLOOKUP(B92,'Jun-Compile'!$B$3:$B$167,'Jun-Compile'!$C$3:$C$167," ",0)</f>
        <v>Finance &amp; Accounting</v>
      </c>
      <c r="D92" s="46">
        <v>0</v>
      </c>
      <c r="E92" s="49">
        <f t="shared" si="6"/>
        <v>83</v>
      </c>
      <c r="F92" s="47">
        <v>0</v>
      </c>
      <c r="G92" s="49">
        <f t="shared" si="7"/>
        <v>83</v>
      </c>
      <c r="H92" s="46">
        <v>0</v>
      </c>
      <c r="I92" s="49">
        <f t="shared" si="8"/>
        <v>83</v>
      </c>
    </row>
    <row r="93" spans="2:15" x14ac:dyDescent="0.25">
      <c r="B93" s="12" t="s">
        <v>262</v>
      </c>
      <c r="C93" s="80" t="str">
        <f>_xlfn.XLOOKUP(B93,'Jun-Compile'!$B$3:$B$167,'Jun-Compile'!$C$3:$C$167," ",0)</f>
        <v>Finance &amp; Accounting</v>
      </c>
      <c r="D93" s="46">
        <v>0</v>
      </c>
      <c r="E93" s="49">
        <f t="shared" si="6"/>
        <v>83</v>
      </c>
      <c r="F93" s="47">
        <v>0</v>
      </c>
      <c r="G93" s="49">
        <f t="shared" si="7"/>
        <v>83</v>
      </c>
      <c r="H93" s="46">
        <v>0</v>
      </c>
      <c r="I93" s="49">
        <f t="shared" si="8"/>
        <v>83</v>
      </c>
      <c r="N93" s="24"/>
    </row>
    <row r="94" spans="2:15" x14ac:dyDescent="0.25">
      <c r="B94" s="12" t="s">
        <v>198</v>
      </c>
      <c r="C94" s="80" t="str">
        <f>_xlfn.XLOOKUP(B94,'Jun-Compile'!$B$3:$B$167,'Jun-Compile'!$C$3:$C$167," ",0)</f>
        <v>Finance &amp; Accounting</v>
      </c>
      <c r="D94" s="46">
        <v>0</v>
      </c>
      <c r="E94" s="49">
        <f t="shared" si="6"/>
        <v>83</v>
      </c>
      <c r="F94" s="47">
        <v>0</v>
      </c>
      <c r="G94" s="49">
        <f t="shared" si="7"/>
        <v>83</v>
      </c>
      <c r="H94" s="46">
        <v>0</v>
      </c>
      <c r="I94" s="49">
        <f t="shared" si="8"/>
        <v>83</v>
      </c>
    </row>
    <row r="95" spans="2:15" x14ac:dyDescent="0.25">
      <c r="B95" s="12" t="s">
        <v>268</v>
      </c>
      <c r="C95" s="80" t="str">
        <f>_xlfn.XLOOKUP(B95,'Jun-Compile'!$B$3:$B$167,'Jun-Compile'!$C$3:$C$167," ",0)</f>
        <v>Finance &amp; Accounting</v>
      </c>
      <c r="D95" s="46">
        <v>0</v>
      </c>
      <c r="E95" s="49">
        <f t="shared" si="6"/>
        <v>83</v>
      </c>
      <c r="F95" s="47">
        <v>0</v>
      </c>
      <c r="G95" s="49">
        <f t="shared" si="7"/>
        <v>83</v>
      </c>
      <c r="H95" s="46">
        <v>0</v>
      </c>
      <c r="I95" s="49">
        <f t="shared" si="8"/>
        <v>83</v>
      </c>
    </row>
    <row r="96" spans="2:15" x14ac:dyDescent="0.25">
      <c r="B96" s="12" t="s">
        <v>245</v>
      </c>
      <c r="C96" s="80">
        <f>_xlfn.XLOOKUP(B96,'Jun-Compile'!$B$3:$B$167,'Jun-Compile'!$C$3:$C$167," ",0)</f>
        <v>0</v>
      </c>
      <c r="D96" s="46">
        <v>0</v>
      </c>
      <c r="E96" s="49">
        <f t="shared" si="6"/>
        <v>83</v>
      </c>
      <c r="F96" s="47">
        <v>0</v>
      </c>
      <c r="G96" s="49">
        <f t="shared" si="7"/>
        <v>83</v>
      </c>
      <c r="H96" s="46">
        <v>0</v>
      </c>
      <c r="I96" s="49">
        <f t="shared" si="8"/>
        <v>83</v>
      </c>
      <c r="N96" s="24"/>
      <c r="O96" s="24"/>
    </row>
    <row r="97" spans="2:14" x14ac:dyDescent="0.25">
      <c r="B97" s="12" t="s">
        <v>267</v>
      </c>
      <c r="C97" s="80" t="str">
        <f>_xlfn.XLOOKUP(B97,'Jun-Compile'!$B$3:$B$167,'Jun-Compile'!$C$3:$C$167," ",0)</f>
        <v>Finance &amp; Accounting</v>
      </c>
      <c r="D97" s="46">
        <v>0</v>
      </c>
      <c r="E97" s="49">
        <f t="shared" si="6"/>
        <v>83</v>
      </c>
      <c r="F97" s="47">
        <v>0</v>
      </c>
      <c r="G97" s="49">
        <f t="shared" si="7"/>
        <v>83</v>
      </c>
      <c r="H97" s="46">
        <v>0</v>
      </c>
      <c r="I97" s="49">
        <f t="shared" si="8"/>
        <v>83</v>
      </c>
    </row>
    <row r="98" spans="2:14" x14ac:dyDescent="0.25">
      <c r="B98" s="12" t="s">
        <v>282</v>
      </c>
      <c r="C98" s="80" t="str">
        <f>_xlfn.XLOOKUP(B98,'Jun-Compile'!$B$3:$B$167,'Jun-Compile'!$C$3:$C$167," ",0)</f>
        <v>Finance &amp; Accounting</v>
      </c>
      <c r="D98" s="46">
        <v>0</v>
      </c>
      <c r="E98" s="49">
        <f t="shared" si="6"/>
        <v>83</v>
      </c>
      <c r="F98" s="47">
        <v>0</v>
      </c>
      <c r="G98" s="49">
        <f t="shared" si="7"/>
        <v>83</v>
      </c>
      <c r="H98" s="46">
        <v>0</v>
      </c>
      <c r="I98" s="49">
        <f t="shared" si="8"/>
        <v>83</v>
      </c>
    </row>
    <row r="99" spans="2:14" x14ac:dyDescent="0.25">
      <c r="B99" s="12" t="s">
        <v>213</v>
      </c>
      <c r="C99" s="80" t="str">
        <f>_xlfn.XLOOKUP(B99,'Jun-Compile'!$B$3:$B$167,'Jun-Compile'!$C$3:$C$167," ",0)</f>
        <v>GTI</v>
      </c>
      <c r="D99" s="46">
        <v>0</v>
      </c>
      <c r="E99" s="49">
        <f t="shared" ref="E99:E130" si="9">_xlfn.RANK.EQ(D99,$D$3:$D$153,0)</f>
        <v>83</v>
      </c>
      <c r="F99" s="47">
        <v>0</v>
      </c>
      <c r="G99" s="49">
        <f t="shared" ref="G99:G130" si="10">_xlfn.RANK.EQ(F99,$F$3:$F$153,0)</f>
        <v>83</v>
      </c>
      <c r="H99" s="46">
        <v>0</v>
      </c>
      <c r="I99" s="49">
        <f t="shared" ref="I99:I130" si="11">_xlfn.RANK.EQ(H99,$H$3:$H$153,0)</f>
        <v>83</v>
      </c>
    </row>
    <row r="100" spans="2:14" x14ac:dyDescent="0.25">
      <c r="B100" s="12" t="s">
        <v>179</v>
      </c>
      <c r="C100" s="80" t="str">
        <f>_xlfn.XLOOKUP(B100,'Jun-Compile'!$B$3:$B$167,'Jun-Compile'!$C$3:$C$167," ",0)</f>
        <v>Logistik</v>
      </c>
      <c r="D100" s="46">
        <v>0</v>
      </c>
      <c r="E100" s="49">
        <f t="shared" si="9"/>
        <v>83</v>
      </c>
      <c r="F100" s="47">
        <v>0</v>
      </c>
      <c r="G100" s="49">
        <f t="shared" si="10"/>
        <v>83</v>
      </c>
      <c r="H100" s="46">
        <v>0</v>
      </c>
      <c r="I100" s="49">
        <f t="shared" si="11"/>
        <v>83</v>
      </c>
    </row>
    <row r="101" spans="2:14" x14ac:dyDescent="0.25">
      <c r="B101" s="12" t="s">
        <v>59</v>
      </c>
      <c r="C101" s="80" t="str">
        <f>_xlfn.XLOOKUP(B101,'Jun-Compile'!$B$3:$B$167,'Jun-Compile'!$C$3:$C$167," ",0)</f>
        <v>GTI</v>
      </c>
      <c r="D101" s="46">
        <v>0</v>
      </c>
      <c r="E101" s="49">
        <f t="shared" si="9"/>
        <v>83</v>
      </c>
      <c r="F101" s="47">
        <v>0</v>
      </c>
      <c r="G101" s="49">
        <f t="shared" si="10"/>
        <v>83</v>
      </c>
      <c r="H101" s="46">
        <v>0</v>
      </c>
      <c r="I101" s="49">
        <f t="shared" si="11"/>
        <v>83</v>
      </c>
    </row>
    <row r="102" spans="2:14" x14ac:dyDescent="0.25">
      <c r="B102" s="12" t="s">
        <v>218</v>
      </c>
      <c r="C102" s="80" t="str">
        <f>_xlfn.XLOOKUP(B102,'Jun-Compile'!$B$3:$B$167,'Jun-Compile'!$C$3:$C$167," ",0)</f>
        <v>Logistik</v>
      </c>
      <c r="D102" s="46">
        <v>0</v>
      </c>
      <c r="E102" s="49">
        <f t="shared" si="9"/>
        <v>83</v>
      </c>
      <c r="F102" s="47">
        <v>0</v>
      </c>
      <c r="G102" s="49">
        <f t="shared" si="10"/>
        <v>83</v>
      </c>
      <c r="H102" s="46">
        <v>0</v>
      </c>
      <c r="I102" s="49">
        <f t="shared" si="11"/>
        <v>83</v>
      </c>
    </row>
    <row r="103" spans="2:14" x14ac:dyDescent="0.25">
      <c r="B103" s="12" t="s">
        <v>208</v>
      </c>
      <c r="C103" s="80" t="str">
        <f>_xlfn.XLOOKUP(B103,'Jun-Compile'!$B$3:$B$167,'Jun-Compile'!$C$3:$C$167," ",0)</f>
        <v>MEP</v>
      </c>
      <c r="D103" s="46">
        <v>0</v>
      </c>
      <c r="E103" s="49">
        <f t="shared" si="9"/>
        <v>83</v>
      </c>
      <c r="F103" s="47">
        <v>0</v>
      </c>
      <c r="G103" s="49">
        <f t="shared" si="10"/>
        <v>83</v>
      </c>
      <c r="H103" s="46">
        <v>0</v>
      </c>
      <c r="I103" s="49">
        <f t="shared" si="11"/>
        <v>83</v>
      </c>
    </row>
    <row r="104" spans="2:14" x14ac:dyDescent="0.25">
      <c r="B104" s="12" t="s">
        <v>210</v>
      </c>
      <c r="C104" s="80" t="str">
        <f>_xlfn.XLOOKUP(B104,'Jun-Compile'!$B$3:$B$167,'Jun-Compile'!$C$3:$C$167," ",0)</f>
        <v>MEP</v>
      </c>
      <c r="D104" s="46">
        <v>0</v>
      </c>
      <c r="E104" s="49">
        <f t="shared" si="9"/>
        <v>83</v>
      </c>
      <c r="F104" s="47">
        <v>0</v>
      </c>
      <c r="G104" s="49">
        <f t="shared" si="10"/>
        <v>83</v>
      </c>
      <c r="H104" s="46">
        <v>0</v>
      </c>
      <c r="I104" s="49">
        <f t="shared" si="11"/>
        <v>83</v>
      </c>
    </row>
    <row r="105" spans="2:14" x14ac:dyDescent="0.25">
      <c r="B105" s="12" t="s">
        <v>211</v>
      </c>
      <c r="C105" s="80" t="str">
        <f>_xlfn.XLOOKUP(B105,'Jun-Compile'!$B$3:$B$167,'Jun-Compile'!$C$3:$C$167," ",0)</f>
        <v>MEP</v>
      </c>
      <c r="D105" s="46">
        <v>0</v>
      </c>
      <c r="E105" s="49">
        <f t="shared" si="9"/>
        <v>83</v>
      </c>
      <c r="F105" s="47">
        <v>0</v>
      </c>
      <c r="G105" s="49">
        <f t="shared" si="10"/>
        <v>83</v>
      </c>
      <c r="H105" s="46">
        <v>0</v>
      </c>
      <c r="I105" s="49">
        <f t="shared" si="11"/>
        <v>83</v>
      </c>
    </row>
    <row r="106" spans="2:14" x14ac:dyDescent="0.25">
      <c r="B106" s="12" t="s">
        <v>372</v>
      </c>
      <c r="C106" s="80" t="str">
        <f>_xlfn.XLOOKUP(B106,'Jun-Compile'!$B$3:$B$167,'Jun-Compile'!$C$3:$C$167," ",0)</f>
        <v>MEP</v>
      </c>
      <c r="D106" s="46">
        <v>0</v>
      </c>
      <c r="E106" s="49">
        <f t="shared" si="9"/>
        <v>83</v>
      </c>
      <c r="F106" s="47">
        <v>0</v>
      </c>
      <c r="G106" s="49">
        <f t="shared" si="10"/>
        <v>83</v>
      </c>
      <c r="H106" s="46">
        <v>0</v>
      </c>
      <c r="I106" s="49">
        <f t="shared" si="11"/>
        <v>83</v>
      </c>
    </row>
    <row r="107" spans="2:14" x14ac:dyDescent="0.25">
      <c r="B107" s="12" t="s">
        <v>373</v>
      </c>
      <c r="C107" s="80" t="str">
        <f>_xlfn.XLOOKUP(B107,'Jun-Compile'!$B$3:$B$167,'Jun-Compile'!$C$3:$C$167," ",0)</f>
        <v>MEP</v>
      </c>
      <c r="D107" s="46">
        <v>0</v>
      </c>
      <c r="E107" s="49">
        <f t="shared" si="9"/>
        <v>83</v>
      </c>
      <c r="F107" s="47">
        <v>0</v>
      </c>
      <c r="G107" s="49">
        <f t="shared" si="10"/>
        <v>83</v>
      </c>
      <c r="H107" s="46">
        <v>0</v>
      </c>
      <c r="I107" s="49">
        <f t="shared" si="11"/>
        <v>83</v>
      </c>
    </row>
    <row r="108" spans="2:14" x14ac:dyDescent="0.25">
      <c r="B108" s="12" t="s">
        <v>219</v>
      </c>
      <c r="C108" s="80">
        <f>_xlfn.XLOOKUP(B108,'Jun-Compile'!$B$3:$B$167,'Jun-Compile'!$C$3:$C$167," ",0)</f>
        <v>0</v>
      </c>
      <c r="D108" s="46">
        <v>0</v>
      </c>
      <c r="E108" s="49">
        <f t="shared" si="9"/>
        <v>83</v>
      </c>
      <c r="F108" s="47">
        <v>0</v>
      </c>
      <c r="G108" s="49">
        <f t="shared" si="10"/>
        <v>83</v>
      </c>
      <c r="H108" s="46">
        <v>0</v>
      </c>
      <c r="I108" s="49">
        <f t="shared" si="11"/>
        <v>83</v>
      </c>
    </row>
    <row r="109" spans="2:14" x14ac:dyDescent="0.25">
      <c r="B109" s="18" t="s">
        <v>378</v>
      </c>
      <c r="C109" s="80" t="str">
        <f>_xlfn.XLOOKUP(B109,'Jun-Compile'!$B$3:$B$167,'Jun-Compile'!$C$3:$C$167," ",0)</f>
        <v>MEP</v>
      </c>
      <c r="D109" s="46">
        <v>0</v>
      </c>
      <c r="E109" s="49">
        <f t="shared" si="9"/>
        <v>83</v>
      </c>
      <c r="F109" s="47">
        <v>0</v>
      </c>
      <c r="G109" s="49">
        <f t="shared" si="10"/>
        <v>83</v>
      </c>
      <c r="H109" s="46">
        <v>0</v>
      </c>
      <c r="I109" s="49">
        <f t="shared" si="11"/>
        <v>83</v>
      </c>
      <c r="N109" s="24"/>
    </row>
    <row r="110" spans="2:14" x14ac:dyDescent="0.25">
      <c r="B110" s="12" t="s">
        <v>256</v>
      </c>
      <c r="C110" s="80" t="str">
        <f>_xlfn.XLOOKUP(B110,'Jun-Compile'!$B$3:$B$167,'Jun-Compile'!$C$3:$C$167," ",0)</f>
        <v>MEP</v>
      </c>
      <c r="D110" s="46">
        <v>0</v>
      </c>
      <c r="E110" s="49">
        <f t="shared" si="9"/>
        <v>83</v>
      </c>
      <c r="F110" s="47">
        <v>0</v>
      </c>
      <c r="G110" s="49">
        <f t="shared" si="10"/>
        <v>83</v>
      </c>
      <c r="H110" s="46">
        <v>0</v>
      </c>
      <c r="I110" s="49">
        <f t="shared" si="11"/>
        <v>83</v>
      </c>
    </row>
    <row r="111" spans="2:14" x14ac:dyDescent="0.25">
      <c r="B111" s="12" t="s">
        <v>380</v>
      </c>
      <c r="C111" s="80" t="str">
        <f>_xlfn.XLOOKUP(B111,'Jun-Compile'!$B$3:$B$167,'Jun-Compile'!$C$3:$C$167," ",0)</f>
        <v>MEP</v>
      </c>
      <c r="D111" s="46">
        <v>0</v>
      </c>
      <c r="E111" s="49">
        <f t="shared" si="9"/>
        <v>83</v>
      </c>
      <c r="F111" s="47">
        <v>0</v>
      </c>
      <c r="G111" s="49">
        <f t="shared" si="10"/>
        <v>83</v>
      </c>
      <c r="H111" s="46">
        <v>0</v>
      </c>
      <c r="I111" s="49">
        <f t="shared" si="11"/>
        <v>83</v>
      </c>
    </row>
    <row r="112" spans="2:14" x14ac:dyDescent="0.25">
      <c r="B112" s="12" t="s">
        <v>280</v>
      </c>
      <c r="C112" s="80" t="str">
        <f>_xlfn.XLOOKUP(B112,'Jun-Compile'!$B$3:$B$167,'Jun-Compile'!$C$3:$C$167," ",0)</f>
        <v>MEP</v>
      </c>
      <c r="D112" s="46">
        <v>0</v>
      </c>
      <c r="E112" s="49">
        <f t="shared" si="9"/>
        <v>83</v>
      </c>
      <c r="F112" s="47">
        <v>0</v>
      </c>
      <c r="G112" s="49">
        <f t="shared" si="10"/>
        <v>83</v>
      </c>
      <c r="H112" s="46">
        <v>0</v>
      </c>
      <c r="I112" s="49">
        <f t="shared" si="11"/>
        <v>83</v>
      </c>
    </row>
    <row r="113" spans="2:14" x14ac:dyDescent="0.25">
      <c r="B113" s="12" t="s">
        <v>182</v>
      </c>
      <c r="C113" s="80" t="str">
        <f>_xlfn.XLOOKUP(B113,'Jun-Compile'!$B$3:$B$167,'Jun-Compile'!$C$3:$C$167," ",0)</f>
        <v>Operation</v>
      </c>
      <c r="D113" s="46">
        <v>0</v>
      </c>
      <c r="E113" s="49">
        <f t="shared" si="9"/>
        <v>83</v>
      </c>
      <c r="F113" s="47">
        <v>0</v>
      </c>
      <c r="G113" s="49">
        <f t="shared" si="10"/>
        <v>83</v>
      </c>
      <c r="H113" s="46">
        <v>0</v>
      </c>
      <c r="I113" s="49">
        <f t="shared" si="11"/>
        <v>83</v>
      </c>
    </row>
    <row r="114" spans="2:14" x14ac:dyDescent="0.25">
      <c r="B114" s="12" t="s">
        <v>277</v>
      </c>
      <c r="C114" s="80">
        <f>_xlfn.XLOOKUP(B114,'Jun-Compile'!$B$3:$B$167,'Jun-Compile'!$C$3:$C$167," ",0)</f>
        <v>0</v>
      </c>
      <c r="D114" s="46">
        <v>0</v>
      </c>
      <c r="E114" s="49">
        <f t="shared" si="9"/>
        <v>83</v>
      </c>
      <c r="F114" s="47">
        <v>0</v>
      </c>
      <c r="G114" s="49">
        <f t="shared" si="10"/>
        <v>83</v>
      </c>
      <c r="H114" s="46">
        <v>0</v>
      </c>
      <c r="I114" s="49">
        <f t="shared" si="11"/>
        <v>83</v>
      </c>
    </row>
    <row r="115" spans="2:14" x14ac:dyDescent="0.25">
      <c r="B115" s="12" t="s">
        <v>216</v>
      </c>
      <c r="C115" s="80" t="str">
        <f>_xlfn.XLOOKUP(B115,'Jun-Compile'!$B$3:$B$167,'Jun-Compile'!$C$3:$C$167," ",0)</f>
        <v>Operation</v>
      </c>
      <c r="D115" s="46">
        <v>0</v>
      </c>
      <c r="E115" s="49">
        <f t="shared" si="9"/>
        <v>83</v>
      </c>
      <c r="F115" s="47">
        <v>0</v>
      </c>
      <c r="G115" s="49">
        <f t="shared" si="10"/>
        <v>83</v>
      </c>
      <c r="H115" s="46">
        <v>0</v>
      </c>
      <c r="I115" s="49">
        <f t="shared" si="11"/>
        <v>83</v>
      </c>
    </row>
    <row r="116" spans="2:14" x14ac:dyDescent="0.25">
      <c r="B116" s="12" t="s">
        <v>234</v>
      </c>
      <c r="C116" s="80" t="str">
        <f>_xlfn.XLOOKUP(B116,'Jun-Compile'!$B$3:$B$167,'Jun-Compile'!$C$3:$C$167," ",0)</f>
        <v>Operation</v>
      </c>
      <c r="D116" s="46">
        <v>0</v>
      </c>
      <c r="E116" s="49">
        <f t="shared" si="9"/>
        <v>83</v>
      </c>
      <c r="F116" s="47">
        <v>0</v>
      </c>
      <c r="G116" s="49">
        <f t="shared" si="10"/>
        <v>83</v>
      </c>
      <c r="H116" s="46">
        <v>0</v>
      </c>
      <c r="I116" s="49">
        <f t="shared" si="11"/>
        <v>83</v>
      </c>
      <c r="N116" s="24"/>
    </row>
    <row r="117" spans="2:14" x14ac:dyDescent="0.25">
      <c r="B117" s="12" t="s">
        <v>235</v>
      </c>
      <c r="C117" s="80" t="str">
        <f>_xlfn.XLOOKUP(B117,'Jun-Compile'!$B$3:$B$167,'Jun-Compile'!$C$3:$C$167," ",0)</f>
        <v>Operation</v>
      </c>
      <c r="D117" s="46">
        <v>0</v>
      </c>
      <c r="E117" s="49">
        <f t="shared" si="9"/>
        <v>83</v>
      </c>
      <c r="F117" s="47">
        <v>0</v>
      </c>
      <c r="G117" s="49">
        <f t="shared" si="10"/>
        <v>83</v>
      </c>
      <c r="H117" s="46">
        <v>0</v>
      </c>
      <c r="I117" s="49">
        <f t="shared" si="11"/>
        <v>83</v>
      </c>
    </row>
    <row r="118" spans="2:14" x14ac:dyDescent="0.25">
      <c r="B118" s="12" t="s">
        <v>243</v>
      </c>
      <c r="C118" s="80" t="str">
        <f>_xlfn.XLOOKUP(B118,'Jun-Compile'!$B$3:$B$167,'Jun-Compile'!$C$3:$C$167," ",0)</f>
        <v>Operation</v>
      </c>
      <c r="D118" s="46">
        <v>0</v>
      </c>
      <c r="E118" s="49">
        <f t="shared" si="9"/>
        <v>83</v>
      </c>
      <c r="F118" s="47">
        <v>0</v>
      </c>
      <c r="G118" s="49">
        <f t="shared" si="10"/>
        <v>83</v>
      </c>
      <c r="H118" s="46">
        <v>0</v>
      </c>
      <c r="I118" s="49">
        <f t="shared" si="11"/>
        <v>83</v>
      </c>
    </row>
    <row r="119" spans="2:14" x14ac:dyDescent="0.25">
      <c r="B119" s="11" t="s">
        <v>98</v>
      </c>
      <c r="C119" s="80">
        <f>_xlfn.XLOOKUP(B119,'Jun-Compile'!$B$3:$B$167,'Jun-Compile'!$C$3:$C$167," ",0)</f>
        <v>0</v>
      </c>
      <c r="D119" s="46">
        <v>0</v>
      </c>
      <c r="E119" s="49">
        <f t="shared" si="9"/>
        <v>83</v>
      </c>
      <c r="F119" s="47">
        <v>0</v>
      </c>
      <c r="G119" s="49">
        <f t="shared" si="10"/>
        <v>83</v>
      </c>
      <c r="H119" s="46">
        <v>0</v>
      </c>
      <c r="I119" s="49">
        <f t="shared" si="11"/>
        <v>83</v>
      </c>
    </row>
    <row r="120" spans="2:14" x14ac:dyDescent="0.25">
      <c r="B120" s="12" t="s">
        <v>252</v>
      </c>
      <c r="C120" s="80" t="str">
        <f>_xlfn.XLOOKUP(B120,'Jun-Compile'!$B$3:$B$167,'Jun-Compile'!$C$3:$C$167," ",0)</f>
        <v>Operation</v>
      </c>
      <c r="D120" s="46">
        <v>0</v>
      </c>
      <c r="E120" s="49">
        <f t="shared" si="9"/>
        <v>83</v>
      </c>
      <c r="F120" s="47">
        <v>0</v>
      </c>
      <c r="G120" s="49">
        <f t="shared" si="10"/>
        <v>83</v>
      </c>
      <c r="H120" s="46">
        <v>0</v>
      </c>
      <c r="I120" s="49">
        <f t="shared" si="11"/>
        <v>83</v>
      </c>
    </row>
    <row r="121" spans="2:14" x14ac:dyDescent="0.25">
      <c r="B121" s="12" t="s">
        <v>253</v>
      </c>
      <c r="C121" s="80" t="str">
        <f>_xlfn.XLOOKUP(B121,'Jun-Compile'!$B$3:$B$167,'Jun-Compile'!$C$3:$C$167," ",0)</f>
        <v>Operation</v>
      </c>
      <c r="D121" s="46">
        <v>0</v>
      </c>
      <c r="E121" s="49">
        <f t="shared" si="9"/>
        <v>83</v>
      </c>
      <c r="F121" s="47">
        <v>0</v>
      </c>
      <c r="G121" s="49">
        <f t="shared" si="10"/>
        <v>83</v>
      </c>
      <c r="H121" s="46">
        <v>0</v>
      </c>
      <c r="I121" s="49">
        <f t="shared" si="11"/>
        <v>83</v>
      </c>
    </row>
    <row r="122" spans="2:14" x14ac:dyDescent="0.25">
      <c r="B122" s="12" t="s">
        <v>255</v>
      </c>
      <c r="C122" s="80" t="str">
        <f>_xlfn.XLOOKUP(B122,'Jun-Compile'!$B$3:$B$167,'Jun-Compile'!$C$3:$C$167," ",0)</f>
        <v>Operation</v>
      </c>
      <c r="D122" s="46">
        <v>0</v>
      </c>
      <c r="E122" s="49">
        <f t="shared" si="9"/>
        <v>83</v>
      </c>
      <c r="F122" s="47">
        <v>0</v>
      </c>
      <c r="G122" s="49">
        <f t="shared" si="10"/>
        <v>83</v>
      </c>
      <c r="H122" s="46">
        <v>0</v>
      </c>
      <c r="I122" s="49">
        <f t="shared" si="11"/>
        <v>83</v>
      </c>
    </row>
    <row r="123" spans="2:14" x14ac:dyDescent="0.25">
      <c r="B123" s="12" t="s">
        <v>257</v>
      </c>
      <c r="C123" s="80" t="str">
        <f>_xlfn.XLOOKUP(B123,'Jun-Compile'!$B$3:$B$167,'Jun-Compile'!$C$3:$C$167," ",0)</f>
        <v>Operation</v>
      </c>
      <c r="D123" s="46">
        <v>0</v>
      </c>
      <c r="E123" s="49">
        <f t="shared" si="9"/>
        <v>83</v>
      </c>
      <c r="F123" s="47">
        <v>0</v>
      </c>
      <c r="G123" s="49">
        <f t="shared" si="10"/>
        <v>83</v>
      </c>
      <c r="H123" s="46">
        <v>0</v>
      </c>
      <c r="I123" s="49">
        <f t="shared" si="11"/>
        <v>83</v>
      </c>
    </row>
    <row r="124" spans="2:14" x14ac:dyDescent="0.25">
      <c r="B124" s="19" t="s">
        <v>123</v>
      </c>
      <c r="C124" s="80" t="str">
        <f>_xlfn.XLOOKUP(B124,'Jun-Compile'!$B$3:$B$167,'Jun-Compile'!$C$3:$C$167," ",0)</f>
        <v>Operation</v>
      </c>
      <c r="D124" s="46">
        <v>0</v>
      </c>
      <c r="E124" s="49">
        <f t="shared" si="9"/>
        <v>83</v>
      </c>
      <c r="F124" s="47">
        <v>0</v>
      </c>
      <c r="G124" s="49">
        <f t="shared" si="10"/>
        <v>83</v>
      </c>
      <c r="H124" s="46">
        <v>0</v>
      </c>
      <c r="I124" s="49">
        <f t="shared" si="11"/>
        <v>83</v>
      </c>
      <c r="N124" s="24"/>
    </row>
    <row r="125" spans="2:14" x14ac:dyDescent="0.25">
      <c r="B125" s="12" t="s">
        <v>272</v>
      </c>
      <c r="C125" s="80" t="str">
        <f>_xlfn.XLOOKUP(B125,'Jun-Compile'!$B$3:$B$167,'Jun-Compile'!$C$3:$C$167," ",0)</f>
        <v>Operation</v>
      </c>
      <c r="D125" s="46">
        <v>0</v>
      </c>
      <c r="E125" s="49">
        <f t="shared" si="9"/>
        <v>83</v>
      </c>
      <c r="F125" s="47">
        <v>0</v>
      </c>
      <c r="G125" s="49">
        <f t="shared" si="10"/>
        <v>83</v>
      </c>
      <c r="H125" s="46">
        <v>0</v>
      </c>
      <c r="I125" s="49">
        <f t="shared" si="11"/>
        <v>83</v>
      </c>
    </row>
    <row r="126" spans="2:14" x14ac:dyDescent="0.25">
      <c r="B126" s="12" t="s">
        <v>284</v>
      </c>
      <c r="C126" s="80" t="str">
        <f>_xlfn.XLOOKUP(B126,'Jun-Compile'!$B$3:$B$167,'Jun-Compile'!$C$3:$C$167," ",0)</f>
        <v>Operation</v>
      </c>
      <c r="D126" s="46">
        <v>0</v>
      </c>
      <c r="E126" s="49">
        <f t="shared" si="9"/>
        <v>83</v>
      </c>
      <c r="F126" s="47">
        <v>0</v>
      </c>
      <c r="G126" s="49">
        <f t="shared" si="10"/>
        <v>83</v>
      </c>
      <c r="H126" s="46">
        <v>0</v>
      </c>
      <c r="I126" s="49">
        <f t="shared" si="11"/>
        <v>83</v>
      </c>
    </row>
    <row r="127" spans="2:14" x14ac:dyDescent="0.25">
      <c r="B127" s="12" t="s">
        <v>296</v>
      </c>
      <c r="C127" s="80" t="str">
        <f>_xlfn.XLOOKUP(B127,'Jun-Compile'!$B$3:$B$167,'Jun-Compile'!$C$3:$C$167," ",0)</f>
        <v>Operation</v>
      </c>
      <c r="D127" s="46">
        <v>0</v>
      </c>
      <c r="E127" s="49">
        <f t="shared" si="9"/>
        <v>83</v>
      </c>
      <c r="F127" s="47">
        <v>0</v>
      </c>
      <c r="G127" s="49">
        <f t="shared" si="10"/>
        <v>83</v>
      </c>
      <c r="H127" s="46">
        <v>0</v>
      </c>
      <c r="I127" s="49">
        <f t="shared" si="11"/>
        <v>83</v>
      </c>
    </row>
    <row r="128" spans="2:14" x14ac:dyDescent="0.25">
      <c r="B128" s="12" t="s">
        <v>270</v>
      </c>
      <c r="C128" s="80" t="str">
        <f>_xlfn.XLOOKUP(B128,'Jun-Compile'!$B$3:$B$167,'Jun-Compile'!$C$3:$C$167," ",0)</f>
        <v>PCS</v>
      </c>
      <c r="D128" s="46">
        <v>0</v>
      </c>
      <c r="E128" s="49">
        <f t="shared" si="9"/>
        <v>83</v>
      </c>
      <c r="F128" s="47">
        <v>0</v>
      </c>
      <c r="G128" s="49">
        <f t="shared" si="10"/>
        <v>83</v>
      </c>
      <c r="H128" s="46">
        <v>0</v>
      </c>
      <c r="I128" s="49">
        <f t="shared" si="11"/>
        <v>83</v>
      </c>
    </row>
    <row r="129" spans="2:14" x14ac:dyDescent="0.25">
      <c r="B129" s="16" t="s">
        <v>170</v>
      </c>
      <c r="C129" s="80" t="str">
        <f>_xlfn.XLOOKUP(B129,'Jun-Compile'!$B$3:$B$167,'Jun-Compile'!$C$3:$C$167," ",0)</f>
        <v>PPJM</v>
      </c>
      <c r="D129" s="46">
        <v>0</v>
      </c>
      <c r="E129" s="49">
        <f t="shared" si="9"/>
        <v>83</v>
      </c>
      <c r="F129" s="47">
        <v>0</v>
      </c>
      <c r="G129" s="49">
        <f t="shared" si="10"/>
        <v>83</v>
      </c>
      <c r="H129" s="46">
        <v>0</v>
      </c>
      <c r="I129" s="49">
        <f t="shared" si="11"/>
        <v>83</v>
      </c>
    </row>
    <row r="130" spans="2:14" x14ac:dyDescent="0.25">
      <c r="B130" s="12" t="s">
        <v>174</v>
      </c>
      <c r="C130" s="80" t="str">
        <f>_xlfn.XLOOKUP(B130,'Jun-Compile'!$B$3:$B$167,'Jun-Compile'!$C$3:$C$167," ",0)</f>
        <v>PPJM</v>
      </c>
      <c r="D130" s="46">
        <v>0</v>
      </c>
      <c r="E130" s="49">
        <f t="shared" si="9"/>
        <v>83</v>
      </c>
      <c r="F130" s="47">
        <v>0</v>
      </c>
      <c r="G130" s="49">
        <f t="shared" si="10"/>
        <v>83</v>
      </c>
      <c r="H130" s="46">
        <v>0</v>
      </c>
      <c r="I130" s="49">
        <f t="shared" si="11"/>
        <v>83</v>
      </c>
    </row>
    <row r="131" spans="2:14" x14ac:dyDescent="0.25">
      <c r="B131" s="12" t="s">
        <v>177</v>
      </c>
      <c r="C131" s="80" t="str">
        <f>_xlfn.XLOOKUP(B131,'Jun-Compile'!$B$3:$B$167,'Jun-Compile'!$C$3:$C$167," ",0)</f>
        <v>PPJM</v>
      </c>
      <c r="D131" s="46">
        <v>0</v>
      </c>
      <c r="E131" s="49">
        <f t="shared" ref="E131:E153" si="12">_xlfn.RANK.EQ(D131,$D$3:$D$153,0)</f>
        <v>83</v>
      </c>
      <c r="F131" s="47">
        <v>0</v>
      </c>
      <c r="G131" s="49">
        <f t="shared" ref="G131:G153" si="13">_xlfn.RANK.EQ(F131,$F$3:$F$153,0)</f>
        <v>83</v>
      </c>
      <c r="H131" s="46">
        <v>0</v>
      </c>
      <c r="I131" s="49">
        <f t="shared" ref="I131:I153" si="14">_xlfn.RANK.EQ(H131,$H$3:$H$153,0)</f>
        <v>83</v>
      </c>
    </row>
    <row r="132" spans="2:14" x14ac:dyDescent="0.25">
      <c r="B132" s="12" t="s">
        <v>183</v>
      </c>
      <c r="C132" s="80">
        <f>_xlfn.XLOOKUP(B132,'Jun-Compile'!$B$3:$B$167,'Jun-Compile'!$C$3:$C$167," ",0)</f>
        <v>0</v>
      </c>
      <c r="D132" s="46">
        <v>0</v>
      </c>
      <c r="E132" s="49">
        <f t="shared" si="12"/>
        <v>83</v>
      </c>
      <c r="F132" s="47">
        <v>0</v>
      </c>
      <c r="G132" s="49">
        <f t="shared" si="13"/>
        <v>83</v>
      </c>
      <c r="H132" s="46">
        <v>0</v>
      </c>
      <c r="I132" s="49">
        <f t="shared" si="14"/>
        <v>83</v>
      </c>
    </row>
    <row r="133" spans="2:14" x14ac:dyDescent="0.25">
      <c r="B133" s="12" t="s">
        <v>366</v>
      </c>
      <c r="C133" s="80" t="str">
        <f>_xlfn.XLOOKUP(B133,'Jun-Compile'!$B$3:$B$167,'Jun-Compile'!$C$3:$C$167," ",0)</f>
        <v>PPJM</v>
      </c>
      <c r="D133" s="46">
        <v>0</v>
      </c>
      <c r="E133" s="49">
        <f t="shared" si="12"/>
        <v>83</v>
      </c>
      <c r="F133" s="47">
        <v>0</v>
      </c>
      <c r="G133" s="49">
        <f t="shared" si="13"/>
        <v>83</v>
      </c>
      <c r="H133" s="46">
        <v>0</v>
      </c>
      <c r="I133" s="49">
        <f t="shared" si="14"/>
        <v>83</v>
      </c>
    </row>
    <row r="134" spans="2:14" x14ac:dyDescent="0.25">
      <c r="B134" s="12" t="s">
        <v>383</v>
      </c>
      <c r="C134" s="80">
        <f>_xlfn.XLOOKUP(B134,'Jun-Compile'!$B$3:$B$167,'Jun-Compile'!$C$3:$C$167," ",0)</f>
        <v>0</v>
      </c>
      <c r="D134" s="46">
        <v>0</v>
      </c>
      <c r="E134" s="49">
        <f t="shared" si="12"/>
        <v>83</v>
      </c>
      <c r="F134" s="47">
        <v>0</v>
      </c>
      <c r="G134" s="49">
        <f t="shared" si="13"/>
        <v>83</v>
      </c>
      <c r="H134" s="46">
        <v>0</v>
      </c>
      <c r="I134" s="49">
        <f t="shared" si="14"/>
        <v>83</v>
      </c>
      <c r="N134" s="24"/>
    </row>
    <row r="135" spans="2:14" x14ac:dyDescent="0.25">
      <c r="B135" s="12" t="s">
        <v>187</v>
      </c>
      <c r="C135" s="80" t="str">
        <f>_xlfn.XLOOKUP(B135,'Jun-Compile'!$B$3:$B$167,'Jun-Compile'!$C$3:$C$167," ",0)</f>
        <v>RPE</v>
      </c>
      <c r="D135" s="46">
        <v>0</v>
      </c>
      <c r="E135" s="49">
        <f t="shared" si="12"/>
        <v>83</v>
      </c>
      <c r="F135" s="47">
        <v>0</v>
      </c>
      <c r="G135" s="49">
        <f t="shared" si="13"/>
        <v>83</v>
      </c>
      <c r="H135" s="46">
        <v>0</v>
      </c>
      <c r="I135" s="49">
        <f t="shared" si="14"/>
        <v>83</v>
      </c>
    </row>
    <row r="136" spans="2:14" x14ac:dyDescent="0.25">
      <c r="B136" s="12" t="s">
        <v>202</v>
      </c>
      <c r="C136" s="80" t="str">
        <f>_xlfn.XLOOKUP(B136,'Jun-Compile'!$B$3:$B$167,'Jun-Compile'!$C$3:$C$167," ",0)</f>
        <v>RPE</v>
      </c>
      <c r="D136" s="46">
        <v>0</v>
      </c>
      <c r="E136" s="49">
        <f t="shared" si="12"/>
        <v>83</v>
      </c>
      <c r="F136" s="47">
        <v>0</v>
      </c>
      <c r="G136" s="49">
        <f t="shared" si="13"/>
        <v>83</v>
      </c>
      <c r="H136" s="46">
        <v>0</v>
      </c>
      <c r="I136" s="49">
        <f t="shared" si="14"/>
        <v>83</v>
      </c>
    </row>
    <row r="137" spans="2:14" x14ac:dyDescent="0.25">
      <c r="B137" s="12" t="s">
        <v>206</v>
      </c>
      <c r="C137" s="80" t="str">
        <f>_xlfn.XLOOKUP(B137,'Jun-Compile'!$B$3:$B$167,'Jun-Compile'!$C$3:$C$167," ",0)</f>
        <v>MEP</v>
      </c>
      <c r="D137" s="46">
        <v>0</v>
      </c>
      <c r="E137" s="49">
        <f t="shared" si="12"/>
        <v>83</v>
      </c>
      <c r="F137" s="47">
        <v>0</v>
      </c>
      <c r="G137" s="49">
        <f t="shared" si="13"/>
        <v>83</v>
      </c>
      <c r="H137" s="46">
        <v>0</v>
      </c>
      <c r="I137" s="49">
        <f t="shared" si="14"/>
        <v>83</v>
      </c>
      <c r="N137" s="24"/>
    </row>
    <row r="138" spans="2:14" x14ac:dyDescent="0.25">
      <c r="B138" s="12" t="s">
        <v>184</v>
      </c>
      <c r="C138" s="80" t="str">
        <f>_xlfn.XLOOKUP(B138,'Jun-Compile'!$B$3:$B$167,'Jun-Compile'!$C$3:$C$167," ",0)</f>
        <v>Sales</v>
      </c>
      <c r="D138" s="46">
        <v>0</v>
      </c>
      <c r="E138" s="49">
        <f t="shared" si="12"/>
        <v>83</v>
      </c>
      <c r="F138" s="47">
        <v>0</v>
      </c>
      <c r="G138" s="49">
        <f t="shared" si="13"/>
        <v>83</v>
      </c>
      <c r="H138" s="46">
        <v>0</v>
      </c>
      <c r="I138" s="49">
        <f t="shared" si="14"/>
        <v>83</v>
      </c>
    </row>
    <row r="139" spans="2:14" x14ac:dyDescent="0.25">
      <c r="B139" s="12" t="s">
        <v>248</v>
      </c>
      <c r="C139" s="80" t="str">
        <f>_xlfn.XLOOKUP(B139,'Jun-Compile'!$B$3:$B$167,'Jun-Compile'!$C$3:$C$167," ",0)</f>
        <v>Teknisi Service</v>
      </c>
      <c r="D139" s="46">
        <v>0</v>
      </c>
      <c r="E139" s="49">
        <f t="shared" si="12"/>
        <v>83</v>
      </c>
      <c r="F139" s="47">
        <v>0</v>
      </c>
      <c r="G139" s="49">
        <f t="shared" si="13"/>
        <v>83</v>
      </c>
      <c r="H139" s="46">
        <v>0</v>
      </c>
      <c r="I139" s="49">
        <f t="shared" si="14"/>
        <v>83</v>
      </c>
    </row>
    <row r="140" spans="2:14" x14ac:dyDescent="0.25">
      <c r="B140" s="12" t="s">
        <v>197</v>
      </c>
      <c r="C140" s="80" t="str">
        <f>_xlfn.XLOOKUP(B140,'Jun-Compile'!$B$3:$B$167,'Jun-Compile'!$C$3:$C$167," ",0)</f>
        <v>Teknisi Service</v>
      </c>
      <c r="D140" s="46">
        <v>0</v>
      </c>
      <c r="E140" s="49">
        <f t="shared" si="12"/>
        <v>83</v>
      </c>
      <c r="F140" s="47">
        <v>0</v>
      </c>
      <c r="G140" s="49">
        <f t="shared" si="13"/>
        <v>83</v>
      </c>
      <c r="H140" s="46">
        <v>0</v>
      </c>
      <c r="I140" s="49">
        <f t="shared" si="14"/>
        <v>83</v>
      </c>
    </row>
    <row r="141" spans="2:14" x14ac:dyDescent="0.25">
      <c r="B141" s="12" t="s">
        <v>190</v>
      </c>
      <c r="C141" s="80" t="str">
        <f>_xlfn.XLOOKUP(B141,'Jun-Compile'!$B$3:$B$167,'Jun-Compile'!$C$3:$C$167," ",0)</f>
        <v>Teknisi TC</v>
      </c>
      <c r="D141" s="46">
        <v>0</v>
      </c>
      <c r="E141" s="49">
        <f t="shared" si="12"/>
        <v>83</v>
      </c>
      <c r="F141" s="47">
        <v>0</v>
      </c>
      <c r="G141" s="49">
        <f t="shared" si="13"/>
        <v>83</v>
      </c>
      <c r="H141" s="46">
        <v>0</v>
      </c>
      <c r="I141" s="49">
        <f t="shared" si="14"/>
        <v>83</v>
      </c>
    </row>
    <row r="142" spans="2:14" x14ac:dyDescent="0.25">
      <c r="B142" s="12" t="s">
        <v>185</v>
      </c>
      <c r="C142" s="80" t="str">
        <f>_xlfn.XLOOKUP(B142,'Jun-Compile'!$B$3:$B$167,'Jun-Compile'!$C$3:$C$167," ",0)</f>
        <v>Tim Bali</v>
      </c>
      <c r="D142" s="46">
        <v>0</v>
      </c>
      <c r="E142" s="49">
        <f t="shared" si="12"/>
        <v>83</v>
      </c>
      <c r="F142" s="47">
        <v>0</v>
      </c>
      <c r="G142" s="49">
        <f t="shared" si="13"/>
        <v>83</v>
      </c>
      <c r="H142" s="46">
        <v>0</v>
      </c>
      <c r="I142" s="49">
        <f t="shared" si="14"/>
        <v>83</v>
      </c>
      <c r="N142" s="24"/>
    </row>
    <row r="143" spans="2:14" x14ac:dyDescent="0.25">
      <c r="B143" s="12" t="s">
        <v>186</v>
      </c>
      <c r="C143" s="80" t="str">
        <f>_xlfn.XLOOKUP(B143,'Jun-Compile'!$B$3:$B$167,'Jun-Compile'!$C$3:$C$167," ",0)</f>
        <v>Tim Bali</v>
      </c>
      <c r="D143" s="46">
        <v>0</v>
      </c>
      <c r="E143" s="49">
        <f t="shared" si="12"/>
        <v>83</v>
      </c>
      <c r="F143" s="47">
        <v>0</v>
      </c>
      <c r="G143" s="49">
        <f t="shared" si="13"/>
        <v>83</v>
      </c>
      <c r="H143" s="46">
        <v>0</v>
      </c>
      <c r="I143" s="49">
        <f t="shared" si="14"/>
        <v>83</v>
      </c>
    </row>
    <row r="144" spans="2:14" x14ac:dyDescent="0.25">
      <c r="B144" s="28" t="s">
        <v>169</v>
      </c>
      <c r="C144" s="80">
        <f>_xlfn.XLOOKUP(B144,'Jun-Compile'!$B$3:$B$167,'Jun-Compile'!$C$3:$C$167," ",0)</f>
        <v>0</v>
      </c>
      <c r="D144" s="46">
        <v>0</v>
      </c>
      <c r="E144" s="49">
        <f t="shared" si="12"/>
        <v>83</v>
      </c>
      <c r="F144" s="47">
        <v>0</v>
      </c>
      <c r="G144" s="49">
        <f t="shared" si="13"/>
        <v>83</v>
      </c>
      <c r="H144" s="46">
        <v>0</v>
      </c>
      <c r="I144" s="49">
        <f t="shared" si="14"/>
        <v>83</v>
      </c>
    </row>
    <row r="145" spans="2:9" x14ac:dyDescent="0.25">
      <c r="B145" s="12" t="s">
        <v>178</v>
      </c>
      <c r="C145" s="80">
        <f>_xlfn.XLOOKUP(B145,'Jun-Compile'!$B$3:$B$167,'Jun-Compile'!$C$3:$C$167," ",0)</f>
        <v>0</v>
      </c>
      <c r="D145" s="46">
        <v>0</v>
      </c>
      <c r="E145" s="49">
        <f t="shared" si="12"/>
        <v>83</v>
      </c>
      <c r="F145" s="47">
        <v>0</v>
      </c>
      <c r="G145" s="49">
        <f t="shared" si="13"/>
        <v>83</v>
      </c>
      <c r="H145" s="46">
        <v>0</v>
      </c>
      <c r="I145" s="49">
        <f t="shared" si="14"/>
        <v>83</v>
      </c>
    </row>
    <row r="146" spans="2:9" x14ac:dyDescent="0.25">
      <c r="B146" s="28" t="s">
        <v>276</v>
      </c>
      <c r="C146" s="80">
        <f>_xlfn.XLOOKUP(B146,'Jun-Compile'!$B$3:$B$167,'Jun-Compile'!$C$3:$C$167," ",0)</f>
        <v>0</v>
      </c>
      <c r="D146" s="46">
        <v>0</v>
      </c>
      <c r="E146" s="49">
        <f t="shared" si="12"/>
        <v>83</v>
      </c>
      <c r="F146" s="47">
        <v>0</v>
      </c>
      <c r="G146" s="49">
        <f t="shared" si="13"/>
        <v>83</v>
      </c>
      <c r="H146" s="46">
        <v>0</v>
      </c>
      <c r="I146" s="49">
        <f t="shared" si="14"/>
        <v>83</v>
      </c>
    </row>
    <row r="147" spans="2:9" x14ac:dyDescent="0.25">
      <c r="B147" s="28" t="s">
        <v>297</v>
      </c>
      <c r="C147" s="80">
        <f>_xlfn.XLOOKUP(B147,'Jun-Compile'!$B$3:$B$167,'Jun-Compile'!$C$3:$C$167," ",0)</f>
        <v>0</v>
      </c>
      <c r="D147" s="46">
        <v>0</v>
      </c>
      <c r="E147" s="49">
        <f t="shared" si="12"/>
        <v>83</v>
      </c>
      <c r="F147" s="47">
        <v>0</v>
      </c>
      <c r="G147" s="49">
        <f t="shared" si="13"/>
        <v>83</v>
      </c>
      <c r="H147" s="46">
        <v>0</v>
      </c>
      <c r="I147" s="49">
        <f t="shared" si="14"/>
        <v>83</v>
      </c>
    </row>
    <row r="148" spans="2:9" x14ac:dyDescent="0.25">
      <c r="B148" s="28" t="s">
        <v>226</v>
      </c>
      <c r="C148" s="80">
        <f>_xlfn.XLOOKUP(B148,'Jun-Compile'!$B$3:$B$167,'Jun-Compile'!$C$3:$C$167," ",0)</f>
        <v>0</v>
      </c>
      <c r="D148" s="46">
        <v>0</v>
      </c>
      <c r="E148" s="49">
        <f t="shared" si="12"/>
        <v>83</v>
      </c>
      <c r="F148" s="47">
        <v>0</v>
      </c>
      <c r="G148" s="49">
        <f t="shared" si="13"/>
        <v>83</v>
      </c>
      <c r="H148" s="46">
        <v>0</v>
      </c>
      <c r="I148" s="49">
        <f t="shared" si="14"/>
        <v>83</v>
      </c>
    </row>
    <row r="149" spans="2:9" x14ac:dyDescent="0.25">
      <c r="B149" s="28" t="s">
        <v>193</v>
      </c>
      <c r="C149" s="80">
        <f>_xlfn.XLOOKUP(B149,'Jun-Compile'!$B$3:$B$167,'Jun-Compile'!$C$3:$C$167," ",0)</f>
        <v>0</v>
      </c>
      <c r="D149" s="46">
        <v>0</v>
      </c>
      <c r="E149" s="49">
        <f t="shared" si="12"/>
        <v>83</v>
      </c>
      <c r="F149" s="47">
        <v>0</v>
      </c>
      <c r="G149" s="49">
        <f t="shared" si="13"/>
        <v>83</v>
      </c>
      <c r="H149" s="46">
        <v>0</v>
      </c>
      <c r="I149" s="49">
        <f t="shared" si="14"/>
        <v>83</v>
      </c>
    </row>
    <row r="150" spans="2:9" x14ac:dyDescent="0.25">
      <c r="B150" s="28" t="s">
        <v>203</v>
      </c>
      <c r="C150" s="80">
        <f>_xlfn.XLOOKUP(B150,'Jun-Compile'!$B$3:$B$167,'Jun-Compile'!$C$3:$C$167," ",0)</f>
        <v>0</v>
      </c>
      <c r="D150" s="46">
        <v>0</v>
      </c>
      <c r="E150" s="49">
        <f t="shared" si="12"/>
        <v>83</v>
      </c>
      <c r="F150" s="47">
        <v>0</v>
      </c>
      <c r="G150" s="49">
        <f t="shared" si="13"/>
        <v>83</v>
      </c>
      <c r="H150" s="46">
        <v>0</v>
      </c>
      <c r="I150" s="49">
        <f t="shared" si="14"/>
        <v>83</v>
      </c>
    </row>
    <row r="151" spans="2:9" x14ac:dyDescent="0.25">
      <c r="B151" s="28" t="s">
        <v>209</v>
      </c>
      <c r="C151" s="80">
        <f>_xlfn.XLOOKUP(B151,'Jun-Compile'!$B$3:$B$167,'Jun-Compile'!$C$3:$C$167," ",0)</f>
        <v>0</v>
      </c>
      <c r="D151" s="46">
        <v>0</v>
      </c>
      <c r="E151" s="49">
        <f t="shared" si="12"/>
        <v>83</v>
      </c>
      <c r="F151" s="47">
        <v>0</v>
      </c>
      <c r="G151" s="49">
        <f t="shared" si="13"/>
        <v>83</v>
      </c>
      <c r="H151" s="46">
        <v>0</v>
      </c>
      <c r="I151" s="49">
        <f t="shared" si="14"/>
        <v>83</v>
      </c>
    </row>
    <row r="152" spans="2:9" x14ac:dyDescent="0.25">
      <c r="B152" s="28" t="s">
        <v>369</v>
      </c>
      <c r="C152" s="80">
        <f>_xlfn.XLOOKUP(B152,'Jun-Compile'!$B$3:$B$167,'Jun-Compile'!$C$3:$C$167," ",0)</f>
        <v>0</v>
      </c>
      <c r="D152" s="46">
        <v>0</v>
      </c>
      <c r="E152" s="49">
        <f t="shared" si="12"/>
        <v>83</v>
      </c>
      <c r="F152" s="47">
        <v>0</v>
      </c>
      <c r="G152" s="49">
        <f t="shared" si="13"/>
        <v>83</v>
      </c>
      <c r="H152" s="46">
        <v>0</v>
      </c>
      <c r="I152" s="49">
        <f t="shared" si="14"/>
        <v>83</v>
      </c>
    </row>
    <row r="153" spans="2:9" x14ac:dyDescent="0.25">
      <c r="B153" s="28" t="s">
        <v>232</v>
      </c>
      <c r="C153" s="80">
        <f>_xlfn.XLOOKUP(B153,'Jun-Compile'!$B$3:$B$167,'Jun-Compile'!$C$3:$C$167," ",0)</f>
        <v>0</v>
      </c>
      <c r="D153" s="46">
        <v>0</v>
      </c>
      <c r="E153" s="49">
        <f t="shared" si="12"/>
        <v>83</v>
      </c>
      <c r="F153" s="47">
        <v>0</v>
      </c>
      <c r="G153" s="49">
        <f t="shared" si="13"/>
        <v>83</v>
      </c>
      <c r="H153" s="46">
        <v>0</v>
      </c>
      <c r="I153" s="49">
        <f t="shared" si="14"/>
        <v>83</v>
      </c>
    </row>
  </sheetData>
  <autoFilter ref="B2:I2">
    <sortState ref="B3:I153">
      <sortCondition ref="I2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4"/>
  <sheetViews>
    <sheetView workbookViewId="0">
      <selection activeCell="D147" sqref="D147"/>
    </sheetView>
  </sheetViews>
  <sheetFormatPr defaultRowHeight="15" x14ac:dyDescent="0.25"/>
  <cols>
    <col min="1" max="1" width="5" customWidth="1"/>
    <col min="2" max="2" width="33.140625" customWidth="1"/>
    <col min="3" max="3" width="12.140625" customWidth="1"/>
    <col min="4" max="4" width="23.28515625" style="20" customWidth="1"/>
    <col min="5" max="5" width="12.42578125" customWidth="1"/>
    <col min="6" max="6" width="11.5703125" customWidth="1"/>
    <col min="7" max="7" width="3.85546875" customWidth="1"/>
    <col min="8" max="8" width="3.42578125" customWidth="1"/>
    <col min="9" max="9" width="4.140625" customWidth="1"/>
    <col min="10" max="15" width="3.42578125" customWidth="1"/>
    <col min="16" max="16" width="4.42578125" customWidth="1"/>
    <col min="17" max="17" width="3.85546875" customWidth="1"/>
    <col min="18" max="26" width="3.42578125" customWidth="1"/>
    <col min="27" max="27" width="3.85546875" customWidth="1"/>
    <col min="28" max="37" width="3.42578125" customWidth="1"/>
    <col min="38" max="38" width="15.7109375" customWidth="1"/>
    <col min="39" max="39" width="15.5703125" customWidth="1"/>
    <col min="40" max="40" width="31.140625" customWidth="1"/>
  </cols>
  <sheetData>
    <row r="1" spans="1:40" x14ac:dyDescent="0.25">
      <c r="A1" s="112" t="s">
        <v>402</v>
      </c>
      <c r="B1" s="112"/>
      <c r="C1" s="112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14.45" customHeight="1" x14ac:dyDescent="0.25">
      <c r="A2" s="113" t="s">
        <v>4</v>
      </c>
      <c r="B2" s="114" t="s">
        <v>3</v>
      </c>
      <c r="C2" s="115"/>
      <c r="D2" s="115"/>
      <c r="E2" s="115"/>
      <c r="F2" s="115"/>
      <c r="G2" s="111" t="s">
        <v>2</v>
      </c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09" t="s">
        <v>163</v>
      </c>
      <c r="AM2" s="109" t="s">
        <v>165</v>
      </c>
      <c r="AN2" s="110" t="s">
        <v>164</v>
      </c>
    </row>
    <row r="3" spans="1:40" x14ac:dyDescent="0.25">
      <c r="A3" s="113"/>
      <c r="B3" s="6" t="s">
        <v>161</v>
      </c>
      <c r="C3" s="6" t="s">
        <v>162</v>
      </c>
      <c r="D3" s="21" t="s">
        <v>0</v>
      </c>
      <c r="E3" s="6" t="s">
        <v>159</v>
      </c>
      <c r="F3" s="53" t="s">
        <v>160</v>
      </c>
      <c r="G3" s="7">
        <v>26</v>
      </c>
      <c r="H3" s="7">
        <v>27</v>
      </c>
      <c r="I3" s="7">
        <v>28</v>
      </c>
      <c r="J3" s="7">
        <v>29</v>
      </c>
      <c r="K3" s="7">
        <v>30</v>
      </c>
      <c r="L3" s="7">
        <v>31</v>
      </c>
      <c r="M3" s="7">
        <v>1</v>
      </c>
      <c r="N3" s="7">
        <v>2</v>
      </c>
      <c r="O3" s="7">
        <v>3</v>
      </c>
      <c r="P3" s="7">
        <v>4</v>
      </c>
      <c r="Q3" s="7">
        <v>5</v>
      </c>
      <c r="R3" s="7">
        <v>6</v>
      </c>
      <c r="S3" s="7">
        <v>7</v>
      </c>
      <c r="T3" s="7">
        <v>8</v>
      </c>
      <c r="U3" s="7">
        <v>9</v>
      </c>
      <c r="V3" s="7">
        <v>10</v>
      </c>
      <c r="W3" s="7">
        <v>11</v>
      </c>
      <c r="X3" s="7">
        <v>12</v>
      </c>
      <c r="Y3" s="7">
        <v>13</v>
      </c>
      <c r="Z3" s="7">
        <v>14</v>
      </c>
      <c r="AA3" s="7">
        <v>15</v>
      </c>
      <c r="AB3" s="7">
        <v>16</v>
      </c>
      <c r="AC3" s="7">
        <v>17</v>
      </c>
      <c r="AD3" s="7">
        <v>18</v>
      </c>
      <c r="AE3" s="7">
        <v>19</v>
      </c>
      <c r="AF3" s="7">
        <v>20</v>
      </c>
      <c r="AG3" s="7">
        <v>21</v>
      </c>
      <c r="AH3" s="7">
        <v>22</v>
      </c>
      <c r="AI3" s="7">
        <v>23</v>
      </c>
      <c r="AJ3" s="7">
        <v>24</v>
      </c>
      <c r="AK3" s="7">
        <v>25</v>
      </c>
      <c r="AL3" s="109"/>
      <c r="AM3" s="109"/>
      <c r="AN3" s="110"/>
    </row>
    <row r="4" spans="1:40" x14ac:dyDescent="0.25">
      <c r="A4" s="9"/>
      <c r="B4" s="15" t="s">
        <v>166</v>
      </c>
      <c r="C4" s="11" t="s">
        <v>5</v>
      </c>
      <c r="D4" s="22" t="s">
        <v>157</v>
      </c>
      <c r="E4" s="4" t="s">
        <v>22</v>
      </c>
      <c r="F4" s="23"/>
      <c r="G4" s="5"/>
      <c r="H4" s="5"/>
      <c r="I4" s="5"/>
      <c r="J4" s="5"/>
      <c r="K4" s="5">
        <v>23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4">
        <f>SUM(G4:AK4)</f>
        <v>23</v>
      </c>
      <c r="AM4" s="14">
        <f>AL4/60</f>
        <v>0.38333333333333336</v>
      </c>
      <c r="AN4" s="4">
        <f>SUMPRODUCT(--ISNUMBER(G4:AK4))</f>
        <v>1</v>
      </c>
    </row>
    <row r="5" spans="1:40" x14ac:dyDescent="0.25">
      <c r="A5" s="9"/>
      <c r="B5" s="15" t="s">
        <v>167</v>
      </c>
      <c r="C5" s="11" t="s">
        <v>6</v>
      </c>
      <c r="D5" s="22" t="s">
        <v>157</v>
      </c>
      <c r="E5" s="4" t="s">
        <v>22</v>
      </c>
      <c r="F5" s="23"/>
      <c r="G5" s="5"/>
      <c r="H5" s="5"/>
      <c r="I5" s="5"/>
      <c r="J5" s="5"/>
      <c r="K5" s="5"/>
      <c r="L5" s="5"/>
      <c r="M5" s="5"/>
      <c r="N5" s="5"/>
      <c r="O5" s="5">
        <v>56</v>
      </c>
      <c r="P5" s="5"/>
      <c r="Q5" s="5"/>
      <c r="R5" s="5"/>
      <c r="S5" s="5"/>
      <c r="T5" s="5"/>
      <c r="U5" s="5"/>
      <c r="V5" s="5"/>
      <c r="W5" s="5"/>
      <c r="X5" s="5"/>
      <c r="Y5" s="5"/>
      <c r="Z5" s="5">
        <v>67</v>
      </c>
      <c r="AA5" s="5"/>
      <c r="AB5" s="5"/>
      <c r="AC5" s="5"/>
      <c r="AD5" s="5"/>
      <c r="AE5" s="5"/>
      <c r="AF5" s="5"/>
      <c r="AG5" s="5"/>
      <c r="AH5" s="5">
        <v>17</v>
      </c>
      <c r="AI5" s="5"/>
      <c r="AJ5" s="5">
        <v>15</v>
      </c>
      <c r="AK5" s="5"/>
      <c r="AL5" s="4">
        <f t="shared" ref="AL5:AL78" si="0">SUM(G5:AK5)</f>
        <v>155</v>
      </c>
      <c r="AM5" s="14">
        <f t="shared" ref="AM5:AM78" si="1">AL5/60</f>
        <v>2.5833333333333335</v>
      </c>
      <c r="AN5" s="4">
        <f t="shared" ref="AN5:AN78" si="2">SUMPRODUCT(--ISNUMBER(G5:AK5))</f>
        <v>4</v>
      </c>
    </row>
    <row r="6" spans="1:40" x14ac:dyDescent="0.25">
      <c r="A6" s="9"/>
      <c r="B6" s="15" t="s">
        <v>168</v>
      </c>
      <c r="C6" s="11" t="s">
        <v>7</v>
      </c>
      <c r="D6" s="22" t="s">
        <v>157</v>
      </c>
      <c r="E6" s="4" t="s">
        <v>22</v>
      </c>
      <c r="F6" s="23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4">
        <f t="shared" si="0"/>
        <v>0</v>
      </c>
      <c r="AM6" s="14">
        <f t="shared" si="1"/>
        <v>0</v>
      </c>
      <c r="AN6" s="4">
        <f t="shared" si="2"/>
        <v>0</v>
      </c>
    </row>
    <row r="7" spans="1:40" x14ac:dyDescent="0.25">
      <c r="A7" s="9"/>
      <c r="B7" s="17" t="s">
        <v>169</v>
      </c>
      <c r="C7" s="11" t="s">
        <v>8</v>
      </c>
      <c r="D7" s="22" t="s">
        <v>158</v>
      </c>
      <c r="E7" s="4" t="s">
        <v>22</v>
      </c>
      <c r="F7" s="2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4">
        <f t="shared" si="0"/>
        <v>0</v>
      </c>
      <c r="AM7" s="14">
        <f t="shared" si="1"/>
        <v>0</v>
      </c>
      <c r="AN7" s="4">
        <f t="shared" si="2"/>
        <v>0</v>
      </c>
    </row>
    <row r="8" spans="1:40" x14ac:dyDescent="0.25">
      <c r="A8" s="9"/>
      <c r="B8" s="16" t="s">
        <v>170</v>
      </c>
      <c r="C8" s="11" t="s">
        <v>9</v>
      </c>
      <c r="D8" s="22" t="s">
        <v>158</v>
      </c>
      <c r="E8" s="4" t="s">
        <v>22</v>
      </c>
      <c r="F8" s="2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>
        <v>1</v>
      </c>
      <c r="AH8" s="5">
        <v>1</v>
      </c>
      <c r="AI8" s="5"/>
      <c r="AJ8" s="5"/>
      <c r="AK8" s="5"/>
      <c r="AL8" s="4">
        <f t="shared" si="0"/>
        <v>2</v>
      </c>
      <c r="AM8" s="14">
        <f t="shared" si="1"/>
        <v>3.3333333333333333E-2</v>
      </c>
      <c r="AN8" s="4">
        <f t="shared" si="2"/>
        <v>2</v>
      </c>
    </row>
    <row r="9" spans="1:40" x14ac:dyDescent="0.25">
      <c r="A9" s="9"/>
      <c r="B9" s="15" t="s">
        <v>171</v>
      </c>
      <c r="C9" s="11" t="s">
        <v>10</v>
      </c>
      <c r="D9" s="22" t="s">
        <v>299</v>
      </c>
      <c r="E9" s="4" t="s">
        <v>22</v>
      </c>
      <c r="F9" s="23"/>
      <c r="G9" s="5">
        <v>3</v>
      </c>
      <c r="H9" s="5"/>
      <c r="I9" s="5"/>
      <c r="J9" s="5"/>
      <c r="K9" s="5">
        <v>16</v>
      </c>
      <c r="L9" s="5"/>
      <c r="M9" s="5"/>
      <c r="N9" s="5"/>
      <c r="O9" s="5">
        <v>136</v>
      </c>
      <c r="P9" s="5"/>
      <c r="Q9" s="5"/>
      <c r="R9" s="5"/>
      <c r="S9" s="5"/>
      <c r="T9" s="5">
        <v>30</v>
      </c>
      <c r="U9" s="5"/>
      <c r="V9" s="5">
        <v>32</v>
      </c>
      <c r="W9" s="5"/>
      <c r="X9" s="5"/>
      <c r="Y9" s="5"/>
      <c r="Z9" s="5">
        <v>7</v>
      </c>
      <c r="AA9" s="5">
        <v>10</v>
      </c>
      <c r="AB9" s="5"/>
      <c r="AC9" s="5">
        <v>49</v>
      </c>
      <c r="AD9" s="5"/>
      <c r="AE9" s="5"/>
      <c r="AF9" s="5">
        <v>31</v>
      </c>
      <c r="AG9" s="5">
        <v>33</v>
      </c>
      <c r="AH9" s="5">
        <v>33</v>
      </c>
      <c r="AI9" s="5"/>
      <c r="AJ9" s="5">
        <v>24</v>
      </c>
      <c r="AK9" s="5"/>
      <c r="AL9" s="4">
        <f t="shared" si="0"/>
        <v>404</v>
      </c>
      <c r="AM9" s="14">
        <f t="shared" si="1"/>
        <v>6.7333333333333334</v>
      </c>
      <c r="AN9" s="4">
        <f t="shared" si="2"/>
        <v>12</v>
      </c>
    </row>
    <row r="10" spans="1:40" x14ac:dyDescent="0.25">
      <c r="A10" s="9"/>
      <c r="B10" s="15" t="s">
        <v>172</v>
      </c>
      <c r="C10" s="11" t="s">
        <v>11</v>
      </c>
      <c r="D10" s="22" t="s">
        <v>300</v>
      </c>
      <c r="E10" s="4" t="s">
        <v>22</v>
      </c>
      <c r="F10" s="23"/>
      <c r="G10" s="5">
        <v>259</v>
      </c>
      <c r="H10" s="5"/>
      <c r="I10" s="5"/>
      <c r="J10" s="5"/>
      <c r="K10" s="5">
        <v>26</v>
      </c>
      <c r="L10" s="5"/>
      <c r="M10" s="5"/>
      <c r="N10" s="5"/>
      <c r="O10" s="5">
        <v>28</v>
      </c>
      <c r="P10" s="5"/>
      <c r="Q10" s="5"/>
      <c r="R10" s="5">
        <v>9</v>
      </c>
      <c r="S10" s="5"/>
      <c r="T10" s="5"/>
      <c r="U10" s="5"/>
      <c r="V10" s="5"/>
      <c r="W10" s="5"/>
      <c r="X10" s="5"/>
      <c r="Y10" s="5"/>
      <c r="Z10" s="5"/>
      <c r="AA10" s="5">
        <v>35</v>
      </c>
      <c r="AB10" s="5"/>
      <c r="AC10" s="5">
        <v>31</v>
      </c>
      <c r="AD10" s="5"/>
      <c r="AE10" s="5"/>
      <c r="AF10" s="5">
        <v>144</v>
      </c>
      <c r="AG10" s="5"/>
      <c r="AH10" s="5"/>
      <c r="AI10" s="5"/>
      <c r="AJ10" s="5"/>
      <c r="AK10" s="5"/>
      <c r="AL10" s="4">
        <f t="shared" si="0"/>
        <v>532</v>
      </c>
      <c r="AM10" s="14">
        <f t="shared" si="1"/>
        <v>8.8666666666666671</v>
      </c>
      <c r="AN10" s="4">
        <f t="shared" si="2"/>
        <v>7</v>
      </c>
    </row>
    <row r="11" spans="1:40" x14ac:dyDescent="0.25">
      <c r="A11" s="9"/>
      <c r="B11" s="15" t="s">
        <v>173</v>
      </c>
      <c r="C11" s="11" t="s">
        <v>12</v>
      </c>
      <c r="D11" s="22" t="s">
        <v>157</v>
      </c>
      <c r="E11" s="4" t="s">
        <v>22</v>
      </c>
      <c r="F11" s="2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>
        <v>6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4">
        <f t="shared" si="0"/>
        <v>6</v>
      </c>
      <c r="AM11" s="14">
        <f t="shared" si="1"/>
        <v>0.1</v>
      </c>
      <c r="AN11" s="4">
        <f t="shared" si="2"/>
        <v>1</v>
      </c>
    </row>
    <row r="12" spans="1:40" x14ac:dyDescent="0.25">
      <c r="A12" s="9"/>
      <c r="B12" s="15" t="s">
        <v>174</v>
      </c>
      <c r="C12" s="11" t="s">
        <v>13</v>
      </c>
      <c r="D12" s="22" t="s">
        <v>157</v>
      </c>
      <c r="E12" s="4" t="s">
        <v>22</v>
      </c>
      <c r="F12" s="2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4">
        <f t="shared" si="0"/>
        <v>0</v>
      </c>
      <c r="AM12" s="14">
        <f t="shared" si="1"/>
        <v>0</v>
      </c>
      <c r="AN12" s="4">
        <f t="shared" si="2"/>
        <v>0</v>
      </c>
    </row>
    <row r="13" spans="1:40" x14ac:dyDescent="0.25">
      <c r="A13" s="9"/>
      <c r="B13" s="15" t="s">
        <v>175</v>
      </c>
      <c r="C13" s="11" t="s">
        <v>14</v>
      </c>
      <c r="D13" s="22" t="s">
        <v>301</v>
      </c>
      <c r="E13" s="4" t="s">
        <v>22</v>
      </c>
      <c r="F13" s="23"/>
      <c r="G13" s="5"/>
      <c r="H13" s="5"/>
      <c r="I13" s="5"/>
      <c r="J13" s="5"/>
      <c r="K13" s="5"/>
      <c r="L13" s="5"/>
      <c r="M13" s="5"/>
      <c r="N13" s="5">
        <v>2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>
        <v>12</v>
      </c>
      <c r="Z13" s="5">
        <v>4</v>
      </c>
      <c r="AA13" s="5"/>
      <c r="AB13" s="5"/>
      <c r="AC13" s="5">
        <v>16</v>
      </c>
      <c r="AD13" s="5"/>
      <c r="AE13" s="5"/>
      <c r="AF13" s="5">
        <v>2</v>
      </c>
      <c r="AG13" s="5">
        <v>12</v>
      </c>
      <c r="AH13" s="5"/>
      <c r="AI13" s="5"/>
      <c r="AJ13" s="5"/>
      <c r="AK13" s="5"/>
      <c r="AL13" s="4">
        <f t="shared" si="0"/>
        <v>48</v>
      </c>
      <c r="AM13" s="14">
        <f t="shared" si="1"/>
        <v>0.8</v>
      </c>
      <c r="AN13" s="4">
        <f t="shared" si="2"/>
        <v>6</v>
      </c>
    </row>
    <row r="14" spans="1:40" x14ac:dyDescent="0.25">
      <c r="A14" s="9"/>
      <c r="B14" s="15" t="s">
        <v>176</v>
      </c>
      <c r="C14" s="11" t="s">
        <v>15</v>
      </c>
      <c r="D14" s="22" t="s">
        <v>157</v>
      </c>
      <c r="E14" s="4" t="s">
        <v>22</v>
      </c>
      <c r="F14" s="2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4">
        <f t="shared" si="0"/>
        <v>0</v>
      </c>
      <c r="AM14" s="14">
        <f t="shared" si="1"/>
        <v>0</v>
      </c>
      <c r="AN14" s="4">
        <f t="shared" si="2"/>
        <v>0</v>
      </c>
    </row>
    <row r="15" spans="1:40" x14ac:dyDescent="0.25">
      <c r="A15" s="9"/>
      <c r="B15" s="15" t="s">
        <v>177</v>
      </c>
      <c r="C15" s="11" t="s">
        <v>16</v>
      </c>
      <c r="D15" s="22" t="s">
        <v>157</v>
      </c>
      <c r="E15" s="4" t="s">
        <v>22</v>
      </c>
      <c r="F15" s="2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4">
        <f t="shared" si="0"/>
        <v>0</v>
      </c>
      <c r="AM15" s="14">
        <f t="shared" si="1"/>
        <v>0</v>
      </c>
      <c r="AN15" s="4">
        <f t="shared" si="2"/>
        <v>0</v>
      </c>
    </row>
    <row r="16" spans="1:40" x14ac:dyDescent="0.25">
      <c r="A16" s="9"/>
      <c r="B16" s="15" t="s">
        <v>178</v>
      </c>
      <c r="C16" s="11" t="s">
        <v>17</v>
      </c>
      <c r="D16" s="22" t="s">
        <v>302</v>
      </c>
      <c r="E16" s="4" t="s">
        <v>22</v>
      </c>
      <c r="F16" s="2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4">
        <f t="shared" si="0"/>
        <v>0</v>
      </c>
      <c r="AM16" s="14">
        <f t="shared" si="1"/>
        <v>0</v>
      </c>
      <c r="AN16" s="4">
        <f t="shared" si="2"/>
        <v>0</v>
      </c>
    </row>
    <row r="17" spans="1:40" x14ac:dyDescent="0.25">
      <c r="A17" s="9"/>
      <c r="B17" s="15" t="s">
        <v>179</v>
      </c>
      <c r="C17" s="11" t="s">
        <v>18</v>
      </c>
      <c r="D17" s="22" t="s">
        <v>303</v>
      </c>
      <c r="E17" s="4" t="s">
        <v>22</v>
      </c>
      <c r="F17" s="2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4">
        <f t="shared" si="0"/>
        <v>0</v>
      </c>
      <c r="AM17" s="14">
        <f t="shared" si="1"/>
        <v>0</v>
      </c>
      <c r="AN17" s="4">
        <f t="shared" si="2"/>
        <v>0</v>
      </c>
    </row>
    <row r="18" spans="1:40" x14ac:dyDescent="0.25">
      <c r="A18" s="9"/>
      <c r="B18" s="15" t="s">
        <v>180</v>
      </c>
      <c r="C18" s="11" t="s">
        <v>19</v>
      </c>
      <c r="D18" s="22" t="s">
        <v>304</v>
      </c>
      <c r="E18" s="4" t="s">
        <v>22</v>
      </c>
      <c r="F18" s="2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>
        <v>1</v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4">
        <f t="shared" si="0"/>
        <v>1</v>
      </c>
      <c r="AM18" s="14">
        <f t="shared" si="1"/>
        <v>1.6666666666666666E-2</v>
      </c>
      <c r="AN18" s="4">
        <f t="shared" si="2"/>
        <v>1</v>
      </c>
    </row>
    <row r="19" spans="1:40" x14ac:dyDescent="0.25">
      <c r="A19" s="9"/>
      <c r="B19" s="15" t="s">
        <v>181</v>
      </c>
      <c r="C19" s="11" t="s">
        <v>20</v>
      </c>
      <c r="D19" s="22" t="s">
        <v>304</v>
      </c>
      <c r="E19" s="4" t="s">
        <v>22</v>
      </c>
      <c r="F19" s="2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4">
        <f t="shared" si="0"/>
        <v>0</v>
      </c>
      <c r="AM19" s="14">
        <f t="shared" si="1"/>
        <v>0</v>
      </c>
      <c r="AN19" s="4">
        <f t="shared" si="2"/>
        <v>0</v>
      </c>
    </row>
    <row r="20" spans="1:40" x14ac:dyDescent="0.25">
      <c r="A20" s="9"/>
      <c r="B20" s="15" t="s">
        <v>182</v>
      </c>
      <c r="C20" s="11" t="s">
        <v>21</v>
      </c>
      <c r="D20" s="22" t="s">
        <v>305</v>
      </c>
      <c r="E20" s="4" t="s">
        <v>22</v>
      </c>
      <c r="F20" s="2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4">
        <f t="shared" si="0"/>
        <v>0</v>
      </c>
      <c r="AM20" s="14">
        <f t="shared" si="1"/>
        <v>0</v>
      </c>
      <c r="AN20" s="4">
        <f t="shared" si="2"/>
        <v>0</v>
      </c>
    </row>
    <row r="21" spans="1:40" x14ac:dyDescent="0.25">
      <c r="A21" s="9"/>
      <c r="B21" s="15" t="s">
        <v>183</v>
      </c>
      <c r="C21" s="11" t="s">
        <v>56</v>
      </c>
      <c r="D21" s="22" t="s">
        <v>306</v>
      </c>
      <c r="E21" s="4" t="s">
        <v>22</v>
      </c>
      <c r="F21" s="2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4">
        <f t="shared" si="0"/>
        <v>0</v>
      </c>
      <c r="AM21" s="14">
        <f t="shared" si="1"/>
        <v>0</v>
      </c>
      <c r="AN21" s="4">
        <f t="shared" si="2"/>
        <v>0</v>
      </c>
    </row>
    <row r="22" spans="1:40" x14ac:dyDescent="0.25">
      <c r="A22" s="9"/>
      <c r="B22" s="15" t="s">
        <v>184</v>
      </c>
      <c r="C22" s="11" t="s">
        <v>23</v>
      </c>
      <c r="D22" s="22" t="s">
        <v>299</v>
      </c>
      <c r="E22" s="4" t="s">
        <v>22</v>
      </c>
      <c r="F22" s="23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4">
        <f t="shared" si="0"/>
        <v>0</v>
      </c>
      <c r="AM22" s="14">
        <f t="shared" si="1"/>
        <v>0</v>
      </c>
      <c r="AN22" s="4">
        <f t="shared" si="2"/>
        <v>0</v>
      </c>
    </row>
    <row r="23" spans="1:40" x14ac:dyDescent="0.25">
      <c r="A23" s="8"/>
      <c r="B23" s="15" t="s">
        <v>262</v>
      </c>
      <c r="C23" s="11" t="s">
        <v>115</v>
      </c>
      <c r="D23" s="22" t="s">
        <v>350</v>
      </c>
      <c r="E23" s="4" t="s">
        <v>22</v>
      </c>
      <c r="F23" s="23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4">
        <f t="shared" si="0"/>
        <v>0</v>
      </c>
      <c r="AM23" s="14">
        <f t="shared" si="1"/>
        <v>0</v>
      </c>
      <c r="AN23" s="4">
        <f t="shared" si="2"/>
        <v>0</v>
      </c>
    </row>
    <row r="24" spans="1:40" x14ac:dyDescent="0.25">
      <c r="A24" s="8"/>
      <c r="B24" s="17" t="s">
        <v>276</v>
      </c>
      <c r="C24" s="11" t="s">
        <v>156</v>
      </c>
      <c r="D24" s="22" t="s">
        <v>355</v>
      </c>
      <c r="E24" s="4" t="s">
        <v>22</v>
      </c>
      <c r="F24" s="2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4">
        <f t="shared" si="0"/>
        <v>0</v>
      </c>
      <c r="AM24" s="14">
        <f t="shared" si="1"/>
        <v>0</v>
      </c>
      <c r="AN24" s="4">
        <f t="shared" si="2"/>
        <v>0</v>
      </c>
    </row>
    <row r="25" spans="1:40" x14ac:dyDescent="0.25">
      <c r="A25" s="9"/>
      <c r="B25" s="15" t="s">
        <v>366</v>
      </c>
      <c r="C25" s="11" t="s">
        <v>367</v>
      </c>
      <c r="D25" s="22" t="s">
        <v>368</v>
      </c>
      <c r="E25" s="10" t="s">
        <v>22</v>
      </c>
      <c r="F25" s="23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4">
        <f t="shared" si="0"/>
        <v>0</v>
      </c>
      <c r="AM25" s="14">
        <f t="shared" si="1"/>
        <v>0</v>
      </c>
      <c r="AN25" s="4">
        <f t="shared" si="2"/>
        <v>0</v>
      </c>
    </row>
    <row r="26" spans="1:40" x14ac:dyDescent="0.25">
      <c r="A26" s="8"/>
      <c r="B26" s="17" t="s">
        <v>297</v>
      </c>
      <c r="C26" s="11" t="s">
        <v>151</v>
      </c>
      <c r="D26" s="22" t="s">
        <v>365</v>
      </c>
      <c r="E26" s="4" t="s">
        <v>22</v>
      </c>
      <c r="F26" s="23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4">
        <f t="shared" si="0"/>
        <v>0</v>
      </c>
      <c r="AM26" s="14">
        <f t="shared" si="1"/>
        <v>0</v>
      </c>
      <c r="AN26" s="4">
        <f t="shared" si="2"/>
        <v>0</v>
      </c>
    </row>
    <row r="27" spans="1:40" x14ac:dyDescent="0.25">
      <c r="A27" s="9"/>
      <c r="B27" s="15" t="s">
        <v>383</v>
      </c>
      <c r="C27" s="11" t="s">
        <v>384</v>
      </c>
      <c r="D27" s="22" t="s">
        <v>158</v>
      </c>
      <c r="E27" s="10" t="s">
        <v>22</v>
      </c>
      <c r="F27" s="23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4">
        <f t="shared" si="0"/>
        <v>0</v>
      </c>
      <c r="AM27" s="14">
        <f t="shared" si="1"/>
        <v>0</v>
      </c>
      <c r="AN27" s="4">
        <f t="shared" si="2"/>
        <v>0</v>
      </c>
    </row>
    <row r="28" spans="1:40" x14ac:dyDescent="0.25">
      <c r="A28" s="9"/>
      <c r="B28" s="15" t="s">
        <v>185</v>
      </c>
      <c r="C28" s="11" t="s">
        <v>24</v>
      </c>
      <c r="D28" s="22" t="s">
        <v>157</v>
      </c>
      <c r="E28" s="10" t="s">
        <v>43</v>
      </c>
      <c r="F28" s="23" t="s">
        <v>26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4">
        <f t="shared" si="0"/>
        <v>0</v>
      </c>
      <c r="AM28" s="14">
        <f t="shared" si="1"/>
        <v>0</v>
      </c>
      <c r="AN28" s="4">
        <f t="shared" si="2"/>
        <v>0</v>
      </c>
    </row>
    <row r="29" spans="1:40" x14ac:dyDescent="0.25">
      <c r="A29" s="9"/>
      <c r="B29" s="15" t="s">
        <v>186</v>
      </c>
      <c r="C29" s="11" t="s">
        <v>25</v>
      </c>
      <c r="D29" s="22" t="s">
        <v>307</v>
      </c>
      <c r="E29" s="10" t="s">
        <v>153</v>
      </c>
      <c r="F29" s="23" t="s">
        <v>26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4">
        <f t="shared" si="0"/>
        <v>0</v>
      </c>
      <c r="AM29" s="14">
        <f t="shared" si="1"/>
        <v>0</v>
      </c>
      <c r="AN29" s="4">
        <f t="shared" si="2"/>
        <v>0</v>
      </c>
    </row>
    <row r="30" spans="1:40" x14ac:dyDescent="0.25">
      <c r="A30" s="9"/>
      <c r="B30" s="15" t="s">
        <v>187</v>
      </c>
      <c r="C30" s="11" t="s">
        <v>27</v>
      </c>
      <c r="D30" s="22" t="s">
        <v>308</v>
      </c>
      <c r="E30" s="4" t="s">
        <v>43</v>
      </c>
      <c r="F30" s="23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>
        <v>2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4">
        <f t="shared" si="0"/>
        <v>2</v>
      </c>
      <c r="AM30" s="14">
        <f t="shared" si="1"/>
        <v>3.3333333333333333E-2</v>
      </c>
      <c r="AN30" s="4">
        <f t="shared" si="2"/>
        <v>1</v>
      </c>
    </row>
    <row r="31" spans="1:40" x14ac:dyDescent="0.25">
      <c r="A31" s="9"/>
      <c r="B31" s="15" t="s">
        <v>188</v>
      </c>
      <c r="C31" s="11" t="s">
        <v>44</v>
      </c>
      <c r="D31" s="22" t="s">
        <v>157</v>
      </c>
      <c r="E31" s="4" t="s">
        <v>43</v>
      </c>
      <c r="F31" s="23"/>
      <c r="G31" s="5">
        <v>10</v>
      </c>
      <c r="H31" s="5"/>
      <c r="I31" s="5"/>
      <c r="J31" s="5">
        <v>9</v>
      </c>
      <c r="K31" s="5">
        <v>20</v>
      </c>
      <c r="L31" s="5"/>
      <c r="M31" s="5"/>
      <c r="N31" s="5">
        <v>27</v>
      </c>
      <c r="O31" s="5">
        <v>7</v>
      </c>
      <c r="P31" s="5"/>
      <c r="Q31" s="5"/>
      <c r="R31" s="5">
        <v>14</v>
      </c>
      <c r="S31" s="5">
        <v>5</v>
      </c>
      <c r="T31" s="5">
        <v>17</v>
      </c>
      <c r="U31" s="5"/>
      <c r="V31" s="5">
        <v>44</v>
      </c>
      <c r="W31" s="5"/>
      <c r="X31" s="5"/>
      <c r="Y31" s="5"/>
      <c r="Z31" s="5">
        <v>14</v>
      </c>
      <c r="AA31" s="5">
        <v>16</v>
      </c>
      <c r="AB31" s="5"/>
      <c r="AC31" s="5">
        <v>16</v>
      </c>
      <c r="AD31" s="5"/>
      <c r="AE31" s="5"/>
      <c r="AF31" s="5">
        <v>24</v>
      </c>
      <c r="AG31" s="5"/>
      <c r="AH31" s="5">
        <v>10</v>
      </c>
      <c r="AI31" s="5"/>
      <c r="AJ31" s="5">
        <v>7</v>
      </c>
      <c r="AK31" s="5"/>
      <c r="AL31" s="4">
        <f t="shared" si="0"/>
        <v>240</v>
      </c>
      <c r="AM31" s="14">
        <f t="shared" si="1"/>
        <v>4</v>
      </c>
      <c r="AN31" s="4">
        <f t="shared" si="2"/>
        <v>15</v>
      </c>
    </row>
    <row r="32" spans="1:40" x14ac:dyDescent="0.25">
      <c r="A32" s="9"/>
      <c r="B32" s="15" t="s">
        <v>189</v>
      </c>
      <c r="C32" s="11" t="s">
        <v>28</v>
      </c>
      <c r="D32" s="22" t="s">
        <v>157</v>
      </c>
      <c r="E32" s="4" t="s">
        <v>43</v>
      </c>
      <c r="F32" s="23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>
        <v>2</v>
      </c>
      <c r="Z32" s="5"/>
      <c r="AA32" s="5"/>
      <c r="AB32" s="5"/>
      <c r="AC32" s="5"/>
      <c r="AD32" s="5"/>
      <c r="AE32" s="5"/>
      <c r="AF32" s="5">
        <v>1</v>
      </c>
      <c r="AG32" s="5"/>
      <c r="AH32" s="5"/>
      <c r="AI32" s="5"/>
      <c r="AJ32" s="5"/>
      <c r="AK32" s="5"/>
      <c r="AL32" s="4">
        <f t="shared" si="0"/>
        <v>3</v>
      </c>
      <c r="AM32" s="14">
        <f t="shared" si="1"/>
        <v>0.05</v>
      </c>
      <c r="AN32" s="4">
        <f t="shared" si="2"/>
        <v>2</v>
      </c>
    </row>
    <row r="33" spans="1:40" x14ac:dyDescent="0.25">
      <c r="A33" s="9"/>
      <c r="B33" s="17" t="s">
        <v>226</v>
      </c>
      <c r="C33" s="11" t="s">
        <v>75</v>
      </c>
      <c r="D33" s="22" t="s">
        <v>330</v>
      </c>
      <c r="E33" s="4" t="s">
        <v>153</v>
      </c>
      <c r="F33" s="23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4">
        <f>SUM(G33:AK33)</f>
        <v>0</v>
      </c>
      <c r="AM33" s="14">
        <f>AL33/60</f>
        <v>0</v>
      </c>
      <c r="AN33" s="4">
        <f>SUMPRODUCT(--ISNUMBER(G33:AK33))</f>
        <v>0</v>
      </c>
    </row>
    <row r="34" spans="1:40" x14ac:dyDescent="0.25">
      <c r="A34" s="9"/>
      <c r="B34" s="15" t="s">
        <v>376</v>
      </c>
      <c r="C34" s="11" t="s">
        <v>30</v>
      </c>
      <c r="D34" s="22" t="s">
        <v>309</v>
      </c>
      <c r="E34" s="4" t="s">
        <v>43</v>
      </c>
      <c r="F34" s="23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4">
        <f t="shared" si="0"/>
        <v>0</v>
      </c>
      <c r="AM34" s="14">
        <f t="shared" si="1"/>
        <v>0</v>
      </c>
      <c r="AN34" s="4">
        <f t="shared" si="2"/>
        <v>0</v>
      </c>
    </row>
    <row r="35" spans="1:40" x14ac:dyDescent="0.25">
      <c r="A35" s="9"/>
      <c r="B35" s="15" t="s">
        <v>192</v>
      </c>
      <c r="C35" s="11" t="s">
        <v>32</v>
      </c>
      <c r="D35" s="22" t="s">
        <v>157</v>
      </c>
      <c r="E35" s="4" t="s">
        <v>43</v>
      </c>
      <c r="F35" s="23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5</v>
      </c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4">
        <f t="shared" si="0"/>
        <v>5</v>
      </c>
      <c r="AM35" s="14">
        <f t="shared" si="1"/>
        <v>8.3333333333333329E-2</v>
      </c>
      <c r="AN35" s="4">
        <f t="shared" si="2"/>
        <v>1</v>
      </c>
    </row>
    <row r="36" spans="1:40" x14ac:dyDescent="0.25">
      <c r="A36" s="9"/>
      <c r="B36" s="17" t="s">
        <v>193</v>
      </c>
      <c r="C36" s="11" t="s">
        <v>33</v>
      </c>
      <c r="D36" s="22" t="s">
        <v>303</v>
      </c>
      <c r="E36" s="4" t="s">
        <v>43</v>
      </c>
      <c r="F36" s="23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4">
        <f t="shared" si="0"/>
        <v>0</v>
      </c>
      <c r="AM36" s="14">
        <f t="shared" si="1"/>
        <v>0</v>
      </c>
      <c r="AN36" s="4">
        <f t="shared" si="2"/>
        <v>0</v>
      </c>
    </row>
    <row r="37" spans="1:40" x14ac:dyDescent="0.25">
      <c r="A37" s="9"/>
      <c r="B37" s="15" t="s">
        <v>196</v>
      </c>
      <c r="C37" s="11" t="s">
        <v>35</v>
      </c>
      <c r="D37" s="22" t="s">
        <v>157</v>
      </c>
      <c r="E37" s="4" t="s">
        <v>43</v>
      </c>
      <c r="F37" s="23"/>
      <c r="G37" s="5">
        <v>10</v>
      </c>
      <c r="H37" s="5"/>
      <c r="I37" s="5"/>
      <c r="J37" s="5">
        <v>9</v>
      </c>
      <c r="K37" s="5">
        <v>18</v>
      </c>
      <c r="L37" s="5"/>
      <c r="M37" s="5"/>
      <c r="N37" s="5">
        <v>10</v>
      </c>
      <c r="O37" s="5">
        <v>12</v>
      </c>
      <c r="P37" s="5"/>
      <c r="Q37" s="5"/>
      <c r="R37" s="5">
        <v>10</v>
      </c>
      <c r="S37" s="5">
        <v>16</v>
      </c>
      <c r="T37" s="5">
        <v>23</v>
      </c>
      <c r="U37" s="5"/>
      <c r="V37" s="5">
        <v>17</v>
      </c>
      <c r="W37" s="5"/>
      <c r="X37" s="5"/>
      <c r="Y37" s="5">
        <v>24</v>
      </c>
      <c r="Z37" s="5">
        <v>22</v>
      </c>
      <c r="AA37" s="5">
        <v>17</v>
      </c>
      <c r="AB37" s="5">
        <v>26</v>
      </c>
      <c r="AC37" s="5"/>
      <c r="AD37" s="5"/>
      <c r="AE37" s="5"/>
      <c r="AF37" s="5">
        <v>17</v>
      </c>
      <c r="AG37" s="5">
        <v>14</v>
      </c>
      <c r="AH37" s="5">
        <v>7</v>
      </c>
      <c r="AI37" s="5"/>
      <c r="AJ37" s="5"/>
      <c r="AK37" s="5"/>
      <c r="AL37" s="4">
        <f t="shared" si="0"/>
        <v>252</v>
      </c>
      <c r="AM37" s="14">
        <f t="shared" si="1"/>
        <v>4.2</v>
      </c>
      <c r="AN37" s="4">
        <f t="shared" si="2"/>
        <v>16</v>
      </c>
    </row>
    <row r="38" spans="1:40" x14ac:dyDescent="0.25">
      <c r="A38" s="9"/>
      <c r="B38" s="15" t="s">
        <v>198</v>
      </c>
      <c r="C38" s="11" t="s">
        <v>37</v>
      </c>
      <c r="D38" s="22" t="s">
        <v>313</v>
      </c>
      <c r="E38" s="4" t="s">
        <v>43</v>
      </c>
      <c r="F38" s="23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>
        <v>6</v>
      </c>
      <c r="AB38" s="5">
        <v>3</v>
      </c>
      <c r="AC38" s="5">
        <v>3</v>
      </c>
      <c r="AD38" s="5"/>
      <c r="AE38" s="5"/>
      <c r="AF38" s="5"/>
      <c r="AG38" s="5"/>
      <c r="AH38" s="5">
        <v>4</v>
      </c>
      <c r="AI38" s="5"/>
      <c r="AJ38" s="5">
        <v>1</v>
      </c>
      <c r="AK38" s="5"/>
      <c r="AL38" s="4">
        <f t="shared" si="0"/>
        <v>17</v>
      </c>
      <c r="AM38" s="14">
        <f t="shared" si="1"/>
        <v>0.28333333333333333</v>
      </c>
      <c r="AN38" s="4">
        <f t="shared" si="2"/>
        <v>5</v>
      </c>
    </row>
    <row r="39" spans="1:40" x14ac:dyDescent="0.25">
      <c r="A39" s="9"/>
      <c r="B39" s="15" t="s">
        <v>199</v>
      </c>
      <c r="C39" s="11" t="s">
        <v>38</v>
      </c>
      <c r="D39" s="22" t="s">
        <v>314</v>
      </c>
      <c r="E39" s="4" t="s">
        <v>43</v>
      </c>
      <c r="F39" s="23"/>
      <c r="G39" s="5">
        <v>2</v>
      </c>
      <c r="H39" s="5"/>
      <c r="I39" s="5"/>
      <c r="J39" s="5"/>
      <c r="K39" s="5"/>
      <c r="L39" s="5"/>
      <c r="M39" s="5"/>
      <c r="N39" s="5">
        <v>7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4">
        <f t="shared" si="0"/>
        <v>9</v>
      </c>
      <c r="AM39" s="14">
        <f t="shared" si="1"/>
        <v>0.15</v>
      </c>
      <c r="AN39" s="4">
        <f t="shared" si="2"/>
        <v>2</v>
      </c>
    </row>
    <row r="40" spans="1:40" x14ac:dyDescent="0.25">
      <c r="A40" s="9"/>
      <c r="B40" s="15" t="s">
        <v>200</v>
      </c>
      <c r="C40" s="11" t="s">
        <v>39</v>
      </c>
      <c r="D40" s="22" t="s">
        <v>157</v>
      </c>
      <c r="E40" s="4" t="s">
        <v>43</v>
      </c>
      <c r="F40" s="23"/>
      <c r="G40" s="5"/>
      <c r="H40" s="5"/>
      <c r="I40" s="5"/>
      <c r="J40" s="5"/>
      <c r="K40" s="5"/>
      <c r="L40" s="5"/>
      <c r="M40" s="5"/>
      <c r="N40" s="5">
        <v>7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>
        <v>15</v>
      </c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4">
        <f t="shared" si="0"/>
        <v>22</v>
      </c>
      <c r="AM40" s="14">
        <f t="shared" si="1"/>
        <v>0.36666666666666664</v>
      </c>
      <c r="AN40" s="4">
        <f t="shared" si="2"/>
        <v>2</v>
      </c>
    </row>
    <row r="41" spans="1:40" x14ac:dyDescent="0.25">
      <c r="A41" s="9"/>
      <c r="B41" s="15" t="s">
        <v>201</v>
      </c>
      <c r="C41" s="11" t="s">
        <v>40</v>
      </c>
      <c r="D41" s="22" t="s">
        <v>157</v>
      </c>
      <c r="E41" s="4" t="s">
        <v>43</v>
      </c>
      <c r="F41" s="23"/>
      <c r="G41" s="5">
        <v>19</v>
      </c>
      <c r="H41" s="5"/>
      <c r="I41" s="5"/>
      <c r="J41" s="5">
        <v>23</v>
      </c>
      <c r="K41" s="5">
        <v>19</v>
      </c>
      <c r="L41" s="5"/>
      <c r="M41" s="5"/>
      <c r="N41" s="5">
        <v>15</v>
      </c>
      <c r="O41" s="5">
        <v>14</v>
      </c>
      <c r="P41" s="5"/>
      <c r="Q41" s="5"/>
      <c r="R41" s="5">
        <v>21</v>
      </c>
      <c r="S41" s="5">
        <v>2</v>
      </c>
      <c r="T41" s="5">
        <v>8</v>
      </c>
      <c r="U41" s="5"/>
      <c r="V41" s="5"/>
      <c r="W41" s="5"/>
      <c r="X41" s="5"/>
      <c r="Y41" s="5">
        <v>20</v>
      </c>
      <c r="Z41" s="5">
        <v>5</v>
      </c>
      <c r="AA41" s="5"/>
      <c r="AB41" s="5">
        <v>29</v>
      </c>
      <c r="AC41" s="5">
        <v>16</v>
      </c>
      <c r="AD41" s="5"/>
      <c r="AE41" s="5"/>
      <c r="AF41" s="5"/>
      <c r="AG41" s="5">
        <v>11</v>
      </c>
      <c r="AH41" s="5"/>
      <c r="AI41" s="5"/>
      <c r="AJ41" s="5">
        <v>24</v>
      </c>
      <c r="AK41" s="5"/>
      <c r="AL41" s="4">
        <f t="shared" si="0"/>
        <v>226</v>
      </c>
      <c r="AM41" s="14">
        <f t="shared" si="1"/>
        <v>3.7666666666666666</v>
      </c>
      <c r="AN41" s="4">
        <f t="shared" si="2"/>
        <v>14</v>
      </c>
    </row>
    <row r="42" spans="1:40" x14ac:dyDescent="0.25">
      <c r="A42" s="8"/>
      <c r="B42" s="15" t="s">
        <v>277</v>
      </c>
      <c r="C42" s="11" t="s">
        <v>130</v>
      </c>
      <c r="D42" s="22" t="s">
        <v>386</v>
      </c>
      <c r="E42" s="4" t="s">
        <v>43</v>
      </c>
      <c r="F42" s="23"/>
      <c r="G42" s="5">
        <v>18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>
        <v>2</v>
      </c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4">
        <f>SUM(G42:AK42)</f>
        <v>20</v>
      </c>
      <c r="AM42" s="14">
        <f>AL42/60</f>
        <v>0.33333333333333331</v>
      </c>
      <c r="AN42" s="4">
        <f>SUMPRODUCT(--ISNUMBER(G42:AK42))</f>
        <v>2</v>
      </c>
    </row>
    <row r="43" spans="1:40" x14ac:dyDescent="0.25">
      <c r="A43" s="9"/>
      <c r="B43" s="15" t="s">
        <v>41</v>
      </c>
      <c r="C43" s="11" t="s">
        <v>41</v>
      </c>
      <c r="D43" s="22" t="s">
        <v>157</v>
      </c>
      <c r="E43" s="4" t="s">
        <v>43</v>
      </c>
      <c r="F43" s="23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4">
        <f t="shared" si="0"/>
        <v>0</v>
      </c>
      <c r="AM43" s="14">
        <f t="shared" si="1"/>
        <v>0</v>
      </c>
      <c r="AN43" s="4">
        <f t="shared" si="2"/>
        <v>0</v>
      </c>
    </row>
    <row r="44" spans="1:40" x14ac:dyDescent="0.25">
      <c r="A44" s="9"/>
      <c r="B44" s="15" t="s">
        <v>202</v>
      </c>
      <c r="C44" s="11" t="s">
        <v>42</v>
      </c>
      <c r="D44" s="22" t="s">
        <v>315</v>
      </c>
      <c r="E44" s="4" t="s">
        <v>43</v>
      </c>
      <c r="F44" s="23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4">
        <f t="shared" si="0"/>
        <v>0</v>
      </c>
      <c r="AM44" s="14">
        <f t="shared" si="1"/>
        <v>0</v>
      </c>
      <c r="AN44" s="4">
        <f t="shared" si="2"/>
        <v>0</v>
      </c>
    </row>
    <row r="45" spans="1:40" x14ac:dyDescent="0.25">
      <c r="A45" s="8"/>
      <c r="B45" s="15" t="s">
        <v>294</v>
      </c>
      <c r="C45" s="11" t="s">
        <v>148</v>
      </c>
      <c r="D45" s="22" t="s">
        <v>301</v>
      </c>
      <c r="E45" s="4" t="s">
        <v>43</v>
      </c>
      <c r="F45" s="23"/>
      <c r="G45" s="5"/>
      <c r="H45" s="5"/>
      <c r="I45" s="5"/>
      <c r="J45" s="5">
        <v>3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>
        <v>7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4">
        <f>SUM(G45:AK45)</f>
        <v>10</v>
      </c>
      <c r="AM45" s="14">
        <f>AL45/60</f>
        <v>0.16666666666666666</v>
      </c>
      <c r="AN45" s="4">
        <f>SUMPRODUCT(--ISNUMBER(G45:AK45))</f>
        <v>2</v>
      </c>
    </row>
    <row r="46" spans="1:40" x14ac:dyDescent="0.25">
      <c r="A46" s="9"/>
      <c r="B46" s="17" t="s">
        <v>203</v>
      </c>
      <c r="C46" s="11" t="s">
        <v>45</v>
      </c>
      <c r="D46" s="22" t="s">
        <v>316</v>
      </c>
      <c r="E46" s="10" t="s">
        <v>154</v>
      </c>
      <c r="F46" s="23" t="s">
        <v>55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4">
        <f t="shared" si="0"/>
        <v>0</v>
      </c>
      <c r="AM46" s="14">
        <f t="shared" si="1"/>
        <v>0</v>
      </c>
      <c r="AN46" s="4">
        <f t="shared" si="2"/>
        <v>0</v>
      </c>
    </row>
    <row r="47" spans="1:40" x14ac:dyDescent="0.25">
      <c r="A47" s="9"/>
      <c r="B47" s="15" t="s">
        <v>74</v>
      </c>
      <c r="C47" s="11" t="s">
        <v>74</v>
      </c>
      <c r="D47" s="22" t="s">
        <v>329</v>
      </c>
      <c r="E47" s="4" t="s">
        <v>153</v>
      </c>
      <c r="F47" s="23" t="s">
        <v>55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4">
        <f>SUM(G47:AK47)</f>
        <v>0</v>
      </c>
      <c r="AM47" s="14">
        <f>AL47/60</f>
        <v>0</v>
      </c>
      <c r="AN47" s="4">
        <f>SUMPRODUCT(--ISNUMBER(G47:AK47))</f>
        <v>0</v>
      </c>
    </row>
    <row r="48" spans="1:40" x14ac:dyDescent="0.25">
      <c r="A48" s="9"/>
      <c r="B48" s="15" t="s">
        <v>227</v>
      </c>
      <c r="C48" s="11" t="s">
        <v>76</v>
      </c>
      <c r="D48" s="22" t="s">
        <v>303</v>
      </c>
      <c r="E48" s="4" t="s">
        <v>153</v>
      </c>
      <c r="F48" s="23" t="s">
        <v>55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4">
        <f>SUM(G48:AK48)</f>
        <v>0</v>
      </c>
      <c r="AM48" s="14">
        <f>AL48/60</f>
        <v>0</v>
      </c>
      <c r="AN48" s="4">
        <f>SUMPRODUCT(--ISNUMBER(G48:AK48))</f>
        <v>0</v>
      </c>
    </row>
    <row r="49" spans="1:40" x14ac:dyDescent="0.25">
      <c r="A49" s="9"/>
      <c r="B49" s="15" t="s">
        <v>204</v>
      </c>
      <c r="C49" s="11" t="s">
        <v>46</v>
      </c>
      <c r="D49" s="22" t="s">
        <v>317</v>
      </c>
      <c r="E49" s="10" t="s">
        <v>154</v>
      </c>
      <c r="F49" s="23" t="s">
        <v>55</v>
      </c>
      <c r="G49" s="5"/>
      <c r="H49" s="5"/>
      <c r="I49" s="5"/>
      <c r="J49" s="5">
        <v>13</v>
      </c>
      <c r="K49" s="5"/>
      <c r="L49" s="5"/>
      <c r="M49" s="5"/>
      <c r="N49" s="5"/>
      <c r="O49" s="5">
        <v>270</v>
      </c>
      <c r="P49" s="5">
        <v>1</v>
      </c>
      <c r="Q49" s="5"/>
      <c r="R49" s="5"/>
      <c r="S49" s="5"/>
      <c r="T49" s="5">
        <v>8</v>
      </c>
      <c r="U49" s="5"/>
      <c r="V49" s="5">
        <v>32</v>
      </c>
      <c r="W49" s="5"/>
      <c r="X49" s="5"/>
      <c r="Y49" s="5"/>
      <c r="Z49" s="5">
        <v>11</v>
      </c>
      <c r="AA49" s="5"/>
      <c r="AB49" s="5">
        <v>24</v>
      </c>
      <c r="AC49" s="5">
        <v>11</v>
      </c>
      <c r="AD49" s="5"/>
      <c r="AE49" s="5"/>
      <c r="AF49" s="5"/>
      <c r="AG49" s="5">
        <v>4</v>
      </c>
      <c r="AH49" s="5">
        <v>9</v>
      </c>
      <c r="AI49" s="5"/>
      <c r="AJ49" s="5">
        <v>13</v>
      </c>
      <c r="AK49" s="5"/>
      <c r="AL49" s="4">
        <f t="shared" si="0"/>
        <v>396</v>
      </c>
      <c r="AM49" s="14">
        <f t="shared" si="1"/>
        <v>6.6</v>
      </c>
      <c r="AN49" s="4">
        <f t="shared" si="2"/>
        <v>11</v>
      </c>
    </row>
    <row r="50" spans="1:40" x14ac:dyDescent="0.25">
      <c r="A50" s="9"/>
      <c r="B50" s="15" t="s">
        <v>205</v>
      </c>
      <c r="C50" s="11" t="s">
        <v>47</v>
      </c>
      <c r="D50" s="22" t="s">
        <v>318</v>
      </c>
      <c r="E50" s="10" t="s">
        <v>154</v>
      </c>
      <c r="F50" s="23" t="s">
        <v>55</v>
      </c>
      <c r="G50" s="5"/>
      <c r="H50" s="5">
        <v>1</v>
      </c>
      <c r="I50" s="5"/>
      <c r="J50" s="5"/>
      <c r="K50" s="5"/>
      <c r="L50" s="5"/>
      <c r="M50" s="5"/>
      <c r="N50" s="5"/>
      <c r="O50" s="5">
        <v>37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>
        <v>13</v>
      </c>
      <c r="AB50" s="5">
        <v>7</v>
      </c>
      <c r="AC50" s="5"/>
      <c r="AD50" s="5">
        <v>1</v>
      </c>
      <c r="AE50" s="5"/>
      <c r="AF50" s="5"/>
      <c r="AG50" s="5"/>
      <c r="AH50" s="5">
        <v>2</v>
      </c>
      <c r="AI50" s="5"/>
      <c r="AJ50" s="5">
        <v>16</v>
      </c>
      <c r="AK50" s="5"/>
      <c r="AL50" s="4">
        <f t="shared" si="0"/>
        <v>77</v>
      </c>
      <c r="AM50" s="14">
        <f t="shared" si="1"/>
        <v>1.2833333333333334</v>
      </c>
      <c r="AN50" s="4">
        <f t="shared" si="2"/>
        <v>7</v>
      </c>
    </row>
    <row r="51" spans="1:40" x14ac:dyDescent="0.25">
      <c r="A51" s="9"/>
      <c r="B51" s="15" t="s">
        <v>48</v>
      </c>
      <c r="C51" s="11" t="s">
        <v>48</v>
      </c>
      <c r="D51" s="22" t="s">
        <v>319</v>
      </c>
      <c r="E51" s="10" t="s">
        <v>154</v>
      </c>
      <c r="F51" s="23" t="s">
        <v>55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4">
        <f t="shared" si="0"/>
        <v>0</v>
      </c>
      <c r="AM51" s="14">
        <f t="shared" si="1"/>
        <v>0</v>
      </c>
      <c r="AN51" s="4">
        <f t="shared" si="2"/>
        <v>0</v>
      </c>
    </row>
    <row r="52" spans="1:40" x14ac:dyDescent="0.25">
      <c r="A52" s="9"/>
      <c r="B52" s="15" t="s">
        <v>206</v>
      </c>
      <c r="C52" s="11" t="s">
        <v>49</v>
      </c>
      <c r="D52" s="22" t="s">
        <v>314</v>
      </c>
      <c r="E52" s="10" t="s">
        <v>154</v>
      </c>
      <c r="F52" s="23" t="s">
        <v>55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4">
        <f t="shared" si="0"/>
        <v>0</v>
      </c>
      <c r="AM52" s="14">
        <f t="shared" si="1"/>
        <v>0</v>
      </c>
      <c r="AN52" s="4">
        <f t="shared" si="2"/>
        <v>0</v>
      </c>
    </row>
    <row r="53" spans="1:40" x14ac:dyDescent="0.25">
      <c r="A53" s="9"/>
      <c r="B53" s="15" t="s">
        <v>207</v>
      </c>
      <c r="C53" s="11" t="s">
        <v>50</v>
      </c>
      <c r="D53" s="22" t="s">
        <v>316</v>
      </c>
      <c r="E53" s="10" t="s">
        <v>154</v>
      </c>
      <c r="F53" s="23" t="s">
        <v>55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4">
        <f t="shared" si="0"/>
        <v>0</v>
      </c>
      <c r="AM53" s="14">
        <f t="shared" si="1"/>
        <v>0</v>
      </c>
      <c r="AN53" s="4">
        <f t="shared" si="2"/>
        <v>0</v>
      </c>
    </row>
    <row r="54" spans="1:40" x14ac:dyDescent="0.25">
      <c r="A54" s="8"/>
      <c r="B54" s="15" t="s">
        <v>275</v>
      </c>
      <c r="C54" s="11" t="s">
        <v>129</v>
      </c>
      <c r="D54" s="22" t="s">
        <v>303</v>
      </c>
      <c r="E54" s="4" t="s">
        <v>153</v>
      </c>
      <c r="F54" s="23" t="s">
        <v>55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4">
        <f t="shared" si="0"/>
        <v>0</v>
      </c>
      <c r="AM54" s="14">
        <f t="shared" si="1"/>
        <v>0</v>
      </c>
      <c r="AN54" s="4">
        <f t="shared" si="2"/>
        <v>0</v>
      </c>
    </row>
    <row r="55" spans="1:40" x14ac:dyDescent="0.25">
      <c r="A55" s="9"/>
      <c r="B55" s="15" t="s">
        <v>208</v>
      </c>
      <c r="C55" s="11" t="s">
        <v>51</v>
      </c>
      <c r="D55" s="22" t="s">
        <v>320</v>
      </c>
      <c r="E55" s="10" t="s">
        <v>154</v>
      </c>
      <c r="F55" s="23" t="s">
        <v>55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4">
        <f t="shared" si="0"/>
        <v>0</v>
      </c>
      <c r="AM55" s="14">
        <f t="shared" si="1"/>
        <v>0</v>
      </c>
      <c r="AN55" s="4">
        <f t="shared" si="2"/>
        <v>0</v>
      </c>
    </row>
    <row r="56" spans="1:40" x14ac:dyDescent="0.25">
      <c r="A56" s="9"/>
      <c r="B56" s="17" t="s">
        <v>209</v>
      </c>
      <c r="C56" s="11" t="s">
        <v>52</v>
      </c>
      <c r="D56" s="22" t="s">
        <v>319</v>
      </c>
      <c r="E56" s="10" t="s">
        <v>154</v>
      </c>
      <c r="F56" s="23" t="s">
        <v>55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4">
        <f t="shared" si="0"/>
        <v>0</v>
      </c>
      <c r="AM56" s="14">
        <f t="shared" si="1"/>
        <v>0</v>
      </c>
      <c r="AN56" s="4">
        <f t="shared" si="2"/>
        <v>0</v>
      </c>
    </row>
    <row r="57" spans="1:40" x14ac:dyDescent="0.25">
      <c r="A57" s="9"/>
      <c r="B57" s="15" t="s">
        <v>210</v>
      </c>
      <c r="C57" s="11" t="s">
        <v>53</v>
      </c>
      <c r="D57" s="22" t="s">
        <v>318</v>
      </c>
      <c r="E57" s="10" t="s">
        <v>154</v>
      </c>
      <c r="F57" s="23" t="s">
        <v>55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4">
        <f t="shared" si="0"/>
        <v>0</v>
      </c>
      <c r="AM57" s="14">
        <f t="shared" si="1"/>
        <v>0</v>
      </c>
      <c r="AN57" s="4">
        <f t="shared" si="2"/>
        <v>0</v>
      </c>
    </row>
    <row r="58" spans="1:40" x14ac:dyDescent="0.25">
      <c r="A58" s="9"/>
      <c r="B58" s="15" t="s">
        <v>211</v>
      </c>
      <c r="C58" s="12" t="s">
        <v>54</v>
      </c>
      <c r="D58" s="22" t="s">
        <v>319</v>
      </c>
      <c r="E58" s="10" t="s">
        <v>154</v>
      </c>
      <c r="F58" s="23" t="s">
        <v>55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4">
        <f t="shared" si="0"/>
        <v>0</v>
      </c>
      <c r="AM58" s="14">
        <f t="shared" si="1"/>
        <v>0</v>
      </c>
      <c r="AN58" s="4">
        <f t="shared" si="2"/>
        <v>0</v>
      </c>
    </row>
    <row r="59" spans="1:40" x14ac:dyDescent="0.25">
      <c r="A59" s="9"/>
      <c r="B59" s="15" t="s">
        <v>372</v>
      </c>
      <c r="C59" s="15" t="s">
        <v>372</v>
      </c>
      <c r="D59" s="12" t="s">
        <v>375</v>
      </c>
      <c r="E59" s="10" t="s">
        <v>154</v>
      </c>
      <c r="F59" s="23" t="s">
        <v>55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4">
        <f t="shared" si="0"/>
        <v>0</v>
      </c>
      <c r="AM59" s="14">
        <f t="shared" si="1"/>
        <v>0</v>
      </c>
      <c r="AN59" s="4">
        <f t="shared" si="2"/>
        <v>0</v>
      </c>
    </row>
    <row r="60" spans="1:40" x14ac:dyDescent="0.25">
      <c r="A60" s="9"/>
      <c r="B60" s="15" t="s">
        <v>373</v>
      </c>
      <c r="C60" s="12" t="s">
        <v>374</v>
      </c>
      <c r="D60" s="22" t="s">
        <v>316</v>
      </c>
      <c r="E60" s="10" t="s">
        <v>154</v>
      </c>
      <c r="F60" s="23" t="s">
        <v>55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>
        <v>46</v>
      </c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4">
        <f t="shared" si="0"/>
        <v>46</v>
      </c>
      <c r="AM60" s="14">
        <f t="shared" si="1"/>
        <v>0.76666666666666672</v>
      </c>
      <c r="AN60" s="4">
        <f t="shared" si="2"/>
        <v>1</v>
      </c>
    </row>
    <row r="61" spans="1:40" x14ac:dyDescent="0.25">
      <c r="A61" s="9"/>
      <c r="B61" s="15" t="s">
        <v>212</v>
      </c>
      <c r="C61" s="11" t="s">
        <v>57</v>
      </c>
      <c r="D61" s="22" t="s">
        <v>303</v>
      </c>
      <c r="E61" s="4" t="s">
        <v>64</v>
      </c>
      <c r="F61" s="23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4">
        <f t="shared" si="0"/>
        <v>0</v>
      </c>
      <c r="AM61" s="14">
        <f t="shared" si="1"/>
        <v>0</v>
      </c>
      <c r="AN61" s="4">
        <f t="shared" si="2"/>
        <v>0</v>
      </c>
    </row>
    <row r="62" spans="1:40" x14ac:dyDescent="0.25">
      <c r="A62" s="9"/>
      <c r="B62" s="15" t="s">
        <v>213</v>
      </c>
      <c r="C62" s="11" t="s">
        <v>58</v>
      </c>
      <c r="D62" s="22" t="s">
        <v>157</v>
      </c>
      <c r="E62" s="4" t="s">
        <v>64</v>
      </c>
      <c r="F62" s="23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4">
        <f t="shared" si="0"/>
        <v>0</v>
      </c>
      <c r="AM62" s="14">
        <f t="shared" si="1"/>
        <v>0</v>
      </c>
      <c r="AN62" s="4">
        <f t="shared" si="2"/>
        <v>0</v>
      </c>
    </row>
    <row r="63" spans="1:40" x14ac:dyDescent="0.25">
      <c r="A63" s="9"/>
      <c r="B63" s="15" t="s">
        <v>409</v>
      </c>
      <c r="C63" s="11" t="s">
        <v>410</v>
      </c>
      <c r="D63" s="22" t="s">
        <v>411</v>
      </c>
      <c r="E63" s="4" t="s">
        <v>64</v>
      </c>
      <c r="F63" s="23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>
        <v>5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4"/>
      <c r="AM63" s="14"/>
      <c r="AN63" s="4"/>
    </row>
    <row r="64" spans="1:40" x14ac:dyDescent="0.25">
      <c r="A64" s="9"/>
      <c r="B64" s="15" t="s">
        <v>59</v>
      </c>
      <c r="C64" s="11" t="s">
        <v>59</v>
      </c>
      <c r="D64" s="22" t="s">
        <v>303</v>
      </c>
      <c r="E64" s="4" t="s">
        <v>64</v>
      </c>
      <c r="F64" s="23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4">
        <f t="shared" si="0"/>
        <v>0</v>
      </c>
      <c r="AM64" s="14">
        <f t="shared" si="1"/>
        <v>0</v>
      </c>
      <c r="AN64" s="4">
        <f t="shared" si="2"/>
        <v>0</v>
      </c>
    </row>
    <row r="65" spans="1:40" x14ac:dyDescent="0.25">
      <c r="A65" s="9"/>
      <c r="B65" s="15" t="s">
        <v>214</v>
      </c>
      <c r="C65" s="11" t="s">
        <v>60</v>
      </c>
      <c r="D65" s="22" t="s">
        <v>321</v>
      </c>
      <c r="E65" s="4" t="s">
        <v>64</v>
      </c>
      <c r="F65" s="23"/>
      <c r="G65" s="5"/>
      <c r="H65" s="5"/>
      <c r="I65" s="5"/>
      <c r="J65" s="5"/>
      <c r="K65" s="5"/>
      <c r="L65" s="5"/>
      <c r="M65" s="5"/>
      <c r="N65" s="5"/>
      <c r="O65" s="5">
        <v>24</v>
      </c>
      <c r="P65" s="5"/>
      <c r="Q65" s="5"/>
      <c r="R65" s="5">
        <v>14</v>
      </c>
      <c r="S65" s="5"/>
      <c r="T65" s="5"/>
      <c r="U65" s="5"/>
      <c r="V65" s="5"/>
      <c r="W65" s="5"/>
      <c r="X65" s="5"/>
      <c r="Y65" s="5">
        <v>15</v>
      </c>
      <c r="Z65" s="5"/>
      <c r="AA65" s="5"/>
      <c r="AB65" s="5">
        <v>17</v>
      </c>
      <c r="AC65" s="5">
        <v>16</v>
      </c>
      <c r="AD65" s="5"/>
      <c r="AE65" s="5"/>
      <c r="AF65" s="5"/>
      <c r="AG65" s="5">
        <v>1</v>
      </c>
      <c r="AH65" s="5"/>
      <c r="AI65" s="5"/>
      <c r="AJ65" s="5">
        <v>4</v>
      </c>
      <c r="AK65" s="5"/>
      <c r="AL65" s="4">
        <f t="shared" si="0"/>
        <v>91</v>
      </c>
      <c r="AM65" s="14">
        <f t="shared" si="1"/>
        <v>1.5166666666666666</v>
      </c>
      <c r="AN65" s="4">
        <f t="shared" si="2"/>
        <v>7</v>
      </c>
    </row>
    <row r="66" spans="1:40" x14ac:dyDescent="0.25">
      <c r="A66" s="9"/>
      <c r="B66" s="15" t="s">
        <v>215</v>
      </c>
      <c r="C66" s="11" t="s">
        <v>61</v>
      </c>
      <c r="D66" s="22" t="s">
        <v>322</v>
      </c>
      <c r="E66" s="4" t="s">
        <v>64</v>
      </c>
      <c r="F66" s="23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>
        <v>10</v>
      </c>
      <c r="S66" s="5"/>
      <c r="T66" s="5">
        <v>7</v>
      </c>
      <c r="U66" s="5"/>
      <c r="V66" s="5"/>
      <c r="W66" s="5"/>
      <c r="X66" s="5"/>
      <c r="Y66" s="5"/>
      <c r="Z66" s="5"/>
      <c r="AA66" s="5"/>
      <c r="AB66" s="5">
        <v>2</v>
      </c>
      <c r="AC66" s="5"/>
      <c r="AD66" s="5"/>
      <c r="AE66" s="5"/>
      <c r="AF66" s="5">
        <v>3</v>
      </c>
      <c r="AG66" s="5"/>
      <c r="AH66" s="5"/>
      <c r="AI66" s="5"/>
      <c r="AJ66" s="5"/>
      <c r="AK66" s="5"/>
      <c r="AL66" s="4">
        <f t="shared" si="0"/>
        <v>22</v>
      </c>
      <c r="AM66" s="14">
        <f t="shared" si="1"/>
        <v>0.36666666666666664</v>
      </c>
      <c r="AN66" s="4">
        <f t="shared" si="2"/>
        <v>4</v>
      </c>
    </row>
    <row r="67" spans="1:40" x14ac:dyDescent="0.25">
      <c r="A67" s="8"/>
      <c r="B67" s="15" t="s">
        <v>268</v>
      </c>
      <c r="C67" s="11" t="s">
        <v>121</v>
      </c>
      <c r="D67" s="22" t="s">
        <v>304</v>
      </c>
      <c r="E67" s="4" t="s">
        <v>64</v>
      </c>
      <c r="F67" s="23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>
        <v>1</v>
      </c>
      <c r="AB67" s="5"/>
      <c r="AC67" s="5"/>
      <c r="AD67" s="5"/>
      <c r="AE67" s="5"/>
      <c r="AF67" s="5">
        <v>1</v>
      </c>
      <c r="AG67" s="5">
        <v>2</v>
      </c>
      <c r="AH67" s="5">
        <v>4</v>
      </c>
      <c r="AI67" s="5"/>
      <c r="AJ67" s="5"/>
      <c r="AK67" s="5"/>
      <c r="AL67" s="4">
        <f>SUM(G67:AK67)</f>
        <v>8</v>
      </c>
      <c r="AM67" s="14">
        <f>AL67/60</f>
        <v>0.13333333333333333</v>
      </c>
      <c r="AN67" s="4">
        <f>SUMPRODUCT(--ISNUMBER(G67:AK67))</f>
        <v>4</v>
      </c>
    </row>
    <row r="68" spans="1:40" x14ac:dyDescent="0.25">
      <c r="A68" s="9"/>
      <c r="B68" s="15" t="s">
        <v>216</v>
      </c>
      <c r="C68" s="11" t="s">
        <v>62</v>
      </c>
      <c r="D68" s="22" t="s">
        <v>309</v>
      </c>
      <c r="E68" s="4" t="s">
        <v>64</v>
      </c>
      <c r="F68" s="23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4">
        <f t="shared" si="0"/>
        <v>0</v>
      </c>
      <c r="AM68" s="14">
        <f t="shared" si="1"/>
        <v>0</v>
      </c>
      <c r="AN68" s="4">
        <f t="shared" si="2"/>
        <v>0</v>
      </c>
    </row>
    <row r="69" spans="1:40" x14ac:dyDescent="0.25">
      <c r="A69" s="9"/>
      <c r="B69" s="15" t="s">
        <v>217</v>
      </c>
      <c r="C69" s="11" t="s">
        <v>63</v>
      </c>
      <c r="D69" s="22" t="s">
        <v>323</v>
      </c>
      <c r="E69" s="4" t="s">
        <v>64</v>
      </c>
      <c r="F69" s="23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4">
        <f t="shared" si="0"/>
        <v>0</v>
      </c>
      <c r="AM69" s="14">
        <f t="shared" si="1"/>
        <v>0</v>
      </c>
      <c r="AN69" s="4">
        <f t="shared" si="2"/>
        <v>0</v>
      </c>
    </row>
    <row r="70" spans="1:40" x14ac:dyDescent="0.25">
      <c r="A70" s="9"/>
      <c r="B70" s="15" t="s">
        <v>219</v>
      </c>
      <c r="C70" s="11" t="s">
        <v>66</v>
      </c>
      <c r="D70" s="22" t="s">
        <v>158</v>
      </c>
      <c r="E70" s="10" t="s">
        <v>154</v>
      </c>
      <c r="F70" s="23" t="s">
        <v>67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4">
        <f t="shared" si="0"/>
        <v>0</v>
      </c>
      <c r="AM70" s="14">
        <f t="shared" si="1"/>
        <v>0</v>
      </c>
      <c r="AN70" s="4">
        <f t="shared" si="2"/>
        <v>0</v>
      </c>
    </row>
    <row r="71" spans="1:40" x14ac:dyDescent="0.25">
      <c r="A71" s="9"/>
      <c r="B71" s="15" t="s">
        <v>220</v>
      </c>
      <c r="C71" s="11" t="s">
        <v>68</v>
      </c>
      <c r="D71" s="22" t="s">
        <v>324</v>
      </c>
      <c r="E71" s="4" t="s">
        <v>153</v>
      </c>
      <c r="F71" s="23"/>
      <c r="G71" s="5">
        <v>13</v>
      </c>
      <c r="H71" s="5"/>
      <c r="I71" s="5"/>
      <c r="J71" s="5">
        <v>3</v>
      </c>
      <c r="K71" s="5"/>
      <c r="L71" s="5"/>
      <c r="M71" s="5"/>
      <c r="N71" s="5">
        <v>8</v>
      </c>
      <c r="O71" s="5">
        <v>6</v>
      </c>
      <c r="P71" s="5"/>
      <c r="Q71" s="5"/>
      <c r="R71" s="5"/>
      <c r="S71" s="5">
        <v>6</v>
      </c>
      <c r="T71" s="5">
        <v>1</v>
      </c>
      <c r="U71" s="5"/>
      <c r="V71" s="5">
        <v>12</v>
      </c>
      <c r="W71" s="5"/>
      <c r="X71" s="5"/>
      <c r="Y71" s="5">
        <v>4</v>
      </c>
      <c r="Z71" s="5">
        <v>14</v>
      </c>
      <c r="AA71" s="5">
        <v>11</v>
      </c>
      <c r="AB71" s="5">
        <v>2</v>
      </c>
      <c r="AC71" s="5"/>
      <c r="AD71" s="5"/>
      <c r="AE71" s="5"/>
      <c r="AF71" s="5">
        <v>13</v>
      </c>
      <c r="AG71" s="5">
        <v>8</v>
      </c>
      <c r="AH71" s="5">
        <v>8</v>
      </c>
      <c r="AI71" s="5"/>
      <c r="AJ71" s="5"/>
      <c r="AK71" s="5"/>
      <c r="AL71" s="4">
        <f t="shared" si="0"/>
        <v>109</v>
      </c>
      <c r="AM71" s="14">
        <f t="shared" si="1"/>
        <v>1.8166666666666667</v>
      </c>
      <c r="AN71" s="4">
        <f t="shared" si="2"/>
        <v>14</v>
      </c>
    </row>
    <row r="72" spans="1:40" x14ac:dyDescent="0.25">
      <c r="A72" s="9"/>
      <c r="B72" s="15" t="s">
        <v>412</v>
      </c>
      <c r="C72" s="11" t="s">
        <v>5</v>
      </c>
      <c r="D72" s="22" t="s">
        <v>413</v>
      </c>
      <c r="E72" s="4" t="s">
        <v>153</v>
      </c>
      <c r="F72" s="23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4"/>
      <c r="AM72" s="14"/>
      <c r="AN72" s="4"/>
    </row>
    <row r="73" spans="1:40" x14ac:dyDescent="0.25">
      <c r="A73" s="9"/>
      <c r="B73" s="15" t="s">
        <v>190</v>
      </c>
      <c r="C73" s="11" t="s">
        <v>29</v>
      </c>
      <c r="D73" s="22" t="s">
        <v>157</v>
      </c>
      <c r="E73" s="4" t="s">
        <v>153</v>
      </c>
      <c r="F73" s="23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4">
        <f t="shared" si="0"/>
        <v>0</v>
      </c>
      <c r="AM73" s="14">
        <f t="shared" si="1"/>
        <v>0</v>
      </c>
      <c r="AN73" s="4">
        <f t="shared" si="2"/>
        <v>0</v>
      </c>
    </row>
    <row r="74" spans="1:40" x14ac:dyDescent="0.25">
      <c r="A74" s="9"/>
      <c r="B74" s="15" t="s">
        <v>221</v>
      </c>
      <c r="C74" s="11" t="s">
        <v>69</v>
      </c>
      <c r="D74" s="22" t="s">
        <v>325</v>
      </c>
      <c r="E74" s="4" t="s">
        <v>153</v>
      </c>
      <c r="F74" s="23"/>
      <c r="G74" s="5"/>
      <c r="H74" s="5"/>
      <c r="I74" s="5"/>
      <c r="J74" s="5"/>
      <c r="K74" s="5"/>
      <c r="L74" s="5"/>
      <c r="M74" s="5"/>
      <c r="N74" s="5">
        <v>10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>
        <v>12</v>
      </c>
      <c r="AA74" s="5"/>
      <c r="AB74" s="5">
        <v>3</v>
      </c>
      <c r="AC74" s="5"/>
      <c r="AD74" s="5"/>
      <c r="AE74" s="5"/>
      <c r="AF74" s="5"/>
      <c r="AG74" s="5"/>
      <c r="AH74" s="5"/>
      <c r="AI74" s="5"/>
      <c r="AJ74" s="5">
        <v>4</v>
      </c>
      <c r="AK74" s="5"/>
      <c r="AL74" s="4">
        <f t="shared" si="0"/>
        <v>29</v>
      </c>
      <c r="AM74" s="14">
        <f t="shared" si="1"/>
        <v>0.48333333333333334</v>
      </c>
      <c r="AN74" s="4">
        <f t="shared" si="2"/>
        <v>4</v>
      </c>
    </row>
    <row r="75" spans="1:40" x14ac:dyDescent="0.25">
      <c r="A75" s="9"/>
      <c r="B75" s="15" t="s">
        <v>222</v>
      </c>
      <c r="C75" s="11" t="s">
        <v>70</v>
      </c>
      <c r="D75" s="22" t="s">
        <v>307</v>
      </c>
      <c r="E75" s="4" t="s">
        <v>153</v>
      </c>
      <c r="F75" s="23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>
        <v>8</v>
      </c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4">
        <f t="shared" si="0"/>
        <v>8</v>
      </c>
      <c r="AM75" s="14">
        <f t="shared" si="1"/>
        <v>0.13333333333333333</v>
      </c>
      <c r="AN75" s="4">
        <f t="shared" si="2"/>
        <v>1</v>
      </c>
    </row>
    <row r="76" spans="1:40" x14ac:dyDescent="0.25">
      <c r="A76" s="9"/>
      <c r="B76" s="15" t="s">
        <v>223</v>
      </c>
      <c r="C76" s="11" t="s">
        <v>71</v>
      </c>
      <c r="D76" s="22" t="s">
        <v>326</v>
      </c>
      <c r="E76" s="4" t="s">
        <v>153</v>
      </c>
      <c r="F76" s="23"/>
      <c r="G76" s="5">
        <v>1</v>
      </c>
      <c r="H76" s="5"/>
      <c r="I76" s="5"/>
      <c r="J76" s="5">
        <v>7</v>
      </c>
      <c r="K76" s="5">
        <v>11</v>
      </c>
      <c r="L76" s="5"/>
      <c r="M76" s="5"/>
      <c r="N76" s="5">
        <v>11</v>
      </c>
      <c r="O76" s="5"/>
      <c r="P76" s="5"/>
      <c r="Q76" s="5"/>
      <c r="R76" s="5">
        <v>15</v>
      </c>
      <c r="S76" s="5"/>
      <c r="T76" s="5"/>
      <c r="U76" s="5"/>
      <c r="V76" s="5"/>
      <c r="W76" s="5"/>
      <c r="X76" s="5"/>
      <c r="Y76" s="5">
        <v>15</v>
      </c>
      <c r="Z76" s="5">
        <v>6</v>
      </c>
      <c r="AA76" s="5">
        <v>2</v>
      </c>
      <c r="AB76" s="5">
        <v>11</v>
      </c>
      <c r="AC76" s="5">
        <v>18</v>
      </c>
      <c r="AD76" s="5"/>
      <c r="AE76" s="5"/>
      <c r="AF76" s="5">
        <v>6</v>
      </c>
      <c r="AG76" s="5">
        <v>12</v>
      </c>
      <c r="AH76" s="5">
        <v>9</v>
      </c>
      <c r="AI76" s="5"/>
      <c r="AJ76" s="5"/>
      <c r="AK76" s="5"/>
      <c r="AL76" s="4">
        <f t="shared" si="0"/>
        <v>124</v>
      </c>
      <c r="AM76" s="14">
        <f t="shared" si="1"/>
        <v>2.0666666666666669</v>
      </c>
      <c r="AN76" s="4">
        <f t="shared" si="2"/>
        <v>13</v>
      </c>
    </row>
    <row r="77" spans="1:40" x14ac:dyDescent="0.25">
      <c r="A77" s="9"/>
      <c r="B77" s="15" t="s">
        <v>224</v>
      </c>
      <c r="C77" s="11" t="s">
        <v>72</v>
      </c>
      <c r="D77" s="22" t="s">
        <v>327</v>
      </c>
      <c r="E77" s="4" t="s">
        <v>153</v>
      </c>
      <c r="F77" s="23"/>
      <c r="G77" s="5">
        <v>4</v>
      </c>
      <c r="H77" s="5"/>
      <c r="I77" s="5"/>
      <c r="J77" s="5"/>
      <c r="K77" s="5"/>
      <c r="L77" s="5"/>
      <c r="M77" s="5"/>
      <c r="N77" s="5">
        <v>5</v>
      </c>
      <c r="O77" s="5">
        <v>2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>
        <v>1</v>
      </c>
      <c r="AB77" s="5"/>
      <c r="AC77" s="5"/>
      <c r="AD77" s="5"/>
      <c r="AE77" s="5"/>
      <c r="AF77" s="5">
        <v>7</v>
      </c>
      <c r="AG77" s="5">
        <v>15</v>
      </c>
      <c r="AH77" s="5"/>
      <c r="AI77" s="5"/>
      <c r="AJ77" s="5"/>
      <c r="AK77" s="5"/>
      <c r="AL77" s="4">
        <f t="shared" si="0"/>
        <v>34</v>
      </c>
      <c r="AM77" s="14">
        <f t="shared" si="1"/>
        <v>0.56666666666666665</v>
      </c>
      <c r="AN77" s="4">
        <f t="shared" si="2"/>
        <v>6</v>
      </c>
    </row>
    <row r="78" spans="1:40" x14ac:dyDescent="0.25">
      <c r="A78" s="9"/>
      <c r="B78" s="15" t="s">
        <v>225</v>
      </c>
      <c r="C78" s="11" t="s">
        <v>73</v>
      </c>
      <c r="D78" s="22" t="s">
        <v>328</v>
      </c>
      <c r="E78" s="4" t="s">
        <v>153</v>
      </c>
      <c r="F78" s="23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4">
        <f t="shared" si="0"/>
        <v>0</v>
      </c>
      <c r="AM78" s="14">
        <f t="shared" si="1"/>
        <v>0</v>
      </c>
      <c r="AN78" s="4">
        <f t="shared" si="2"/>
        <v>0</v>
      </c>
    </row>
    <row r="79" spans="1:40" x14ac:dyDescent="0.25">
      <c r="A79" s="9"/>
      <c r="B79" s="15" t="s">
        <v>228</v>
      </c>
      <c r="C79" s="11" t="s">
        <v>77</v>
      </c>
      <c r="D79" s="22" t="s">
        <v>301</v>
      </c>
      <c r="E79" s="4" t="s">
        <v>153</v>
      </c>
      <c r="F79" s="23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4">
        <f t="shared" ref="AL79:AL146" si="3">SUM(G79:AK79)</f>
        <v>0</v>
      </c>
      <c r="AM79" s="14">
        <f t="shared" ref="AM79:AM146" si="4">AL79/60</f>
        <v>0</v>
      </c>
      <c r="AN79" s="4">
        <f t="shared" ref="AN79:AN146" si="5">SUMPRODUCT(--ISNUMBER(G79:AK79))</f>
        <v>0</v>
      </c>
    </row>
    <row r="80" spans="1:40" x14ac:dyDescent="0.25">
      <c r="A80" s="9"/>
      <c r="B80" s="17" t="s">
        <v>369</v>
      </c>
      <c r="C80" s="11" t="s">
        <v>370</v>
      </c>
      <c r="D80" s="22" t="s">
        <v>310</v>
      </c>
      <c r="E80" s="4" t="s">
        <v>153</v>
      </c>
      <c r="F80" s="23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4">
        <f t="shared" si="3"/>
        <v>0</v>
      </c>
      <c r="AM80" s="14">
        <f t="shared" si="4"/>
        <v>0</v>
      </c>
      <c r="AN80" s="4">
        <f t="shared" si="5"/>
        <v>0</v>
      </c>
    </row>
    <row r="81" spans="1:40" x14ac:dyDescent="0.25">
      <c r="A81" s="9"/>
      <c r="B81" s="15" t="s">
        <v>229</v>
      </c>
      <c r="C81" s="11" t="s">
        <v>78</v>
      </c>
      <c r="D81" s="22" t="s">
        <v>331</v>
      </c>
      <c r="E81" s="4" t="s">
        <v>153</v>
      </c>
      <c r="F81" s="23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>
        <v>5</v>
      </c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4">
        <f t="shared" si="3"/>
        <v>5</v>
      </c>
      <c r="AM81" s="14">
        <f t="shared" si="4"/>
        <v>8.3333333333333329E-2</v>
      </c>
      <c r="AN81" s="4">
        <f t="shared" si="5"/>
        <v>1</v>
      </c>
    </row>
    <row r="82" spans="1:40" x14ac:dyDescent="0.25">
      <c r="A82" s="9"/>
      <c r="B82" s="15" t="s">
        <v>191</v>
      </c>
      <c r="C82" s="11" t="s">
        <v>31</v>
      </c>
      <c r="D82" s="22" t="s">
        <v>310</v>
      </c>
      <c r="E82" s="4" t="s">
        <v>153</v>
      </c>
      <c r="F82" s="23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>
        <v>22</v>
      </c>
      <c r="AD82" s="5"/>
      <c r="AE82" s="5"/>
      <c r="AF82" s="5"/>
      <c r="AG82" s="5"/>
      <c r="AH82" s="5">
        <v>3</v>
      </c>
      <c r="AI82" s="5"/>
      <c r="AJ82" s="5"/>
      <c r="AK82" s="5"/>
      <c r="AL82" s="4">
        <f>SUM(G82:AK82)</f>
        <v>25</v>
      </c>
      <c r="AM82" s="14">
        <f>AL82/60</f>
        <v>0.41666666666666669</v>
      </c>
      <c r="AN82" s="4">
        <f>SUMPRODUCT(--ISNUMBER(G82:AK82))</f>
        <v>2</v>
      </c>
    </row>
    <row r="83" spans="1:40" x14ac:dyDescent="0.25">
      <c r="A83" s="9"/>
      <c r="B83" s="15" t="s">
        <v>230</v>
      </c>
      <c r="C83" s="11" t="s">
        <v>79</v>
      </c>
      <c r="D83" s="22" t="s">
        <v>321</v>
      </c>
      <c r="E83" s="4" t="s">
        <v>153</v>
      </c>
      <c r="F83" s="23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4">
        <f t="shared" si="3"/>
        <v>0</v>
      </c>
      <c r="AM83" s="14">
        <f t="shared" si="4"/>
        <v>0</v>
      </c>
      <c r="AN83" s="4">
        <f t="shared" si="5"/>
        <v>0</v>
      </c>
    </row>
    <row r="84" spans="1:40" x14ac:dyDescent="0.25">
      <c r="A84" s="9"/>
      <c r="B84" s="15" t="s">
        <v>231</v>
      </c>
      <c r="C84" s="11" t="s">
        <v>80</v>
      </c>
      <c r="D84" s="22" t="s">
        <v>324</v>
      </c>
      <c r="E84" s="4" t="s">
        <v>153</v>
      </c>
      <c r="F84" s="23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4">
        <f t="shared" si="3"/>
        <v>0</v>
      </c>
      <c r="AM84" s="14">
        <f t="shared" si="4"/>
        <v>0</v>
      </c>
      <c r="AN84" s="4">
        <f t="shared" si="5"/>
        <v>0</v>
      </c>
    </row>
    <row r="85" spans="1:40" x14ac:dyDescent="0.25">
      <c r="A85" s="9"/>
      <c r="B85" s="17" t="s">
        <v>232</v>
      </c>
      <c r="C85" s="11" t="s">
        <v>81</v>
      </c>
      <c r="D85" s="22" t="s">
        <v>332</v>
      </c>
      <c r="E85" s="4" t="s">
        <v>153</v>
      </c>
      <c r="F85" s="23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4">
        <f t="shared" si="3"/>
        <v>0</v>
      </c>
      <c r="AM85" s="14">
        <f t="shared" si="4"/>
        <v>0</v>
      </c>
      <c r="AN85" s="4">
        <f t="shared" si="5"/>
        <v>0</v>
      </c>
    </row>
    <row r="86" spans="1:40" x14ac:dyDescent="0.25">
      <c r="A86" s="9"/>
      <c r="B86" s="15" t="s">
        <v>233</v>
      </c>
      <c r="C86" s="11" t="s">
        <v>82</v>
      </c>
      <c r="D86" s="22" t="s">
        <v>299</v>
      </c>
      <c r="E86" s="4" t="s">
        <v>153</v>
      </c>
      <c r="F86" s="23"/>
      <c r="G86" s="5">
        <v>30</v>
      </c>
      <c r="H86" s="5"/>
      <c r="I86" s="5"/>
      <c r="J86" s="5">
        <v>30</v>
      </c>
      <c r="K86" s="5"/>
      <c r="L86" s="5"/>
      <c r="M86" s="5"/>
      <c r="N86" s="5"/>
      <c r="O86" s="5">
        <v>30</v>
      </c>
      <c r="P86" s="5"/>
      <c r="Q86" s="5"/>
      <c r="R86" s="5"/>
      <c r="S86" s="5">
        <v>7</v>
      </c>
      <c r="T86" s="5">
        <v>2</v>
      </c>
      <c r="U86" s="5"/>
      <c r="V86" s="5"/>
      <c r="W86" s="5"/>
      <c r="X86" s="5"/>
      <c r="Y86" s="5"/>
      <c r="Z86" s="5">
        <v>9</v>
      </c>
      <c r="AA86" s="5">
        <v>10</v>
      </c>
      <c r="AB86" s="5"/>
      <c r="AC86" s="5">
        <v>6</v>
      </c>
      <c r="AD86" s="5"/>
      <c r="AE86" s="5"/>
      <c r="AF86" s="5"/>
      <c r="AG86" s="5"/>
      <c r="AH86" s="5">
        <v>2</v>
      </c>
      <c r="AI86" s="5"/>
      <c r="AJ86" s="5">
        <v>3</v>
      </c>
      <c r="AK86" s="5"/>
      <c r="AL86" s="4">
        <f t="shared" si="3"/>
        <v>129</v>
      </c>
      <c r="AM86" s="14">
        <f t="shared" si="4"/>
        <v>2.15</v>
      </c>
      <c r="AN86" s="4">
        <f t="shared" si="5"/>
        <v>10</v>
      </c>
    </row>
    <row r="87" spans="1:40" x14ac:dyDescent="0.25">
      <c r="A87" s="9"/>
      <c r="B87" s="15" t="s">
        <v>234</v>
      </c>
      <c r="C87" s="11" t="s">
        <v>83</v>
      </c>
      <c r="D87" s="22" t="s">
        <v>333</v>
      </c>
      <c r="E87" s="4" t="s">
        <v>153</v>
      </c>
      <c r="F87" s="23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4">
        <f t="shared" si="3"/>
        <v>0</v>
      </c>
      <c r="AM87" s="14">
        <f t="shared" si="4"/>
        <v>0</v>
      </c>
      <c r="AN87" s="4">
        <f t="shared" si="5"/>
        <v>0</v>
      </c>
    </row>
    <row r="88" spans="1:40" x14ac:dyDescent="0.25">
      <c r="A88" s="9"/>
      <c r="B88" s="15" t="s">
        <v>235</v>
      </c>
      <c r="C88" s="11" t="s">
        <v>84</v>
      </c>
      <c r="D88" s="22" t="s">
        <v>334</v>
      </c>
      <c r="E88" s="4" t="s">
        <v>153</v>
      </c>
      <c r="F88" s="23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4">
        <f t="shared" si="3"/>
        <v>0</v>
      </c>
      <c r="AM88" s="14">
        <f t="shared" si="4"/>
        <v>0</v>
      </c>
      <c r="AN88" s="4">
        <f t="shared" si="5"/>
        <v>0</v>
      </c>
    </row>
    <row r="89" spans="1:40" x14ac:dyDescent="0.25">
      <c r="A89" s="9"/>
      <c r="B89" s="15" t="s">
        <v>236</v>
      </c>
      <c r="C89" s="11" t="s">
        <v>155</v>
      </c>
      <c r="D89" s="22" t="s">
        <v>335</v>
      </c>
      <c r="E89" s="4" t="s">
        <v>153</v>
      </c>
      <c r="F89" s="23"/>
      <c r="G89" s="5"/>
      <c r="H89" s="5"/>
      <c r="I89" s="5"/>
      <c r="J89" s="5"/>
      <c r="K89" s="5">
        <v>10</v>
      </c>
      <c r="L89" s="5"/>
      <c r="M89" s="5"/>
      <c r="N89" s="5"/>
      <c r="O89" s="5"/>
      <c r="P89" s="5"/>
      <c r="Q89" s="5"/>
      <c r="R89" s="5"/>
      <c r="S89" s="5">
        <v>23</v>
      </c>
      <c r="T89" s="5">
        <v>4</v>
      </c>
      <c r="U89" s="5"/>
      <c r="V89" s="5">
        <v>15</v>
      </c>
      <c r="W89" s="5"/>
      <c r="X89" s="5"/>
      <c r="Y89" s="5">
        <v>25</v>
      </c>
      <c r="Z89" s="5">
        <v>10</v>
      </c>
      <c r="AA89" s="5">
        <v>2</v>
      </c>
      <c r="AB89" s="5"/>
      <c r="AC89" s="5"/>
      <c r="AD89" s="5"/>
      <c r="AE89" s="5"/>
      <c r="AF89" s="5">
        <v>8</v>
      </c>
      <c r="AG89" s="5">
        <v>9</v>
      </c>
      <c r="AH89" s="5"/>
      <c r="AI89" s="5"/>
      <c r="AJ89" s="5"/>
      <c r="AK89" s="5"/>
      <c r="AL89" s="4">
        <f t="shared" si="3"/>
        <v>106</v>
      </c>
      <c r="AM89" s="14">
        <f t="shared" si="4"/>
        <v>1.7666666666666666</v>
      </c>
      <c r="AN89" s="4">
        <f t="shared" si="5"/>
        <v>9</v>
      </c>
    </row>
    <row r="90" spans="1:40" x14ac:dyDescent="0.25">
      <c r="A90" s="9"/>
      <c r="B90" s="15" t="s">
        <v>237</v>
      </c>
      <c r="C90" s="11" t="s">
        <v>85</v>
      </c>
      <c r="D90" s="22" t="s">
        <v>327</v>
      </c>
      <c r="E90" s="4" t="s">
        <v>153</v>
      </c>
      <c r="F90" s="23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>
        <v>1</v>
      </c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4">
        <f t="shared" si="3"/>
        <v>1</v>
      </c>
      <c r="AM90" s="14">
        <f t="shared" si="4"/>
        <v>1.6666666666666666E-2</v>
      </c>
      <c r="AN90" s="4">
        <f t="shared" si="5"/>
        <v>1</v>
      </c>
    </row>
    <row r="91" spans="1:40" x14ac:dyDescent="0.25">
      <c r="A91" s="9"/>
      <c r="B91" s="15" t="s">
        <v>238</v>
      </c>
      <c r="C91" s="11" t="s">
        <v>86</v>
      </c>
      <c r="D91" s="22" t="s">
        <v>299</v>
      </c>
      <c r="E91" s="4" t="s">
        <v>153</v>
      </c>
      <c r="F91" s="23"/>
      <c r="G91" s="5"/>
      <c r="H91" s="5"/>
      <c r="I91" s="5"/>
      <c r="J91" s="5">
        <v>5</v>
      </c>
      <c r="K91" s="5">
        <v>8</v>
      </c>
      <c r="L91" s="5"/>
      <c r="M91" s="5"/>
      <c r="N91" s="5"/>
      <c r="O91" s="5">
        <v>9</v>
      </c>
      <c r="P91" s="5"/>
      <c r="Q91" s="5"/>
      <c r="R91" s="5"/>
      <c r="S91" s="5">
        <v>51</v>
      </c>
      <c r="T91" s="5">
        <v>5</v>
      </c>
      <c r="U91" s="5"/>
      <c r="V91" s="5">
        <v>8</v>
      </c>
      <c r="W91" s="5"/>
      <c r="X91" s="5"/>
      <c r="Y91" s="5">
        <v>38</v>
      </c>
      <c r="Z91" s="5">
        <v>7</v>
      </c>
      <c r="AA91" s="5"/>
      <c r="AB91" s="5">
        <v>6</v>
      </c>
      <c r="AC91" s="5">
        <v>24</v>
      </c>
      <c r="AD91" s="5"/>
      <c r="AE91" s="5"/>
      <c r="AF91" s="5">
        <v>5</v>
      </c>
      <c r="AG91" s="5">
        <v>28</v>
      </c>
      <c r="AH91" s="5"/>
      <c r="AI91" s="5"/>
      <c r="AJ91" s="5"/>
      <c r="AK91" s="5"/>
      <c r="AL91" s="4">
        <f t="shared" si="3"/>
        <v>194</v>
      </c>
      <c r="AM91" s="14">
        <f t="shared" si="4"/>
        <v>3.2333333333333334</v>
      </c>
      <c r="AN91" s="4">
        <f t="shared" si="5"/>
        <v>12</v>
      </c>
    </row>
    <row r="92" spans="1:40" x14ac:dyDescent="0.25">
      <c r="A92" s="9"/>
      <c r="B92" s="15" t="s">
        <v>239</v>
      </c>
      <c r="C92" s="11" t="s">
        <v>87</v>
      </c>
      <c r="D92" s="22" t="s">
        <v>336</v>
      </c>
      <c r="E92" s="4" t="s">
        <v>153</v>
      </c>
      <c r="F92" s="23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4">
        <f t="shared" si="3"/>
        <v>0</v>
      </c>
      <c r="AM92" s="14">
        <f t="shared" si="4"/>
        <v>0</v>
      </c>
      <c r="AN92" s="4">
        <f t="shared" si="5"/>
        <v>0</v>
      </c>
    </row>
    <row r="93" spans="1:40" x14ac:dyDescent="0.25">
      <c r="A93" s="9"/>
      <c r="B93" s="15" t="s">
        <v>240</v>
      </c>
      <c r="C93" s="11" t="s">
        <v>88</v>
      </c>
      <c r="D93" s="22" t="s">
        <v>337</v>
      </c>
      <c r="E93" s="4" t="s">
        <v>153</v>
      </c>
      <c r="F93" s="23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4">
        <f t="shared" si="3"/>
        <v>0</v>
      </c>
      <c r="AM93" s="14">
        <f t="shared" si="4"/>
        <v>0</v>
      </c>
      <c r="AN93" s="4">
        <f t="shared" si="5"/>
        <v>0</v>
      </c>
    </row>
    <row r="94" spans="1:40" x14ac:dyDescent="0.25">
      <c r="A94" s="9"/>
      <c r="B94" s="18" t="s">
        <v>378</v>
      </c>
      <c r="C94" s="11" t="s">
        <v>377</v>
      </c>
      <c r="D94" s="22" t="s">
        <v>379</v>
      </c>
      <c r="E94" s="4" t="s">
        <v>153</v>
      </c>
      <c r="F94" s="23"/>
      <c r="G94" s="5"/>
      <c r="H94" s="5">
        <v>24</v>
      </c>
      <c r="I94" s="5"/>
      <c r="J94" s="5">
        <v>52</v>
      </c>
      <c r="K94" s="5"/>
      <c r="L94" s="5"/>
      <c r="M94" s="5"/>
      <c r="N94" s="5">
        <v>25</v>
      </c>
      <c r="O94" s="5"/>
      <c r="P94" s="5"/>
      <c r="Q94" s="5"/>
      <c r="R94" s="5"/>
      <c r="S94" s="5"/>
      <c r="T94" s="5"/>
      <c r="U94" s="5"/>
      <c r="V94" s="5">
        <v>48</v>
      </c>
      <c r="W94" s="5"/>
      <c r="X94" s="5"/>
      <c r="Y94" s="5">
        <v>54</v>
      </c>
      <c r="Z94" s="5"/>
      <c r="AA94" s="5"/>
      <c r="AB94" s="5"/>
      <c r="AC94" s="5"/>
      <c r="AD94" s="5"/>
      <c r="AE94" s="5"/>
      <c r="AF94" s="5">
        <v>56</v>
      </c>
      <c r="AG94" s="5"/>
      <c r="AH94" s="5">
        <v>39</v>
      </c>
      <c r="AI94" s="5"/>
      <c r="AJ94" s="5"/>
      <c r="AK94" s="5"/>
      <c r="AL94" s="4">
        <f t="shared" si="3"/>
        <v>298</v>
      </c>
      <c r="AM94" s="14">
        <f t="shared" si="4"/>
        <v>4.9666666666666668</v>
      </c>
      <c r="AN94" s="4">
        <f t="shared" si="5"/>
        <v>7</v>
      </c>
    </row>
    <row r="95" spans="1:40" x14ac:dyDescent="0.25">
      <c r="A95" s="9"/>
      <c r="B95" s="15" t="s">
        <v>241</v>
      </c>
      <c r="C95" s="11" t="s">
        <v>89</v>
      </c>
      <c r="D95" s="22" t="s">
        <v>338</v>
      </c>
      <c r="E95" s="4" t="s">
        <v>153</v>
      </c>
      <c r="F95" s="23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4">
        <f t="shared" si="3"/>
        <v>0</v>
      </c>
      <c r="AM95" s="14">
        <f t="shared" si="4"/>
        <v>0</v>
      </c>
      <c r="AN95" s="4">
        <f t="shared" si="5"/>
        <v>0</v>
      </c>
    </row>
    <row r="96" spans="1:40" x14ac:dyDescent="0.25">
      <c r="A96" s="9"/>
      <c r="B96" s="15" t="s">
        <v>194</v>
      </c>
      <c r="C96" s="11" t="s">
        <v>90</v>
      </c>
      <c r="D96" s="22" t="s">
        <v>157</v>
      </c>
      <c r="E96" s="4" t="s">
        <v>153</v>
      </c>
      <c r="F96" s="23"/>
      <c r="G96" s="5">
        <v>27</v>
      </c>
      <c r="H96" s="5"/>
      <c r="I96" s="5"/>
      <c r="J96" s="5"/>
      <c r="K96" s="5"/>
      <c r="L96" s="5"/>
      <c r="M96" s="5"/>
      <c r="N96" s="5"/>
      <c r="O96" s="5">
        <v>80</v>
      </c>
      <c r="P96" s="5"/>
      <c r="Q96" s="5"/>
      <c r="R96" s="5"/>
      <c r="S96" s="5">
        <v>91</v>
      </c>
      <c r="T96" s="5"/>
      <c r="U96" s="5"/>
      <c r="V96" s="5"/>
      <c r="W96" s="5"/>
      <c r="X96" s="5"/>
      <c r="Y96" s="5"/>
      <c r="Z96" s="5">
        <v>82</v>
      </c>
      <c r="AA96" s="5">
        <v>105</v>
      </c>
      <c r="AB96" s="5">
        <v>40</v>
      </c>
      <c r="AC96" s="5">
        <v>30</v>
      </c>
      <c r="AD96" s="5"/>
      <c r="AE96" s="5"/>
      <c r="AF96" s="5"/>
      <c r="AG96" s="5"/>
      <c r="AH96" s="5"/>
      <c r="AI96" s="5"/>
      <c r="AJ96" s="5"/>
      <c r="AK96" s="5"/>
      <c r="AL96" s="4">
        <f t="shared" si="3"/>
        <v>455</v>
      </c>
      <c r="AM96" s="14">
        <f t="shared" si="4"/>
        <v>7.583333333333333</v>
      </c>
      <c r="AN96" s="4">
        <f t="shared" si="5"/>
        <v>7</v>
      </c>
    </row>
    <row r="97" spans="1:40" x14ac:dyDescent="0.25">
      <c r="A97" s="9"/>
      <c r="B97" s="15" t="s">
        <v>242</v>
      </c>
      <c r="C97" s="11" t="s">
        <v>91</v>
      </c>
      <c r="D97" s="22" t="s">
        <v>304</v>
      </c>
      <c r="E97" s="4" t="s">
        <v>153</v>
      </c>
      <c r="F97" s="23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4">
        <f t="shared" si="3"/>
        <v>0</v>
      </c>
      <c r="AM97" s="14">
        <f t="shared" si="4"/>
        <v>0</v>
      </c>
      <c r="AN97" s="4">
        <f t="shared" si="5"/>
        <v>0</v>
      </c>
    </row>
    <row r="98" spans="1:40" x14ac:dyDescent="0.25">
      <c r="A98" s="9"/>
      <c r="B98" s="15" t="s">
        <v>243</v>
      </c>
      <c r="C98" s="11" t="s">
        <v>92</v>
      </c>
      <c r="D98" s="22" t="s">
        <v>339</v>
      </c>
      <c r="E98" s="4" t="s">
        <v>153</v>
      </c>
      <c r="F98" s="23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4">
        <f t="shared" si="3"/>
        <v>0</v>
      </c>
      <c r="AM98" s="14">
        <f t="shared" si="4"/>
        <v>0</v>
      </c>
      <c r="AN98" s="4">
        <f t="shared" si="5"/>
        <v>0</v>
      </c>
    </row>
    <row r="99" spans="1:40" x14ac:dyDescent="0.25">
      <c r="A99" s="9"/>
      <c r="B99" s="15" t="s">
        <v>244</v>
      </c>
      <c r="C99" s="11" t="s">
        <v>93</v>
      </c>
      <c r="D99" s="22" t="s">
        <v>299</v>
      </c>
      <c r="E99" s="4" t="s">
        <v>153</v>
      </c>
      <c r="F99" s="23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>
        <v>8</v>
      </c>
      <c r="W99" s="5"/>
      <c r="X99" s="5"/>
      <c r="Y99" s="5">
        <v>1</v>
      </c>
      <c r="Z99" s="5">
        <v>11</v>
      </c>
      <c r="AA99" s="5"/>
      <c r="AB99" s="5">
        <v>7</v>
      </c>
      <c r="AC99" s="5">
        <v>25</v>
      </c>
      <c r="AD99" s="5"/>
      <c r="AE99" s="5"/>
      <c r="AF99" s="5"/>
      <c r="AG99" s="5">
        <v>3</v>
      </c>
      <c r="AH99" s="5">
        <v>2</v>
      </c>
      <c r="AI99" s="5"/>
      <c r="AJ99" s="5">
        <v>9</v>
      </c>
      <c r="AK99" s="5"/>
      <c r="AL99" s="4">
        <f t="shared" si="3"/>
        <v>66</v>
      </c>
      <c r="AM99" s="14">
        <f t="shared" si="4"/>
        <v>1.1000000000000001</v>
      </c>
      <c r="AN99" s="4">
        <f t="shared" si="5"/>
        <v>8</v>
      </c>
    </row>
    <row r="100" spans="1:40" x14ac:dyDescent="0.25">
      <c r="A100" s="9"/>
      <c r="B100" s="11" t="s">
        <v>94</v>
      </c>
      <c r="C100" s="11" t="s">
        <v>94</v>
      </c>
      <c r="D100" s="22" t="s">
        <v>303</v>
      </c>
      <c r="E100" s="4" t="s">
        <v>153</v>
      </c>
      <c r="F100" s="23"/>
      <c r="G100" s="5"/>
      <c r="H100" s="5"/>
      <c r="I100" s="5"/>
      <c r="J100" s="5">
        <v>7</v>
      </c>
      <c r="K100" s="5">
        <v>4</v>
      </c>
      <c r="L100" s="5"/>
      <c r="M100" s="5"/>
      <c r="N100" s="5">
        <v>9</v>
      </c>
      <c r="O100" s="5">
        <v>9</v>
      </c>
      <c r="P100" s="5"/>
      <c r="Q100" s="5"/>
      <c r="R100" s="5"/>
      <c r="S100" s="5"/>
      <c r="T100" s="5">
        <v>5</v>
      </c>
      <c r="U100" s="5"/>
      <c r="V100" s="5"/>
      <c r="W100" s="5"/>
      <c r="X100" s="5"/>
      <c r="Y100" s="5">
        <v>6</v>
      </c>
      <c r="Z100" s="5"/>
      <c r="AA100" s="5"/>
      <c r="AB100" s="5"/>
      <c r="AC100" s="5">
        <v>18</v>
      </c>
      <c r="AD100" s="5">
        <v>13</v>
      </c>
      <c r="AE100" s="5"/>
      <c r="AF100" s="5"/>
      <c r="AG100" s="5"/>
      <c r="AH100" s="5"/>
      <c r="AI100" s="5"/>
      <c r="AJ100" s="5"/>
      <c r="AK100" s="5"/>
      <c r="AL100" s="4">
        <f t="shared" si="3"/>
        <v>71</v>
      </c>
      <c r="AM100" s="14">
        <f t="shared" si="4"/>
        <v>1.1833333333333333</v>
      </c>
      <c r="AN100" s="4">
        <f t="shared" si="5"/>
        <v>8</v>
      </c>
    </row>
    <row r="101" spans="1:40" x14ac:dyDescent="0.25">
      <c r="A101" s="9"/>
      <c r="B101" s="15" t="s">
        <v>245</v>
      </c>
      <c r="C101" s="11" t="s">
        <v>95</v>
      </c>
      <c r="D101" s="22" t="s">
        <v>340</v>
      </c>
      <c r="E101" s="4" t="s">
        <v>153</v>
      </c>
      <c r="F101" s="23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4">
        <f t="shared" si="3"/>
        <v>0</v>
      </c>
      <c r="AM101" s="14">
        <f t="shared" si="4"/>
        <v>0</v>
      </c>
      <c r="AN101" s="4">
        <f t="shared" si="5"/>
        <v>0</v>
      </c>
    </row>
    <row r="102" spans="1:40" x14ac:dyDescent="0.25">
      <c r="A102" s="9"/>
      <c r="B102" s="15" t="s">
        <v>246</v>
      </c>
      <c r="C102" s="11" t="s">
        <v>96</v>
      </c>
      <c r="D102" s="22" t="s">
        <v>341</v>
      </c>
      <c r="E102" s="4" t="s">
        <v>153</v>
      </c>
      <c r="F102" s="23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4">
        <f t="shared" si="3"/>
        <v>0</v>
      </c>
      <c r="AM102" s="14">
        <f t="shared" si="4"/>
        <v>0</v>
      </c>
      <c r="AN102" s="4">
        <f t="shared" si="5"/>
        <v>0</v>
      </c>
    </row>
    <row r="103" spans="1:40" x14ac:dyDescent="0.25">
      <c r="A103" s="9"/>
      <c r="B103" s="15" t="s">
        <v>247</v>
      </c>
      <c r="C103" s="11" t="s">
        <v>97</v>
      </c>
      <c r="D103" s="22" t="s">
        <v>342</v>
      </c>
      <c r="E103" s="4" t="s">
        <v>153</v>
      </c>
      <c r="F103" s="23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>
        <v>2</v>
      </c>
      <c r="AA103" s="5"/>
      <c r="AB103" s="5"/>
      <c r="AC103" s="5"/>
      <c r="AD103" s="5"/>
      <c r="AE103" s="5"/>
      <c r="AF103" s="5"/>
      <c r="AG103" s="5"/>
      <c r="AH103" s="5">
        <v>3</v>
      </c>
      <c r="AI103" s="5"/>
      <c r="AJ103" s="5"/>
      <c r="AK103" s="5"/>
      <c r="AL103" s="4">
        <f t="shared" si="3"/>
        <v>5</v>
      </c>
      <c r="AM103" s="14">
        <f t="shared" si="4"/>
        <v>8.3333333333333329E-2</v>
      </c>
      <c r="AN103" s="4">
        <f t="shared" si="5"/>
        <v>2</v>
      </c>
    </row>
    <row r="104" spans="1:40" x14ac:dyDescent="0.25">
      <c r="A104" s="9"/>
      <c r="B104" s="11" t="s">
        <v>98</v>
      </c>
      <c r="C104" s="11" t="s">
        <v>98</v>
      </c>
      <c r="D104" s="22" t="s">
        <v>305</v>
      </c>
      <c r="E104" s="4" t="s">
        <v>153</v>
      </c>
      <c r="F104" s="23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4">
        <f t="shared" si="3"/>
        <v>0</v>
      </c>
      <c r="AM104" s="14">
        <f t="shared" si="4"/>
        <v>0</v>
      </c>
      <c r="AN104" s="4">
        <f t="shared" si="5"/>
        <v>0</v>
      </c>
    </row>
    <row r="105" spans="1:40" x14ac:dyDescent="0.25">
      <c r="A105" s="9"/>
      <c r="B105" s="54" t="s">
        <v>414</v>
      </c>
      <c r="C105" s="11" t="s">
        <v>415</v>
      </c>
      <c r="D105" s="22" t="s">
        <v>416</v>
      </c>
      <c r="E105" s="4" t="s">
        <v>153</v>
      </c>
      <c r="F105" s="23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4"/>
      <c r="AM105" s="14"/>
      <c r="AN105" s="4"/>
    </row>
    <row r="106" spans="1:40" x14ac:dyDescent="0.25">
      <c r="A106" s="9"/>
      <c r="B106" s="54" t="s">
        <v>417</v>
      </c>
      <c r="C106" s="11" t="s">
        <v>418</v>
      </c>
      <c r="D106" s="22" t="s">
        <v>419</v>
      </c>
      <c r="E106" s="4" t="s">
        <v>153</v>
      </c>
      <c r="F106" s="23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4"/>
      <c r="AM106" s="14"/>
      <c r="AN106" s="4"/>
    </row>
    <row r="107" spans="1:40" x14ac:dyDescent="0.25">
      <c r="A107" s="9"/>
      <c r="B107" s="15" t="s">
        <v>248</v>
      </c>
      <c r="C107" s="11" t="s">
        <v>99</v>
      </c>
      <c r="D107" s="22" t="s">
        <v>157</v>
      </c>
      <c r="E107" s="4" t="s">
        <v>153</v>
      </c>
      <c r="F107" s="23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4">
        <f t="shared" si="3"/>
        <v>0</v>
      </c>
      <c r="AM107" s="14">
        <f t="shared" si="4"/>
        <v>0</v>
      </c>
      <c r="AN107" s="4">
        <f t="shared" si="5"/>
        <v>0</v>
      </c>
    </row>
    <row r="108" spans="1:40" x14ac:dyDescent="0.25">
      <c r="A108" s="8"/>
      <c r="B108" s="15" t="s">
        <v>249</v>
      </c>
      <c r="C108" s="11" t="s">
        <v>100</v>
      </c>
      <c r="D108" s="22" t="s">
        <v>343</v>
      </c>
      <c r="E108" s="4" t="s">
        <v>153</v>
      </c>
      <c r="F108" s="23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>
        <v>2</v>
      </c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4">
        <f t="shared" si="3"/>
        <v>2</v>
      </c>
      <c r="AM108" s="14">
        <f t="shared" si="4"/>
        <v>3.3333333333333333E-2</v>
      </c>
      <c r="AN108" s="4">
        <f t="shared" si="5"/>
        <v>1</v>
      </c>
    </row>
    <row r="109" spans="1:40" x14ac:dyDescent="0.25">
      <c r="A109" s="8"/>
      <c r="B109" s="11" t="s">
        <v>101</v>
      </c>
      <c r="C109" s="11" t="s">
        <v>101</v>
      </c>
      <c r="D109" s="22" t="s">
        <v>307</v>
      </c>
      <c r="E109" s="4" t="s">
        <v>153</v>
      </c>
      <c r="F109" s="23"/>
      <c r="G109" s="5"/>
      <c r="H109" s="5"/>
      <c r="I109" s="5"/>
      <c r="J109" s="5">
        <v>8</v>
      </c>
      <c r="K109" s="5"/>
      <c r="L109" s="5"/>
      <c r="M109" s="5"/>
      <c r="N109" s="5"/>
      <c r="O109" s="5">
        <v>5</v>
      </c>
      <c r="P109" s="5"/>
      <c r="Q109" s="5"/>
      <c r="R109" s="5">
        <v>13</v>
      </c>
      <c r="S109" s="5">
        <v>9</v>
      </c>
      <c r="T109" s="5"/>
      <c r="U109" s="5"/>
      <c r="V109" s="5">
        <v>7</v>
      </c>
      <c r="W109" s="5"/>
      <c r="X109" s="5"/>
      <c r="Y109" s="5"/>
      <c r="Z109" s="5">
        <v>14</v>
      </c>
      <c r="AA109" s="5">
        <v>9</v>
      </c>
      <c r="AB109" s="5">
        <v>6</v>
      </c>
      <c r="AC109" s="5">
        <v>16</v>
      </c>
      <c r="AD109" s="5"/>
      <c r="AE109" s="5"/>
      <c r="AF109" s="5">
        <v>30</v>
      </c>
      <c r="AG109" s="5"/>
      <c r="AH109" s="5"/>
      <c r="AI109" s="5"/>
      <c r="AJ109" s="5">
        <v>2</v>
      </c>
      <c r="AK109" s="5"/>
      <c r="AL109" s="4">
        <f t="shared" si="3"/>
        <v>119</v>
      </c>
      <c r="AM109" s="14">
        <f t="shared" si="4"/>
        <v>1.9833333333333334</v>
      </c>
      <c r="AN109" s="4">
        <f t="shared" si="5"/>
        <v>11</v>
      </c>
    </row>
    <row r="110" spans="1:40" x14ac:dyDescent="0.25">
      <c r="A110" s="8"/>
      <c r="B110" s="16" t="s">
        <v>250</v>
      </c>
      <c r="C110" s="11" t="s">
        <v>102</v>
      </c>
      <c r="D110" s="22" t="s">
        <v>332</v>
      </c>
      <c r="E110" s="4" t="s">
        <v>153</v>
      </c>
      <c r="F110" s="23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4">
        <f t="shared" si="3"/>
        <v>0</v>
      </c>
      <c r="AM110" s="14">
        <f t="shared" si="4"/>
        <v>0</v>
      </c>
      <c r="AN110" s="4">
        <f t="shared" si="5"/>
        <v>0</v>
      </c>
    </row>
    <row r="111" spans="1:40" x14ac:dyDescent="0.25">
      <c r="A111" s="9"/>
      <c r="B111" s="15" t="s">
        <v>195</v>
      </c>
      <c r="C111" s="11" t="s">
        <v>34</v>
      </c>
      <c r="D111" s="22" t="s">
        <v>311</v>
      </c>
      <c r="E111" s="4" t="s">
        <v>153</v>
      </c>
      <c r="F111" s="23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4">
        <f>SUM(G111:AK111)</f>
        <v>0</v>
      </c>
      <c r="AM111" s="14">
        <f>AL111/60</f>
        <v>0</v>
      </c>
      <c r="AN111" s="4">
        <f>SUMPRODUCT(--ISNUMBER(G111:AK111))</f>
        <v>0</v>
      </c>
    </row>
    <row r="112" spans="1:40" x14ac:dyDescent="0.25">
      <c r="A112" s="9"/>
      <c r="B112" s="15" t="s">
        <v>420</v>
      </c>
      <c r="C112" s="11" t="s">
        <v>421</v>
      </c>
      <c r="D112" s="22" t="s">
        <v>422</v>
      </c>
      <c r="E112" s="4" t="s">
        <v>153</v>
      </c>
      <c r="F112" s="23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4"/>
      <c r="AM112" s="14"/>
      <c r="AN112" s="4"/>
    </row>
    <row r="113" spans="1:40" x14ac:dyDescent="0.25">
      <c r="A113" s="8"/>
      <c r="B113" s="17" t="s">
        <v>251</v>
      </c>
      <c r="C113" s="11" t="s">
        <v>103</v>
      </c>
      <c r="D113" s="22" t="s">
        <v>299</v>
      </c>
      <c r="E113" s="4" t="s">
        <v>153</v>
      </c>
      <c r="F113" s="23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4">
        <f t="shared" si="3"/>
        <v>0</v>
      </c>
      <c r="AM113" s="14">
        <f t="shared" si="4"/>
        <v>0</v>
      </c>
      <c r="AN113" s="4">
        <f t="shared" si="5"/>
        <v>0</v>
      </c>
    </row>
    <row r="114" spans="1:40" x14ac:dyDescent="0.25">
      <c r="A114" s="8"/>
      <c r="B114" s="15" t="s">
        <v>252</v>
      </c>
      <c r="C114" s="11" t="s">
        <v>104</v>
      </c>
      <c r="D114" s="22" t="s">
        <v>344</v>
      </c>
      <c r="E114" s="4" t="s">
        <v>153</v>
      </c>
      <c r="F114" s="23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4">
        <f t="shared" si="3"/>
        <v>0</v>
      </c>
      <c r="AM114" s="14">
        <f t="shared" si="4"/>
        <v>0</v>
      </c>
      <c r="AN114" s="4">
        <f t="shared" si="5"/>
        <v>0</v>
      </c>
    </row>
    <row r="115" spans="1:40" x14ac:dyDescent="0.25">
      <c r="A115" s="8"/>
      <c r="B115" s="15" t="s">
        <v>253</v>
      </c>
      <c r="C115" s="11" t="s">
        <v>105</v>
      </c>
      <c r="D115" s="22" t="s">
        <v>333</v>
      </c>
      <c r="E115" s="4" t="s">
        <v>153</v>
      </c>
      <c r="F115" s="23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4">
        <f t="shared" si="3"/>
        <v>0</v>
      </c>
      <c r="AM115" s="14">
        <f t="shared" si="4"/>
        <v>0</v>
      </c>
      <c r="AN115" s="4">
        <f t="shared" si="5"/>
        <v>0</v>
      </c>
    </row>
    <row r="116" spans="1:40" x14ac:dyDescent="0.25">
      <c r="A116" s="8"/>
      <c r="B116" s="15" t="s">
        <v>254</v>
      </c>
      <c r="C116" s="11" t="s">
        <v>106</v>
      </c>
      <c r="D116" s="22" t="s">
        <v>345</v>
      </c>
      <c r="E116" s="4" t="s">
        <v>153</v>
      </c>
      <c r="F116" s="23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4">
        <f t="shared" si="3"/>
        <v>0</v>
      </c>
      <c r="AM116" s="14">
        <f t="shared" si="4"/>
        <v>0</v>
      </c>
      <c r="AN116" s="4">
        <f t="shared" si="5"/>
        <v>0</v>
      </c>
    </row>
    <row r="117" spans="1:40" x14ac:dyDescent="0.25">
      <c r="A117" s="8"/>
      <c r="B117" s="15" t="s">
        <v>255</v>
      </c>
      <c r="C117" s="11" t="s">
        <v>107</v>
      </c>
      <c r="D117" s="22" t="s">
        <v>346</v>
      </c>
      <c r="E117" s="4" t="s">
        <v>153</v>
      </c>
      <c r="F117" s="23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>
        <v>9</v>
      </c>
      <c r="T117" s="5"/>
      <c r="U117" s="5"/>
      <c r="V117" s="5"/>
      <c r="W117" s="5"/>
      <c r="X117" s="5"/>
      <c r="Y117" s="5"/>
      <c r="Z117" s="5"/>
      <c r="AA117" s="5">
        <v>1</v>
      </c>
      <c r="AB117" s="5"/>
      <c r="AC117" s="5">
        <v>2</v>
      </c>
      <c r="AD117" s="5"/>
      <c r="AE117" s="5"/>
      <c r="AF117" s="5"/>
      <c r="AG117" s="5"/>
      <c r="AH117" s="5"/>
      <c r="AI117" s="5"/>
      <c r="AJ117" s="5"/>
      <c r="AK117" s="5"/>
      <c r="AL117" s="4">
        <f t="shared" si="3"/>
        <v>12</v>
      </c>
      <c r="AM117" s="14">
        <f t="shared" si="4"/>
        <v>0.2</v>
      </c>
      <c r="AN117" s="4">
        <f t="shared" si="5"/>
        <v>3</v>
      </c>
    </row>
    <row r="118" spans="1:40" x14ac:dyDescent="0.25">
      <c r="A118" s="8"/>
      <c r="B118" s="15" t="s">
        <v>256</v>
      </c>
      <c r="C118" s="11" t="s">
        <v>108</v>
      </c>
      <c r="D118" s="22" t="s">
        <v>319</v>
      </c>
      <c r="E118" s="4" t="s">
        <v>153</v>
      </c>
      <c r="F118" s="23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4">
        <f t="shared" si="3"/>
        <v>0</v>
      </c>
      <c r="AM118" s="14">
        <f t="shared" si="4"/>
        <v>0</v>
      </c>
      <c r="AN118" s="4">
        <f t="shared" si="5"/>
        <v>0</v>
      </c>
    </row>
    <row r="119" spans="1:40" x14ac:dyDescent="0.25">
      <c r="A119" s="8"/>
      <c r="B119" s="15" t="s">
        <v>257</v>
      </c>
      <c r="C119" s="11" t="s">
        <v>109</v>
      </c>
      <c r="D119" s="22" t="s">
        <v>347</v>
      </c>
      <c r="E119" s="4" t="s">
        <v>153</v>
      </c>
      <c r="F119" s="23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4">
        <f t="shared" si="3"/>
        <v>0</v>
      </c>
      <c r="AM119" s="14">
        <f t="shared" si="4"/>
        <v>0</v>
      </c>
      <c r="AN119" s="4">
        <f t="shared" si="5"/>
        <v>0</v>
      </c>
    </row>
    <row r="120" spans="1:40" x14ac:dyDescent="0.25">
      <c r="A120" s="8"/>
      <c r="B120" s="15" t="s">
        <v>258</v>
      </c>
      <c r="C120" s="11" t="s">
        <v>110</v>
      </c>
      <c r="D120" s="22" t="s">
        <v>299</v>
      </c>
      <c r="E120" s="4" t="s">
        <v>153</v>
      </c>
      <c r="F120" s="23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4">
        <f t="shared" si="3"/>
        <v>0</v>
      </c>
      <c r="AM120" s="14">
        <f t="shared" si="4"/>
        <v>0</v>
      </c>
      <c r="AN120" s="4">
        <f t="shared" si="5"/>
        <v>0</v>
      </c>
    </row>
    <row r="121" spans="1:40" x14ac:dyDescent="0.25">
      <c r="A121" s="8"/>
      <c r="B121" s="15" t="s">
        <v>259</v>
      </c>
      <c r="C121" s="11" t="s">
        <v>111</v>
      </c>
      <c r="D121" s="22" t="s">
        <v>301</v>
      </c>
      <c r="E121" s="4" t="s">
        <v>153</v>
      </c>
      <c r="F121" s="23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4">
        <f t="shared" si="3"/>
        <v>0</v>
      </c>
      <c r="AM121" s="14">
        <f t="shared" si="4"/>
        <v>0</v>
      </c>
      <c r="AN121" s="4">
        <f t="shared" si="5"/>
        <v>0</v>
      </c>
    </row>
    <row r="122" spans="1:40" x14ac:dyDescent="0.25">
      <c r="A122" s="8"/>
      <c r="B122" s="15" t="s">
        <v>260</v>
      </c>
      <c r="C122" s="11" t="s">
        <v>112</v>
      </c>
      <c r="D122" s="22" t="s">
        <v>327</v>
      </c>
      <c r="E122" s="4" t="s">
        <v>153</v>
      </c>
      <c r="F122" s="23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>
        <v>120</v>
      </c>
      <c r="Z122" s="5"/>
      <c r="AA122" s="5"/>
      <c r="AB122" s="5"/>
      <c r="AC122" s="5"/>
      <c r="AD122" s="5"/>
      <c r="AE122" s="5"/>
      <c r="AF122" s="5">
        <v>125</v>
      </c>
      <c r="AG122" s="5"/>
      <c r="AH122" s="5"/>
      <c r="AI122" s="5"/>
      <c r="AJ122" s="5"/>
      <c r="AK122" s="5"/>
      <c r="AL122" s="4">
        <f t="shared" si="3"/>
        <v>245</v>
      </c>
      <c r="AM122" s="14">
        <f t="shared" si="4"/>
        <v>4.083333333333333</v>
      </c>
      <c r="AN122" s="4">
        <f t="shared" si="5"/>
        <v>2</v>
      </c>
    </row>
    <row r="123" spans="1:40" x14ac:dyDescent="0.25">
      <c r="A123" s="8"/>
      <c r="B123" s="15" t="s">
        <v>261</v>
      </c>
      <c r="C123" s="11" t="s">
        <v>113</v>
      </c>
      <c r="D123" s="22" t="s">
        <v>348</v>
      </c>
      <c r="E123" s="4" t="s">
        <v>153</v>
      </c>
      <c r="F123" s="23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>
        <v>2</v>
      </c>
      <c r="AC123" s="5"/>
      <c r="AD123" s="5"/>
      <c r="AE123" s="5"/>
      <c r="AF123" s="5"/>
      <c r="AG123" s="5"/>
      <c r="AH123" s="5"/>
      <c r="AI123" s="5"/>
      <c r="AJ123" s="5"/>
      <c r="AK123" s="5"/>
      <c r="AL123" s="4">
        <f t="shared" si="3"/>
        <v>2</v>
      </c>
      <c r="AM123" s="14">
        <f t="shared" si="4"/>
        <v>3.3333333333333333E-2</v>
      </c>
      <c r="AN123" s="4">
        <f t="shared" si="5"/>
        <v>1</v>
      </c>
    </row>
    <row r="124" spans="1:40" x14ac:dyDescent="0.25">
      <c r="A124" s="9"/>
      <c r="B124" s="15" t="s">
        <v>197</v>
      </c>
      <c r="C124" s="11" t="s">
        <v>36</v>
      </c>
      <c r="D124" s="22" t="s">
        <v>312</v>
      </c>
      <c r="E124" s="4" t="s">
        <v>153</v>
      </c>
      <c r="F124" s="23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4">
        <f>SUM(G124:AK124)</f>
        <v>0</v>
      </c>
      <c r="AM124" s="14">
        <f>AL124/60</f>
        <v>0</v>
      </c>
      <c r="AN124" s="4">
        <f>SUMPRODUCT(--ISNUMBER(G124:AK124))</f>
        <v>0</v>
      </c>
    </row>
    <row r="125" spans="1:40" x14ac:dyDescent="0.25">
      <c r="A125" s="8"/>
      <c r="B125" s="11" t="s">
        <v>114</v>
      </c>
      <c r="C125" s="11" t="s">
        <v>114</v>
      </c>
      <c r="D125" s="22" t="s">
        <v>349</v>
      </c>
      <c r="E125" s="4" t="s">
        <v>153</v>
      </c>
      <c r="F125" s="23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>
        <v>2</v>
      </c>
      <c r="AG125" s="5"/>
      <c r="AH125" s="5"/>
      <c r="AI125" s="5"/>
      <c r="AJ125" s="5"/>
      <c r="AK125" s="5"/>
      <c r="AL125" s="4">
        <f t="shared" si="3"/>
        <v>2</v>
      </c>
      <c r="AM125" s="14">
        <f t="shared" si="4"/>
        <v>3.3333333333333333E-2</v>
      </c>
      <c r="AN125" s="4">
        <f t="shared" si="5"/>
        <v>1</v>
      </c>
    </row>
    <row r="126" spans="1:40" x14ac:dyDescent="0.25">
      <c r="A126" s="8"/>
      <c r="B126" s="54" t="s">
        <v>423</v>
      </c>
      <c r="C126" s="11" t="s">
        <v>424</v>
      </c>
      <c r="D126" s="22" t="s">
        <v>425</v>
      </c>
      <c r="E126" s="4" t="s">
        <v>153</v>
      </c>
      <c r="F126" s="23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4"/>
      <c r="AM126" s="14"/>
      <c r="AN126" s="4"/>
    </row>
    <row r="127" spans="1:40" x14ac:dyDescent="0.25">
      <c r="A127" s="8"/>
      <c r="B127" s="15" t="s">
        <v>263</v>
      </c>
      <c r="C127" s="11" t="s">
        <v>116</v>
      </c>
      <c r="D127" s="22" t="s">
        <v>351</v>
      </c>
      <c r="E127" s="4" t="s">
        <v>153</v>
      </c>
      <c r="F127" s="23"/>
      <c r="G127" s="5"/>
      <c r="H127" s="5"/>
      <c r="I127" s="5"/>
      <c r="J127" s="5"/>
      <c r="K127" s="5"/>
      <c r="L127" s="5"/>
      <c r="M127" s="5"/>
      <c r="N127" s="5"/>
      <c r="O127" s="5">
        <v>10</v>
      </c>
      <c r="P127" s="5"/>
      <c r="Q127" s="5"/>
      <c r="R127" s="5"/>
      <c r="S127" s="5"/>
      <c r="T127" s="5">
        <v>92</v>
      </c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>
        <v>14</v>
      </c>
      <c r="AK127" s="5"/>
      <c r="AL127" s="4">
        <f t="shared" si="3"/>
        <v>116</v>
      </c>
      <c r="AM127" s="14">
        <f t="shared" si="4"/>
        <v>1.9333333333333333</v>
      </c>
      <c r="AN127" s="4">
        <f t="shared" si="5"/>
        <v>3</v>
      </c>
    </row>
    <row r="128" spans="1:40" x14ac:dyDescent="0.25">
      <c r="A128" s="8"/>
      <c r="B128" s="17" t="s">
        <v>264</v>
      </c>
      <c r="C128" s="11" t="s">
        <v>117</v>
      </c>
      <c r="D128" s="22" t="s">
        <v>304</v>
      </c>
      <c r="E128" s="4" t="s">
        <v>153</v>
      </c>
      <c r="F128" s="23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4">
        <f t="shared" si="3"/>
        <v>0</v>
      </c>
      <c r="AM128" s="14">
        <f t="shared" si="4"/>
        <v>0</v>
      </c>
      <c r="AN128" s="4">
        <f t="shared" si="5"/>
        <v>0</v>
      </c>
    </row>
    <row r="129" spans="1:40" x14ac:dyDescent="0.25">
      <c r="A129" s="8"/>
      <c r="B129" s="15" t="s">
        <v>265</v>
      </c>
      <c r="C129" s="11" t="s">
        <v>118</v>
      </c>
      <c r="D129" s="22" t="s">
        <v>324</v>
      </c>
      <c r="E129" s="4" t="s">
        <v>153</v>
      </c>
      <c r="F129" s="23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>
        <v>21</v>
      </c>
      <c r="S129" s="5"/>
      <c r="T129" s="5"/>
      <c r="U129" s="5"/>
      <c r="V129" s="5"/>
      <c r="W129" s="5"/>
      <c r="X129" s="5">
        <v>12</v>
      </c>
      <c r="Y129" s="5">
        <v>19</v>
      </c>
      <c r="Z129" s="5"/>
      <c r="AA129" s="5">
        <v>3</v>
      </c>
      <c r="AB129" s="5">
        <v>46</v>
      </c>
      <c r="AC129" s="5"/>
      <c r="AD129" s="5"/>
      <c r="AE129" s="5">
        <v>3</v>
      </c>
      <c r="AF129" s="5">
        <v>46</v>
      </c>
      <c r="AG129" s="5"/>
      <c r="AH129" s="5"/>
      <c r="AI129" s="5">
        <v>3</v>
      </c>
      <c r="AJ129" s="5"/>
      <c r="AK129" s="5">
        <v>21</v>
      </c>
      <c r="AL129" s="4">
        <f t="shared" si="3"/>
        <v>174</v>
      </c>
      <c r="AM129" s="14">
        <f t="shared" si="4"/>
        <v>2.9</v>
      </c>
      <c r="AN129" s="4">
        <f t="shared" si="5"/>
        <v>9</v>
      </c>
    </row>
    <row r="130" spans="1:40" x14ac:dyDescent="0.25">
      <c r="A130" s="8"/>
      <c r="B130" s="15" t="s">
        <v>266</v>
      </c>
      <c r="C130" s="11" t="s">
        <v>119</v>
      </c>
      <c r="D130" s="22" t="s">
        <v>307</v>
      </c>
      <c r="E130" s="4" t="s">
        <v>153</v>
      </c>
      <c r="F130" s="23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4">
        <f t="shared" si="3"/>
        <v>0</v>
      </c>
      <c r="AM130" s="14">
        <f t="shared" si="4"/>
        <v>0</v>
      </c>
      <c r="AN130" s="4">
        <f t="shared" si="5"/>
        <v>0</v>
      </c>
    </row>
    <row r="131" spans="1:40" x14ac:dyDescent="0.25">
      <c r="A131" s="8"/>
      <c r="B131" s="15" t="s">
        <v>267</v>
      </c>
      <c r="C131" s="11" t="s">
        <v>120</v>
      </c>
      <c r="D131" s="22" t="s">
        <v>313</v>
      </c>
      <c r="E131" s="4" t="s">
        <v>153</v>
      </c>
      <c r="F131" s="23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4">
        <f>SUM(G131:AK131)</f>
        <v>0</v>
      </c>
      <c r="AM131" s="14">
        <f>AL131/60</f>
        <v>0</v>
      </c>
      <c r="AN131" s="4">
        <f>SUMPRODUCT(--ISNUMBER(G131:AK131))</f>
        <v>0</v>
      </c>
    </row>
    <row r="132" spans="1:40" x14ac:dyDescent="0.25">
      <c r="A132" s="8"/>
      <c r="B132" s="15" t="s">
        <v>380</v>
      </c>
      <c r="C132" s="11" t="s">
        <v>382</v>
      </c>
      <c r="D132" s="22" t="s">
        <v>381</v>
      </c>
      <c r="E132" s="4" t="s">
        <v>153</v>
      </c>
      <c r="F132" s="23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4">
        <f>SUM(G132:AK132)</f>
        <v>0</v>
      </c>
      <c r="AM132" s="14">
        <f>AL132/60</f>
        <v>0</v>
      </c>
      <c r="AN132" s="4">
        <f>SUMPRODUCT(--ISNUMBER(G132:AK132))</f>
        <v>0</v>
      </c>
    </row>
    <row r="133" spans="1:40" x14ac:dyDescent="0.25">
      <c r="A133" s="8"/>
      <c r="B133" s="15" t="s">
        <v>269</v>
      </c>
      <c r="C133" s="11" t="s">
        <v>122</v>
      </c>
      <c r="D133" s="22" t="s">
        <v>317</v>
      </c>
      <c r="E133" s="4" t="s">
        <v>153</v>
      </c>
      <c r="F133" s="23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>
        <v>10</v>
      </c>
      <c r="AI133" s="5"/>
      <c r="AJ133" s="5"/>
      <c r="AK133" s="5"/>
      <c r="AL133" s="4">
        <f t="shared" si="3"/>
        <v>10</v>
      </c>
      <c r="AM133" s="14">
        <f t="shared" si="4"/>
        <v>0.16666666666666666</v>
      </c>
      <c r="AN133" s="4">
        <f t="shared" si="5"/>
        <v>1</v>
      </c>
    </row>
    <row r="134" spans="1:40" x14ac:dyDescent="0.25">
      <c r="A134" s="8"/>
      <c r="B134" s="19" t="s">
        <v>123</v>
      </c>
      <c r="C134" s="11" t="s">
        <v>123</v>
      </c>
      <c r="D134" s="22" t="s">
        <v>305</v>
      </c>
      <c r="E134" s="4" t="s">
        <v>153</v>
      </c>
      <c r="F134" s="23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4">
        <f t="shared" si="3"/>
        <v>0</v>
      </c>
      <c r="AM134" s="14">
        <f t="shared" si="4"/>
        <v>0</v>
      </c>
      <c r="AN134" s="4">
        <f t="shared" si="5"/>
        <v>0</v>
      </c>
    </row>
    <row r="135" spans="1:40" x14ac:dyDescent="0.25">
      <c r="A135" s="8"/>
      <c r="B135" s="15" t="s">
        <v>270</v>
      </c>
      <c r="C135" s="11" t="s">
        <v>124</v>
      </c>
      <c r="D135" s="22" t="s">
        <v>352</v>
      </c>
      <c r="E135" s="4" t="s">
        <v>153</v>
      </c>
      <c r="F135" s="23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4">
        <f t="shared" si="3"/>
        <v>0</v>
      </c>
      <c r="AM135" s="14">
        <f t="shared" si="4"/>
        <v>0</v>
      </c>
      <c r="AN135" s="4">
        <f t="shared" si="5"/>
        <v>0</v>
      </c>
    </row>
    <row r="136" spans="1:40" x14ac:dyDescent="0.25">
      <c r="A136" s="8"/>
      <c r="B136" s="15" t="s">
        <v>271</v>
      </c>
      <c r="C136" s="11" t="s">
        <v>125</v>
      </c>
      <c r="D136" s="22" t="s">
        <v>353</v>
      </c>
      <c r="E136" s="4" t="s">
        <v>153</v>
      </c>
      <c r="F136" s="23"/>
      <c r="G136" s="5">
        <v>24</v>
      </c>
      <c r="H136" s="5"/>
      <c r="I136" s="5"/>
      <c r="J136" s="5"/>
      <c r="K136" s="5"/>
      <c r="L136" s="5"/>
      <c r="M136" s="5"/>
      <c r="N136" s="5"/>
      <c r="O136" s="5">
        <v>2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>
        <v>1</v>
      </c>
      <c r="AB136" s="5"/>
      <c r="AC136" s="5"/>
      <c r="AD136" s="5"/>
      <c r="AE136" s="5"/>
      <c r="AF136" s="5">
        <v>1</v>
      </c>
      <c r="AG136" s="5">
        <v>2</v>
      </c>
      <c r="AH136" s="5">
        <v>4</v>
      </c>
      <c r="AI136" s="5"/>
      <c r="AJ136" s="5"/>
      <c r="AK136" s="5"/>
      <c r="AL136" s="4">
        <f t="shared" si="3"/>
        <v>34</v>
      </c>
      <c r="AM136" s="14">
        <f t="shared" si="4"/>
        <v>0.56666666666666665</v>
      </c>
      <c r="AN136" s="4">
        <f t="shared" si="5"/>
        <v>6</v>
      </c>
    </row>
    <row r="137" spans="1:40" x14ac:dyDescent="0.25">
      <c r="A137" s="8"/>
      <c r="B137" s="15" t="s">
        <v>272</v>
      </c>
      <c r="C137" s="11" t="s">
        <v>126</v>
      </c>
      <c r="D137" s="22" t="s">
        <v>305</v>
      </c>
      <c r="E137" s="4" t="s">
        <v>153</v>
      </c>
      <c r="F137" s="23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>
        <v>52</v>
      </c>
      <c r="AH137" s="5"/>
      <c r="AI137" s="5"/>
      <c r="AJ137" s="5"/>
      <c r="AK137" s="5"/>
      <c r="AL137" s="4">
        <f t="shared" si="3"/>
        <v>52</v>
      </c>
      <c r="AM137" s="14">
        <f t="shared" si="4"/>
        <v>0.8666666666666667</v>
      </c>
      <c r="AN137" s="4">
        <f t="shared" si="5"/>
        <v>1</v>
      </c>
    </row>
    <row r="138" spans="1:40" x14ac:dyDescent="0.25">
      <c r="A138" s="8"/>
      <c r="B138" s="15" t="s">
        <v>273</v>
      </c>
      <c r="C138" s="11" t="s">
        <v>127</v>
      </c>
      <c r="D138" s="22" t="s">
        <v>354</v>
      </c>
      <c r="E138" s="4" t="s">
        <v>153</v>
      </c>
      <c r="F138" s="23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>
        <v>5</v>
      </c>
      <c r="AC138" s="5"/>
      <c r="AD138" s="5"/>
      <c r="AE138" s="5"/>
      <c r="AF138" s="5">
        <v>10</v>
      </c>
      <c r="AG138" s="5"/>
      <c r="AH138" s="5"/>
      <c r="AI138" s="5"/>
      <c r="AJ138" s="5"/>
      <c r="AK138" s="5"/>
      <c r="AL138" s="4">
        <f t="shared" si="3"/>
        <v>15</v>
      </c>
      <c r="AM138" s="14">
        <f t="shared" si="4"/>
        <v>0.25</v>
      </c>
      <c r="AN138" s="4">
        <f t="shared" si="5"/>
        <v>2</v>
      </c>
    </row>
    <row r="139" spans="1:40" x14ac:dyDescent="0.25">
      <c r="A139" s="8"/>
      <c r="B139" s="15" t="s">
        <v>274</v>
      </c>
      <c r="C139" s="11" t="s">
        <v>128</v>
      </c>
      <c r="D139" s="22" t="s">
        <v>299</v>
      </c>
      <c r="E139" s="4" t="s">
        <v>153</v>
      </c>
      <c r="F139" s="23"/>
      <c r="G139" s="5"/>
      <c r="H139" s="5"/>
      <c r="I139" s="5"/>
      <c r="J139" s="5">
        <v>12</v>
      </c>
      <c r="K139" s="5">
        <v>18</v>
      </c>
      <c r="L139" s="5"/>
      <c r="M139" s="5"/>
      <c r="N139" s="5">
        <v>21</v>
      </c>
      <c r="O139" s="5">
        <v>26</v>
      </c>
      <c r="P139" s="5"/>
      <c r="Q139" s="5"/>
      <c r="R139" s="5">
        <v>35</v>
      </c>
      <c r="S139" s="5"/>
      <c r="T139" s="5"/>
      <c r="U139" s="5"/>
      <c r="V139" s="5">
        <v>10</v>
      </c>
      <c r="W139" s="5"/>
      <c r="X139" s="5"/>
      <c r="Y139" s="5">
        <v>11</v>
      </c>
      <c r="Z139" s="5"/>
      <c r="AA139" s="5">
        <v>31</v>
      </c>
      <c r="AB139" s="5"/>
      <c r="AC139" s="5">
        <v>15</v>
      </c>
      <c r="AD139" s="5"/>
      <c r="AE139" s="5"/>
      <c r="AF139" s="5">
        <v>24</v>
      </c>
      <c r="AG139" s="5"/>
      <c r="AH139" s="5">
        <v>49</v>
      </c>
      <c r="AI139" s="5"/>
      <c r="AJ139" s="5">
        <v>4</v>
      </c>
      <c r="AK139" s="5"/>
      <c r="AL139" s="4">
        <f t="shared" si="3"/>
        <v>256</v>
      </c>
      <c r="AM139" s="14">
        <f t="shared" si="4"/>
        <v>4.2666666666666666</v>
      </c>
      <c r="AN139" s="4">
        <f t="shared" si="5"/>
        <v>12</v>
      </c>
    </row>
    <row r="140" spans="1:40" x14ac:dyDescent="0.25">
      <c r="A140" s="8"/>
      <c r="B140" s="15" t="s">
        <v>275</v>
      </c>
      <c r="C140" s="11" t="s">
        <v>129</v>
      </c>
      <c r="D140" s="22" t="s">
        <v>303</v>
      </c>
      <c r="E140" s="4" t="s">
        <v>153</v>
      </c>
      <c r="F140" s="23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4">
        <f t="shared" si="3"/>
        <v>0</v>
      </c>
      <c r="AM140" s="14">
        <f t="shared" si="4"/>
        <v>0</v>
      </c>
      <c r="AN140" s="4">
        <f t="shared" si="5"/>
        <v>0</v>
      </c>
    </row>
    <row r="141" spans="1:40" x14ac:dyDescent="0.25">
      <c r="A141" s="8"/>
      <c r="B141" s="15" t="s">
        <v>278</v>
      </c>
      <c r="C141" s="11" t="s">
        <v>131</v>
      </c>
      <c r="D141" s="22" t="s">
        <v>299</v>
      </c>
      <c r="E141" s="4" t="s">
        <v>153</v>
      </c>
      <c r="F141" s="23"/>
      <c r="G141" s="5">
        <v>11</v>
      </c>
      <c r="H141" s="5"/>
      <c r="I141" s="5"/>
      <c r="J141" s="5"/>
      <c r="K141" s="5">
        <v>13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>
        <v>29</v>
      </c>
      <c r="AB141" s="5">
        <v>70</v>
      </c>
      <c r="AC141" s="5">
        <v>25</v>
      </c>
      <c r="AD141" s="5"/>
      <c r="AE141" s="5"/>
      <c r="AF141" s="5">
        <v>4</v>
      </c>
      <c r="AG141" s="5">
        <v>2</v>
      </c>
      <c r="AH141" s="5">
        <v>18</v>
      </c>
      <c r="AI141" s="5"/>
      <c r="AJ141" s="5"/>
      <c r="AK141" s="5"/>
      <c r="AL141" s="4">
        <f t="shared" si="3"/>
        <v>172</v>
      </c>
      <c r="AM141" s="14">
        <f t="shared" si="4"/>
        <v>2.8666666666666667</v>
      </c>
      <c r="AN141" s="4">
        <f t="shared" si="5"/>
        <v>8</v>
      </c>
    </row>
    <row r="142" spans="1:40" x14ac:dyDescent="0.25">
      <c r="A142" s="8"/>
      <c r="B142" s="15" t="s">
        <v>279</v>
      </c>
      <c r="C142" s="11" t="s">
        <v>132</v>
      </c>
      <c r="D142" s="22" t="s">
        <v>357</v>
      </c>
      <c r="E142" s="4" t="s">
        <v>153</v>
      </c>
      <c r="F142" s="23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4">
        <f t="shared" si="3"/>
        <v>0</v>
      </c>
      <c r="AM142" s="14">
        <f t="shared" si="4"/>
        <v>0</v>
      </c>
      <c r="AN142" s="4">
        <f t="shared" si="5"/>
        <v>0</v>
      </c>
    </row>
    <row r="143" spans="1:40" x14ac:dyDescent="0.25">
      <c r="A143" s="8"/>
      <c r="B143" s="15" t="s">
        <v>280</v>
      </c>
      <c r="C143" s="11" t="s">
        <v>133</v>
      </c>
      <c r="D143" s="22" t="s">
        <v>358</v>
      </c>
      <c r="E143" s="4" t="s">
        <v>153</v>
      </c>
      <c r="F143" s="23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4">
        <f t="shared" si="3"/>
        <v>0</v>
      </c>
      <c r="AM143" s="14">
        <f t="shared" si="4"/>
        <v>0</v>
      </c>
      <c r="AN143" s="4">
        <f t="shared" si="5"/>
        <v>0</v>
      </c>
    </row>
    <row r="144" spans="1:40" x14ac:dyDescent="0.25">
      <c r="A144" s="8"/>
      <c r="B144" s="15" t="s">
        <v>281</v>
      </c>
      <c r="C144" s="11" t="s">
        <v>134</v>
      </c>
      <c r="D144" s="22" t="s">
        <v>359</v>
      </c>
      <c r="E144" s="4" t="s">
        <v>153</v>
      </c>
      <c r="F144" s="23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4">
        <f t="shared" si="3"/>
        <v>0</v>
      </c>
      <c r="AM144" s="14">
        <f t="shared" si="4"/>
        <v>0</v>
      </c>
      <c r="AN144" s="4">
        <f t="shared" si="5"/>
        <v>0</v>
      </c>
    </row>
    <row r="145" spans="1:40" x14ac:dyDescent="0.25">
      <c r="A145" s="8"/>
      <c r="B145" s="15" t="s">
        <v>282</v>
      </c>
      <c r="C145" s="11" t="s">
        <v>135</v>
      </c>
      <c r="D145" s="22" t="s">
        <v>360</v>
      </c>
      <c r="E145" s="4" t="s">
        <v>153</v>
      </c>
      <c r="F145" s="23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4">
        <f t="shared" si="3"/>
        <v>0</v>
      </c>
      <c r="AM145" s="14">
        <f t="shared" si="4"/>
        <v>0</v>
      </c>
      <c r="AN145" s="4">
        <f t="shared" si="5"/>
        <v>0</v>
      </c>
    </row>
    <row r="146" spans="1:40" x14ac:dyDescent="0.25">
      <c r="A146" s="8"/>
      <c r="B146" s="15" t="s">
        <v>283</v>
      </c>
      <c r="C146" s="11" t="s">
        <v>136</v>
      </c>
      <c r="D146" s="22" t="s">
        <v>313</v>
      </c>
      <c r="E146" s="4" t="s">
        <v>153</v>
      </c>
      <c r="F146" s="23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4">
        <f t="shared" si="3"/>
        <v>0</v>
      </c>
      <c r="AM146" s="14">
        <f t="shared" si="4"/>
        <v>0</v>
      </c>
      <c r="AN146" s="4">
        <f t="shared" si="5"/>
        <v>0</v>
      </c>
    </row>
    <row r="147" spans="1:40" x14ac:dyDescent="0.25">
      <c r="A147" s="8"/>
      <c r="B147" s="15" t="s">
        <v>284</v>
      </c>
      <c r="C147" s="11" t="s">
        <v>137</v>
      </c>
      <c r="D147" s="22" t="s">
        <v>305</v>
      </c>
      <c r="E147" s="4" t="s">
        <v>153</v>
      </c>
      <c r="F147" s="23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4">
        <f t="shared" ref="AL147:AL163" si="6">SUM(G147:AK147)</f>
        <v>0</v>
      </c>
      <c r="AM147" s="14">
        <f t="shared" ref="AM147:AM163" si="7">AL147/60</f>
        <v>0</v>
      </c>
      <c r="AN147" s="4">
        <f t="shared" ref="AN147:AN163" si="8">SUMPRODUCT(--ISNUMBER(G147:AK147))</f>
        <v>0</v>
      </c>
    </row>
    <row r="148" spans="1:40" x14ac:dyDescent="0.25">
      <c r="A148" s="8"/>
      <c r="B148" s="15" t="s">
        <v>285</v>
      </c>
      <c r="C148" s="11" t="s">
        <v>138</v>
      </c>
      <c r="D148" s="22" t="s">
        <v>361</v>
      </c>
      <c r="E148" s="4" t="s">
        <v>153</v>
      </c>
      <c r="F148" s="23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4">
        <f t="shared" si="6"/>
        <v>0</v>
      </c>
      <c r="AM148" s="14">
        <f t="shared" si="7"/>
        <v>0</v>
      </c>
      <c r="AN148" s="4">
        <f t="shared" si="8"/>
        <v>0</v>
      </c>
    </row>
    <row r="149" spans="1:40" x14ac:dyDescent="0.25">
      <c r="A149" s="8"/>
      <c r="B149" s="15" t="s">
        <v>286</v>
      </c>
      <c r="C149" s="11" t="s">
        <v>139</v>
      </c>
      <c r="D149" s="22" t="s">
        <v>307</v>
      </c>
      <c r="E149" s="4" t="s">
        <v>153</v>
      </c>
      <c r="F149" s="23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4">
        <f t="shared" si="6"/>
        <v>0</v>
      </c>
      <c r="AM149" s="14">
        <f t="shared" si="7"/>
        <v>0</v>
      </c>
      <c r="AN149" s="4">
        <f t="shared" si="8"/>
        <v>0</v>
      </c>
    </row>
    <row r="150" spans="1:40" x14ac:dyDescent="0.25">
      <c r="A150" s="8"/>
      <c r="B150" s="15" t="s">
        <v>287</v>
      </c>
      <c r="C150" s="11" t="s">
        <v>140</v>
      </c>
      <c r="D150" s="22" t="s">
        <v>328</v>
      </c>
      <c r="E150" s="4" t="s">
        <v>153</v>
      </c>
      <c r="F150" s="23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4">
        <f t="shared" si="6"/>
        <v>0</v>
      </c>
      <c r="AM150" s="14">
        <f t="shared" si="7"/>
        <v>0</v>
      </c>
      <c r="AN150" s="4">
        <f t="shared" si="8"/>
        <v>0</v>
      </c>
    </row>
    <row r="151" spans="1:40" x14ac:dyDescent="0.25">
      <c r="A151" s="8"/>
      <c r="B151" s="15" t="s">
        <v>288</v>
      </c>
      <c r="C151" s="11" t="s">
        <v>141</v>
      </c>
      <c r="D151" s="22" t="s">
        <v>307</v>
      </c>
      <c r="E151" s="4" t="s">
        <v>153</v>
      </c>
      <c r="F151" s="23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4">
        <f t="shared" si="6"/>
        <v>0</v>
      </c>
      <c r="AM151" s="14">
        <f t="shared" si="7"/>
        <v>0</v>
      </c>
      <c r="AN151" s="4">
        <f t="shared" si="8"/>
        <v>0</v>
      </c>
    </row>
    <row r="152" spans="1:40" x14ac:dyDescent="0.25">
      <c r="A152" s="8"/>
      <c r="B152" s="15" t="s">
        <v>289</v>
      </c>
      <c r="C152" s="11" t="s">
        <v>142</v>
      </c>
      <c r="D152" s="22" t="s">
        <v>299</v>
      </c>
      <c r="E152" s="4" t="s">
        <v>153</v>
      </c>
      <c r="F152" s="23"/>
      <c r="G152" s="5">
        <v>5</v>
      </c>
      <c r="H152" s="5"/>
      <c r="I152" s="5"/>
      <c r="J152" s="5"/>
      <c r="K152" s="5">
        <v>19</v>
      </c>
      <c r="L152" s="5"/>
      <c r="M152" s="5"/>
      <c r="N152" s="5"/>
      <c r="O152" s="5"/>
      <c r="P152" s="5"/>
      <c r="Q152" s="5"/>
      <c r="R152" s="5">
        <v>56</v>
      </c>
      <c r="S152" s="5"/>
      <c r="T152" s="5">
        <v>33</v>
      </c>
      <c r="U152" s="5"/>
      <c r="V152" s="5">
        <v>34</v>
      </c>
      <c r="W152" s="5"/>
      <c r="X152" s="5"/>
      <c r="Y152" s="5">
        <v>5</v>
      </c>
      <c r="Z152" s="5"/>
      <c r="AA152" s="5"/>
      <c r="AB152" s="5"/>
      <c r="AC152" s="5"/>
      <c r="AD152" s="5"/>
      <c r="AE152" s="5"/>
      <c r="AF152" s="5">
        <v>33</v>
      </c>
      <c r="AG152" s="5"/>
      <c r="AH152" s="5"/>
      <c r="AI152" s="5"/>
      <c r="AJ152" s="5">
        <v>27</v>
      </c>
      <c r="AK152" s="5"/>
      <c r="AL152" s="4">
        <f t="shared" si="6"/>
        <v>212</v>
      </c>
      <c r="AM152" s="14">
        <f t="shared" si="7"/>
        <v>3.5333333333333332</v>
      </c>
      <c r="AN152" s="4">
        <f t="shared" si="8"/>
        <v>8</v>
      </c>
    </row>
    <row r="153" spans="1:40" x14ac:dyDescent="0.25">
      <c r="A153" s="8"/>
      <c r="B153" s="15" t="s">
        <v>290</v>
      </c>
      <c r="C153" s="11" t="s">
        <v>143</v>
      </c>
      <c r="D153" s="22" t="s">
        <v>362</v>
      </c>
      <c r="E153" s="4" t="s">
        <v>153</v>
      </c>
      <c r="F153" s="23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>
        <v>1</v>
      </c>
      <c r="AA153" s="5"/>
      <c r="AB153" s="5">
        <v>1</v>
      </c>
      <c r="AC153" s="5"/>
      <c r="AD153" s="5"/>
      <c r="AE153" s="5"/>
      <c r="AF153" s="5"/>
      <c r="AG153" s="5"/>
      <c r="AH153" s="5">
        <v>1</v>
      </c>
      <c r="AI153" s="5"/>
      <c r="AJ153" s="5"/>
      <c r="AK153" s="5"/>
      <c r="AL153" s="4">
        <f t="shared" si="6"/>
        <v>3</v>
      </c>
      <c r="AM153" s="14">
        <f t="shared" si="7"/>
        <v>0.05</v>
      </c>
      <c r="AN153" s="4">
        <f t="shared" si="8"/>
        <v>3</v>
      </c>
    </row>
    <row r="154" spans="1:40" x14ac:dyDescent="0.25">
      <c r="A154" s="8"/>
      <c r="B154" s="15" t="s">
        <v>291</v>
      </c>
      <c r="C154" s="11" t="s">
        <v>144</v>
      </c>
      <c r="D154" s="22" t="s">
        <v>363</v>
      </c>
      <c r="E154" s="4" t="s">
        <v>153</v>
      </c>
      <c r="F154" s="23"/>
      <c r="G154" s="5"/>
      <c r="H154" s="5"/>
      <c r="I154" s="5"/>
      <c r="J154" s="5"/>
      <c r="K154" s="5"/>
      <c r="L154" s="5"/>
      <c r="M154" s="5"/>
      <c r="N154" s="5"/>
      <c r="O154" s="5">
        <v>11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4">
        <f t="shared" si="6"/>
        <v>11</v>
      </c>
      <c r="AM154" s="14">
        <f t="shared" si="7"/>
        <v>0.18333333333333332</v>
      </c>
      <c r="AN154" s="4">
        <f t="shared" si="8"/>
        <v>1</v>
      </c>
    </row>
    <row r="155" spans="1:40" x14ac:dyDescent="0.25">
      <c r="A155" s="8"/>
      <c r="B155" s="11" t="s">
        <v>145</v>
      </c>
      <c r="C155" s="11" t="s">
        <v>145</v>
      </c>
      <c r="D155" s="22" t="s">
        <v>301</v>
      </c>
      <c r="E155" s="4" t="s">
        <v>153</v>
      </c>
      <c r="F155" s="23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>
        <v>5</v>
      </c>
      <c r="AK155" s="5"/>
      <c r="AL155" s="4">
        <f t="shared" si="6"/>
        <v>5</v>
      </c>
      <c r="AM155" s="14">
        <f t="shared" si="7"/>
        <v>8.3333333333333329E-2</v>
      </c>
      <c r="AN155" s="4">
        <f t="shared" si="8"/>
        <v>1</v>
      </c>
    </row>
    <row r="156" spans="1:40" x14ac:dyDescent="0.25">
      <c r="A156" s="8"/>
      <c r="B156" s="15" t="s">
        <v>292</v>
      </c>
      <c r="C156" s="11" t="s">
        <v>146</v>
      </c>
      <c r="D156" s="22" t="s">
        <v>328</v>
      </c>
      <c r="E156" s="4" t="s">
        <v>153</v>
      </c>
      <c r="F156" s="23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>
        <v>5</v>
      </c>
      <c r="S156" s="5"/>
      <c r="T156" s="5"/>
      <c r="U156" s="5"/>
      <c r="V156" s="5"/>
      <c r="W156" s="5"/>
      <c r="X156" s="5"/>
      <c r="Y156" s="5">
        <v>3</v>
      </c>
      <c r="Z156" s="5"/>
      <c r="AA156" s="5"/>
      <c r="AB156" s="5">
        <v>2</v>
      </c>
      <c r="AC156" s="5"/>
      <c r="AD156" s="5"/>
      <c r="AE156" s="5"/>
      <c r="AF156" s="5"/>
      <c r="AG156" s="5"/>
      <c r="AH156" s="5"/>
      <c r="AI156" s="5"/>
      <c r="AJ156" s="5"/>
      <c r="AK156" s="5"/>
      <c r="AL156" s="4">
        <f t="shared" si="6"/>
        <v>10</v>
      </c>
      <c r="AM156" s="14">
        <f t="shared" si="7"/>
        <v>0.16666666666666666</v>
      </c>
      <c r="AN156" s="4">
        <f t="shared" si="8"/>
        <v>3</v>
      </c>
    </row>
    <row r="157" spans="1:40" x14ac:dyDescent="0.25">
      <c r="A157" s="8"/>
      <c r="B157" s="15" t="s">
        <v>293</v>
      </c>
      <c r="C157" s="11" t="s">
        <v>147</v>
      </c>
      <c r="D157" s="22" t="s">
        <v>304</v>
      </c>
      <c r="E157" s="4" t="s">
        <v>153</v>
      </c>
      <c r="F157" s="23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>
        <v>1</v>
      </c>
      <c r="AC157" s="5"/>
      <c r="AD157" s="5"/>
      <c r="AE157" s="5"/>
      <c r="AF157" s="5"/>
      <c r="AG157" s="5"/>
      <c r="AH157" s="5"/>
      <c r="AI157" s="5"/>
      <c r="AJ157" s="5"/>
      <c r="AK157" s="5"/>
      <c r="AL157" s="4">
        <f t="shared" si="6"/>
        <v>1</v>
      </c>
      <c r="AM157" s="14">
        <f t="shared" si="7"/>
        <v>1.6666666666666666E-2</v>
      </c>
      <c r="AN157" s="4">
        <f t="shared" si="8"/>
        <v>1</v>
      </c>
    </row>
    <row r="158" spans="1:40" x14ac:dyDescent="0.25">
      <c r="A158" s="8"/>
      <c r="B158" s="15" t="s">
        <v>295</v>
      </c>
      <c r="C158" s="11" t="s">
        <v>149</v>
      </c>
      <c r="D158" s="22" t="s">
        <v>364</v>
      </c>
      <c r="E158" s="4" t="s">
        <v>153</v>
      </c>
      <c r="F158" s="23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4">
        <f t="shared" si="6"/>
        <v>0</v>
      </c>
      <c r="AM158" s="14">
        <f t="shared" si="7"/>
        <v>0</v>
      </c>
      <c r="AN158" s="4">
        <f t="shared" si="8"/>
        <v>0</v>
      </c>
    </row>
    <row r="159" spans="1:40" x14ac:dyDescent="0.25">
      <c r="A159" s="8"/>
      <c r="B159" s="15" t="s">
        <v>296</v>
      </c>
      <c r="C159" s="11" t="s">
        <v>150</v>
      </c>
      <c r="D159" s="22" t="s">
        <v>325</v>
      </c>
      <c r="E159" s="4" t="s">
        <v>153</v>
      </c>
      <c r="F159" s="23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4">
        <f t="shared" si="6"/>
        <v>0</v>
      </c>
      <c r="AM159" s="14">
        <f t="shared" si="7"/>
        <v>0</v>
      </c>
      <c r="AN159" s="4">
        <f t="shared" si="8"/>
        <v>0</v>
      </c>
    </row>
    <row r="160" spans="1:40" x14ac:dyDescent="0.25">
      <c r="A160" s="8"/>
      <c r="B160" s="17" t="s">
        <v>298</v>
      </c>
      <c r="C160" s="11" t="s">
        <v>152</v>
      </c>
      <c r="D160" s="22" t="s">
        <v>301</v>
      </c>
      <c r="E160" s="4" t="s">
        <v>153</v>
      </c>
      <c r="F160" s="23"/>
      <c r="G160" s="5"/>
      <c r="H160" s="5"/>
      <c r="I160" s="5"/>
      <c r="J160" s="5">
        <v>7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4">
        <f t="shared" si="6"/>
        <v>7</v>
      </c>
      <c r="AM160" s="14">
        <f t="shared" si="7"/>
        <v>0.11666666666666667</v>
      </c>
      <c r="AN160" s="4">
        <f t="shared" si="8"/>
        <v>1</v>
      </c>
    </row>
    <row r="161" spans="1:40" x14ac:dyDescent="0.25">
      <c r="A161" s="8"/>
      <c r="B161" s="8" t="s">
        <v>426</v>
      </c>
      <c r="C161" s="8" t="s">
        <v>426</v>
      </c>
      <c r="D161" s="12" t="s">
        <v>427</v>
      </c>
      <c r="E161" s="4" t="s">
        <v>153</v>
      </c>
      <c r="F161" s="9" t="s">
        <v>428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>
        <v>6</v>
      </c>
      <c r="Z161" s="8"/>
      <c r="AA161" s="8">
        <v>10</v>
      </c>
      <c r="AB161" s="8">
        <v>2</v>
      </c>
      <c r="AC161" s="8"/>
      <c r="AD161" s="8"/>
      <c r="AE161" s="8"/>
      <c r="AF161" s="8"/>
      <c r="AG161" s="8">
        <v>5</v>
      </c>
      <c r="AH161" s="8">
        <v>4</v>
      </c>
      <c r="AI161" s="8"/>
      <c r="AJ161" s="8"/>
      <c r="AK161" s="8">
        <v>25</v>
      </c>
      <c r="AL161" s="4">
        <f t="shared" si="6"/>
        <v>52</v>
      </c>
      <c r="AM161" s="14">
        <f t="shared" si="7"/>
        <v>0.8666666666666667</v>
      </c>
      <c r="AN161" s="4">
        <f t="shared" si="8"/>
        <v>6</v>
      </c>
    </row>
    <row r="162" spans="1:40" x14ac:dyDescent="0.25">
      <c r="A162" s="8"/>
      <c r="B162" s="8" t="s">
        <v>429</v>
      </c>
      <c r="C162" s="8" t="s">
        <v>430</v>
      </c>
      <c r="D162" s="12" t="s">
        <v>431</v>
      </c>
      <c r="E162" s="4" t="s">
        <v>153</v>
      </c>
      <c r="F162" s="9" t="s">
        <v>428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4">
        <f t="shared" si="6"/>
        <v>0</v>
      </c>
      <c r="AM162" s="14">
        <f t="shared" si="7"/>
        <v>0</v>
      </c>
      <c r="AN162" s="4">
        <f t="shared" si="8"/>
        <v>0</v>
      </c>
    </row>
    <row r="163" spans="1:40" x14ac:dyDescent="0.25">
      <c r="A163" s="8"/>
      <c r="B163" s="8" t="s">
        <v>432</v>
      </c>
      <c r="C163" s="8" t="s">
        <v>433</v>
      </c>
      <c r="D163" s="12" t="s">
        <v>375</v>
      </c>
      <c r="E163" s="4" t="s">
        <v>153</v>
      </c>
      <c r="F163" s="9" t="s">
        <v>428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>
        <v>9</v>
      </c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4">
        <f t="shared" si="6"/>
        <v>9</v>
      </c>
      <c r="AM163" s="14">
        <f t="shared" si="7"/>
        <v>0.15</v>
      </c>
      <c r="AN163" s="4">
        <f t="shared" si="8"/>
        <v>1</v>
      </c>
    </row>
    <row r="164" spans="1:40" x14ac:dyDescent="0.25">
      <c r="A164" s="9"/>
      <c r="B164" s="15" t="s">
        <v>218</v>
      </c>
      <c r="C164" s="11" t="s">
        <v>65</v>
      </c>
      <c r="D164" s="22" t="s">
        <v>303</v>
      </c>
      <c r="E164" s="10" t="s">
        <v>153</v>
      </c>
      <c r="F164" s="9" t="s">
        <v>428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>
        <v>4</v>
      </c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4">
        <f>SUM(G164:AK164)</f>
        <v>4</v>
      </c>
      <c r="AM164" s="14">
        <f>AL164/60</f>
        <v>6.6666666666666666E-2</v>
      </c>
      <c r="AN164" s="4">
        <f>SUMPRODUCT(--ISNUMBER(G164:AK164))</f>
        <v>1</v>
      </c>
    </row>
  </sheetData>
  <mergeCells count="7">
    <mergeCell ref="AN2:AN3"/>
    <mergeCell ref="A1:C1"/>
    <mergeCell ref="A2:A3"/>
    <mergeCell ref="B2:F2"/>
    <mergeCell ref="G2:AK2"/>
    <mergeCell ref="AL2:AL3"/>
    <mergeCell ref="AM2:AM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3"/>
  <sheetViews>
    <sheetView topLeftCell="A47" workbookViewId="0">
      <selection activeCell="B58" sqref="B58"/>
    </sheetView>
  </sheetViews>
  <sheetFormatPr defaultRowHeight="15" x14ac:dyDescent="0.25"/>
  <cols>
    <col min="2" max="2" width="28.85546875" bestFit="1" customWidth="1"/>
    <col min="3" max="9" width="14.140625" customWidth="1"/>
  </cols>
  <sheetData>
    <row r="2" spans="2:9" ht="43.5" customHeight="1" x14ac:dyDescent="0.25">
      <c r="B2" s="53" t="s">
        <v>161</v>
      </c>
      <c r="C2" s="6" t="s">
        <v>0</v>
      </c>
      <c r="D2" s="42" t="s">
        <v>163</v>
      </c>
      <c r="E2" s="42" t="s">
        <v>398</v>
      </c>
      <c r="F2" s="42" t="s">
        <v>165</v>
      </c>
      <c r="G2" s="42" t="s">
        <v>398</v>
      </c>
      <c r="H2" s="42" t="s">
        <v>164</v>
      </c>
      <c r="I2" s="42" t="s">
        <v>398</v>
      </c>
    </row>
    <row r="3" spans="2:9" x14ac:dyDescent="0.25">
      <c r="B3" s="15" t="s">
        <v>196</v>
      </c>
      <c r="C3" s="8" t="str">
        <f>_xlfn.XLOOKUP(B3,'Jun-Compile'!$B$3:$B$167,'Jun-Compile'!$C$3:$C$167, ,0)</f>
        <v>RPE</v>
      </c>
      <c r="D3" s="8">
        <f>_xlfn.XLOOKUP(B3,Mei!$B$4:$B$164,Mei!$AL$4:$AL$164, ,0)</f>
        <v>252</v>
      </c>
      <c r="E3" s="8">
        <f t="shared" ref="E3:E20" si="0">_xlfn.RANK.EQ(D3,$D$3:$D$163,0)</f>
        <v>7</v>
      </c>
      <c r="F3" s="26">
        <f>_xlfn.XLOOKUP(B3,Mei!$B$4:$B$164,Mei!$AM$4:$AM$164, ,0)</f>
        <v>4.2</v>
      </c>
      <c r="G3" s="8">
        <f t="shared" ref="G3:G20" si="1">_xlfn.RANK.EQ(F3,$F$3:$F$163,0)</f>
        <v>7</v>
      </c>
      <c r="H3" s="8">
        <f>_xlfn.XLOOKUP(B3,Mei!$B$4:$B$164,Mei!$AN$4:$AN$164, ,0)</f>
        <v>16</v>
      </c>
      <c r="I3" s="8">
        <f t="shared" ref="I3:I20" si="2">_xlfn.RANK.EQ(H3,$H$3:$H$163,0)</f>
        <v>1</v>
      </c>
    </row>
    <row r="4" spans="2:9" x14ac:dyDescent="0.25">
      <c r="B4" s="15" t="s">
        <v>188</v>
      </c>
      <c r="C4" s="76" t="str">
        <f>_xlfn.XLOOKUP(B4,'Jun-Compile'!$B$3:$B$167,'Jun-Compile'!$C$3:$C$167, ,0)</f>
        <v>RPE</v>
      </c>
      <c r="D4" s="8">
        <f>_xlfn.XLOOKUP(B4,Mei!$B$4:$B$164,Mei!$AL$4:$AL$164, ,0)</f>
        <v>240</v>
      </c>
      <c r="E4" s="8">
        <f t="shared" si="0"/>
        <v>9</v>
      </c>
      <c r="F4" s="26">
        <f>_xlfn.XLOOKUP(B4,Mei!$B$4:$B$164,Mei!$AM$4:$AM$164, ,0)</f>
        <v>4</v>
      </c>
      <c r="G4" s="8">
        <f t="shared" si="1"/>
        <v>9</v>
      </c>
      <c r="H4" s="8">
        <f>_xlfn.XLOOKUP(B4,Mei!$B$4:$B$164,Mei!$AN$4:$AN$164, ,0)</f>
        <v>15</v>
      </c>
      <c r="I4" s="8">
        <f t="shared" si="2"/>
        <v>2</v>
      </c>
    </row>
    <row r="5" spans="2:9" x14ac:dyDescent="0.25">
      <c r="B5" s="15" t="s">
        <v>201</v>
      </c>
      <c r="C5" s="76" t="str">
        <f>_xlfn.XLOOKUP(B5,'Jun-Compile'!$B$3:$B$167,'Jun-Compile'!$C$3:$C$167, ,0)</f>
        <v>RPE</v>
      </c>
      <c r="D5" s="8">
        <f>_xlfn.XLOOKUP(B5,Mei!$B$4:$B$164,Mei!$AL$4:$AL$164, ,0)</f>
        <v>226</v>
      </c>
      <c r="E5" s="8">
        <f t="shared" si="0"/>
        <v>10</v>
      </c>
      <c r="F5" s="26">
        <f>_xlfn.XLOOKUP(B5,Mei!$B$4:$B$164,Mei!$AM$4:$AM$164, ,0)</f>
        <v>3.7666666666666666</v>
      </c>
      <c r="G5" s="8">
        <f t="shared" si="1"/>
        <v>10</v>
      </c>
      <c r="H5" s="8">
        <f>_xlfn.XLOOKUP(B5,Mei!$B$4:$B$164,Mei!$AN$4:$AN$164, ,0)</f>
        <v>14</v>
      </c>
      <c r="I5" s="8">
        <f t="shared" si="2"/>
        <v>3</v>
      </c>
    </row>
    <row r="6" spans="2:9" x14ac:dyDescent="0.25">
      <c r="B6" s="15" t="s">
        <v>220</v>
      </c>
      <c r="C6" s="76">
        <f>_xlfn.XLOOKUP(B6,'Jun-Compile'!$B$3:$B$167,'Jun-Compile'!$C$3:$C$167, ,0)</f>
        <v>0</v>
      </c>
      <c r="D6" s="8">
        <f>_xlfn.XLOOKUP(B6,Mei!$B$4:$B$164,Mei!$AL$4:$AL$164, ,0)</f>
        <v>109</v>
      </c>
      <c r="E6" s="8">
        <f t="shared" si="0"/>
        <v>20</v>
      </c>
      <c r="F6" s="26">
        <f>_xlfn.XLOOKUP(B6,Mei!$B$4:$B$164,Mei!$AM$4:$AM$164, ,0)</f>
        <v>1.8166666666666667</v>
      </c>
      <c r="G6" s="8">
        <f t="shared" si="1"/>
        <v>20</v>
      </c>
      <c r="H6" s="8">
        <f>_xlfn.XLOOKUP(B6,Mei!$B$4:$B$164,Mei!$AN$4:$AN$164, ,0)</f>
        <v>14</v>
      </c>
      <c r="I6" s="8">
        <f t="shared" si="2"/>
        <v>3</v>
      </c>
    </row>
    <row r="7" spans="2:9" x14ac:dyDescent="0.25">
      <c r="B7" s="15" t="s">
        <v>223</v>
      </c>
      <c r="C7" s="76" t="str">
        <f>_xlfn.XLOOKUP(B7,'Jun-Compile'!$B$3:$B$167,'Jun-Compile'!$C$3:$C$167, ,0)</f>
        <v>Estimator</v>
      </c>
      <c r="D7" s="8">
        <f>_xlfn.XLOOKUP(B7,Mei!$B$4:$B$164,Mei!$AL$4:$AL$164, ,0)</f>
        <v>124</v>
      </c>
      <c r="E7" s="8">
        <f t="shared" si="0"/>
        <v>17</v>
      </c>
      <c r="F7" s="26">
        <f>_xlfn.XLOOKUP(B7,Mei!$B$4:$B$164,Mei!$AM$4:$AM$164, ,0)</f>
        <v>2.0666666666666669</v>
      </c>
      <c r="G7" s="8">
        <f t="shared" si="1"/>
        <v>17</v>
      </c>
      <c r="H7" s="8">
        <f>_xlfn.XLOOKUP(B7,Mei!$B$4:$B$164,Mei!$AN$4:$AN$164, ,0)</f>
        <v>13</v>
      </c>
      <c r="I7" s="8">
        <f t="shared" si="2"/>
        <v>5</v>
      </c>
    </row>
    <row r="8" spans="2:9" x14ac:dyDescent="0.25">
      <c r="B8" s="15" t="s">
        <v>171</v>
      </c>
      <c r="C8" s="76" t="str">
        <f>_xlfn.XLOOKUP(B8,'Jun-Compile'!$B$3:$B$167,'Jun-Compile'!$C$3:$C$167, ,0)</f>
        <v>PPJM</v>
      </c>
      <c r="D8" s="8">
        <f>_xlfn.XLOOKUP(B8,Mei!$B$4:$B$164,Mei!$AL$4:$AL$164, ,0)</f>
        <v>404</v>
      </c>
      <c r="E8" s="8">
        <f t="shared" si="0"/>
        <v>3</v>
      </c>
      <c r="F8" s="26">
        <f>_xlfn.XLOOKUP(B8,Mei!$B$4:$B$164,Mei!$AM$4:$AM$164, ,0)</f>
        <v>6.7333333333333334</v>
      </c>
      <c r="G8" s="8">
        <f t="shared" si="1"/>
        <v>3</v>
      </c>
      <c r="H8" s="8">
        <f>_xlfn.XLOOKUP(B8,Mei!$B$4:$B$164,Mei!$AN$4:$AN$164, ,0)</f>
        <v>12</v>
      </c>
      <c r="I8" s="8">
        <f t="shared" si="2"/>
        <v>6</v>
      </c>
    </row>
    <row r="9" spans="2:9" x14ac:dyDescent="0.25">
      <c r="B9" s="15" t="s">
        <v>274</v>
      </c>
      <c r="C9" s="76" t="str">
        <f>_xlfn.XLOOKUP(B9,'Jun-Compile'!$B$3:$B$167,'Jun-Compile'!$C$3:$C$167, ,0)</f>
        <v>Sales</v>
      </c>
      <c r="D9" s="8">
        <f>_xlfn.XLOOKUP(B9,Mei!$B$4:$B$164,Mei!$AL$4:$AL$164, ,0)</f>
        <v>256</v>
      </c>
      <c r="E9" s="8">
        <f t="shared" si="0"/>
        <v>6</v>
      </c>
      <c r="F9" s="26">
        <f>_xlfn.XLOOKUP(B9,Mei!$B$4:$B$164,Mei!$AM$4:$AM$164, ,0)</f>
        <v>4.2666666666666666</v>
      </c>
      <c r="G9" s="8">
        <f t="shared" si="1"/>
        <v>6</v>
      </c>
      <c r="H9" s="8">
        <f>_xlfn.XLOOKUP(B9,Mei!$B$4:$B$164,Mei!$AN$4:$AN$164, ,0)</f>
        <v>12</v>
      </c>
      <c r="I9" s="8">
        <f t="shared" si="2"/>
        <v>6</v>
      </c>
    </row>
    <row r="10" spans="2:9" x14ac:dyDescent="0.25">
      <c r="B10" s="15" t="s">
        <v>238</v>
      </c>
      <c r="C10" s="76" t="str">
        <f>_xlfn.XLOOKUP(B10,'Jun-Compile'!$B$3:$B$167,'Jun-Compile'!$C$3:$C$167, ,0)</f>
        <v>Sales</v>
      </c>
      <c r="D10" s="8">
        <f>_xlfn.XLOOKUP(B10,Mei!$B$4:$B$164,Mei!$AL$4:$AL$164, ,0)</f>
        <v>194</v>
      </c>
      <c r="E10" s="8">
        <f t="shared" si="0"/>
        <v>12</v>
      </c>
      <c r="F10" s="26">
        <f>_xlfn.XLOOKUP(B10,Mei!$B$4:$B$164,Mei!$AM$4:$AM$164, ,0)</f>
        <v>3.2333333333333334</v>
      </c>
      <c r="G10" s="8">
        <f t="shared" si="1"/>
        <v>12</v>
      </c>
      <c r="H10" s="8">
        <f>_xlfn.XLOOKUP(B10,Mei!$B$4:$B$164,Mei!$AN$4:$AN$164, ,0)</f>
        <v>12</v>
      </c>
      <c r="I10" s="8">
        <f t="shared" si="2"/>
        <v>6</v>
      </c>
    </row>
    <row r="11" spans="2:9" x14ac:dyDescent="0.25">
      <c r="B11" s="15" t="s">
        <v>204</v>
      </c>
      <c r="C11" s="76" t="str">
        <f>_xlfn.XLOOKUP(B11,'Jun-Compile'!$B$3:$B$167,'Jun-Compile'!$C$3:$C$167, ,0)</f>
        <v>MEP</v>
      </c>
      <c r="D11" s="8">
        <f>_xlfn.XLOOKUP(B11,Mei!$B$4:$B$164,Mei!$AL$4:$AL$164, ,0)</f>
        <v>396</v>
      </c>
      <c r="E11" s="8">
        <f t="shared" si="0"/>
        <v>4</v>
      </c>
      <c r="F11" s="26">
        <f>_xlfn.XLOOKUP(B11,Mei!$B$4:$B$164,Mei!$AM$4:$AM$164, ,0)</f>
        <v>6.6</v>
      </c>
      <c r="G11" s="8">
        <f t="shared" si="1"/>
        <v>4</v>
      </c>
      <c r="H11" s="8">
        <f>_xlfn.XLOOKUP(B11,Mei!$B$4:$B$164,Mei!$AN$4:$AN$164, ,0)</f>
        <v>11</v>
      </c>
      <c r="I11" s="8">
        <f t="shared" si="2"/>
        <v>9</v>
      </c>
    </row>
    <row r="12" spans="2:9" x14ac:dyDescent="0.25">
      <c r="B12" s="54" t="s">
        <v>101</v>
      </c>
      <c r="C12" s="76" t="str">
        <f>_xlfn.XLOOKUP(B12,'Jun-Compile'!$B$3:$B$167,'Jun-Compile'!$C$3:$C$167, ,0)</f>
        <v>Admin Sales &amp; Engineer</v>
      </c>
      <c r="D12" s="8">
        <f>_xlfn.XLOOKUP(B12,Mei!$B$4:$B$164,Mei!$AL$4:$AL$164, ,0)</f>
        <v>119</v>
      </c>
      <c r="E12" s="8">
        <f t="shared" si="0"/>
        <v>18</v>
      </c>
      <c r="F12" s="26">
        <f>_xlfn.XLOOKUP(B12,Mei!$B$4:$B$164,Mei!$AM$4:$AM$164, ,0)</f>
        <v>1.9833333333333334</v>
      </c>
      <c r="G12" s="8">
        <f t="shared" si="1"/>
        <v>18</v>
      </c>
      <c r="H12" s="8">
        <f>_xlfn.XLOOKUP(B12,Mei!$B$4:$B$164,Mei!$AN$4:$AN$164, ,0)</f>
        <v>11</v>
      </c>
      <c r="I12" s="8">
        <f t="shared" si="2"/>
        <v>9</v>
      </c>
    </row>
    <row r="13" spans="2:9" x14ac:dyDescent="0.25">
      <c r="B13" s="15" t="s">
        <v>233</v>
      </c>
      <c r="C13" s="76">
        <f>_xlfn.XLOOKUP(B13,'Jun-Compile'!$B$3:$B$167,'Jun-Compile'!$C$3:$C$167, ,0)</f>
        <v>0</v>
      </c>
      <c r="D13" s="8">
        <f>_xlfn.XLOOKUP(B13,Mei!$B$4:$B$164,Mei!$AL$4:$AL$164, ,0)</f>
        <v>129</v>
      </c>
      <c r="E13" s="8">
        <f t="shared" si="0"/>
        <v>16</v>
      </c>
      <c r="F13" s="26">
        <f>_xlfn.XLOOKUP(B13,Mei!$B$4:$B$164,Mei!$AM$4:$AM$164, ,0)</f>
        <v>2.15</v>
      </c>
      <c r="G13" s="8">
        <f t="shared" si="1"/>
        <v>16</v>
      </c>
      <c r="H13" s="8">
        <f>_xlfn.XLOOKUP(B13,Mei!$B$4:$B$164,Mei!$AN$4:$AN$164, ,0)</f>
        <v>10</v>
      </c>
      <c r="I13" s="8">
        <f t="shared" si="2"/>
        <v>11</v>
      </c>
    </row>
    <row r="14" spans="2:9" x14ac:dyDescent="0.25">
      <c r="B14" s="15" t="s">
        <v>265</v>
      </c>
      <c r="C14" s="76" t="str">
        <f>_xlfn.XLOOKUP(B14,'Jun-Compile'!$B$3:$B$167,'Jun-Compile'!$C$3:$C$167, ,0)</f>
        <v>Admin Sales &amp; Engineer</v>
      </c>
      <c r="D14" s="8">
        <f>_xlfn.XLOOKUP(B14,Mei!$B$4:$B$164,Mei!$AL$4:$AL$164, ,0)</f>
        <v>174</v>
      </c>
      <c r="E14" s="8">
        <f t="shared" si="0"/>
        <v>13</v>
      </c>
      <c r="F14" s="26">
        <f>_xlfn.XLOOKUP(B14,Mei!$B$4:$B$164,Mei!$AM$4:$AM$164, ,0)</f>
        <v>2.9</v>
      </c>
      <c r="G14" s="8">
        <f t="shared" si="1"/>
        <v>13</v>
      </c>
      <c r="H14" s="8">
        <f>_xlfn.XLOOKUP(B14,Mei!$B$4:$B$164,Mei!$AN$4:$AN$164, ,0)</f>
        <v>9</v>
      </c>
      <c r="I14" s="8">
        <f t="shared" si="2"/>
        <v>12</v>
      </c>
    </row>
    <row r="15" spans="2:9" x14ac:dyDescent="0.25">
      <c r="B15" s="15" t="s">
        <v>236</v>
      </c>
      <c r="C15" s="76" t="str">
        <f>_xlfn.XLOOKUP(B15,'Jun-Compile'!$B$3:$B$167,'Jun-Compile'!$C$3:$C$167, ,0)</f>
        <v>Operation</v>
      </c>
      <c r="D15" s="8">
        <f>_xlfn.XLOOKUP(B15,Mei!$B$4:$B$164,Mei!$AL$4:$AL$164, ,0)</f>
        <v>106</v>
      </c>
      <c r="E15" s="8">
        <f t="shared" si="0"/>
        <v>21</v>
      </c>
      <c r="F15" s="26">
        <f>_xlfn.XLOOKUP(B15,Mei!$B$4:$B$164,Mei!$AM$4:$AM$164, ,0)</f>
        <v>1.7666666666666666</v>
      </c>
      <c r="G15" s="8">
        <f t="shared" si="1"/>
        <v>21</v>
      </c>
      <c r="H15" s="8">
        <f>_xlfn.XLOOKUP(B15,Mei!$B$4:$B$164,Mei!$AN$4:$AN$164, ,0)</f>
        <v>9</v>
      </c>
      <c r="I15" s="8">
        <f t="shared" si="2"/>
        <v>12</v>
      </c>
    </row>
    <row r="16" spans="2:9" x14ac:dyDescent="0.25">
      <c r="B16" s="15" t="s">
        <v>289</v>
      </c>
      <c r="C16" s="76" t="str">
        <f>_xlfn.XLOOKUP(B16,'Jun-Compile'!$B$3:$B$167,'Jun-Compile'!$C$3:$C$167, ,0)</f>
        <v>Sales</v>
      </c>
      <c r="D16" s="8">
        <f>_xlfn.XLOOKUP(B16,Mei!$B$4:$B$164,Mei!$AL$4:$AL$164, ,0)</f>
        <v>212</v>
      </c>
      <c r="E16" s="8">
        <f t="shared" si="0"/>
        <v>11</v>
      </c>
      <c r="F16" s="26">
        <f>_xlfn.XLOOKUP(B16,Mei!$B$4:$B$164,Mei!$AM$4:$AM$164, ,0)</f>
        <v>3.5333333333333332</v>
      </c>
      <c r="G16" s="8">
        <f t="shared" si="1"/>
        <v>11</v>
      </c>
      <c r="H16" s="8">
        <f>_xlfn.XLOOKUP(B16,Mei!$B$4:$B$164,Mei!$AN$4:$AN$164, ,0)</f>
        <v>8</v>
      </c>
      <c r="I16" s="8">
        <f t="shared" si="2"/>
        <v>14</v>
      </c>
    </row>
    <row r="17" spans="2:9" x14ac:dyDescent="0.25">
      <c r="B17" s="15" t="s">
        <v>278</v>
      </c>
      <c r="C17" s="76" t="str">
        <f>_xlfn.XLOOKUP(B17,'Jun-Compile'!$B$3:$B$167,'Jun-Compile'!$C$3:$C$167, ,0)</f>
        <v>Sales</v>
      </c>
      <c r="D17" s="8">
        <f>_xlfn.XLOOKUP(B17,Mei!$B$4:$B$164,Mei!$AL$4:$AL$164, ,0)</f>
        <v>172</v>
      </c>
      <c r="E17" s="8">
        <f t="shared" si="0"/>
        <v>14</v>
      </c>
      <c r="F17" s="26">
        <f>_xlfn.XLOOKUP(B17,Mei!$B$4:$B$164,Mei!$AM$4:$AM$164, ,0)</f>
        <v>2.8666666666666667</v>
      </c>
      <c r="G17" s="8">
        <f t="shared" si="1"/>
        <v>14</v>
      </c>
      <c r="H17" s="8">
        <f>_xlfn.XLOOKUP(B17,Mei!$B$4:$B$164,Mei!$AN$4:$AN$164, ,0)</f>
        <v>8</v>
      </c>
      <c r="I17" s="8">
        <f t="shared" si="2"/>
        <v>14</v>
      </c>
    </row>
    <row r="18" spans="2:9" x14ac:dyDescent="0.25">
      <c r="B18" s="54" t="s">
        <v>94</v>
      </c>
      <c r="C18" s="76" t="str">
        <f>_xlfn.XLOOKUP(B18,'Jun-Compile'!$B$3:$B$167,'Jun-Compile'!$C$3:$C$167, ,0)</f>
        <v>Logistik</v>
      </c>
      <c r="D18" s="8">
        <f>_xlfn.XLOOKUP(B18,Mei!$B$4:$B$164,Mei!$AL$4:$AL$164, ,0)</f>
        <v>71</v>
      </c>
      <c r="E18" s="8">
        <f t="shared" si="0"/>
        <v>24</v>
      </c>
      <c r="F18" s="26">
        <f>_xlfn.XLOOKUP(B18,Mei!$B$4:$B$164,Mei!$AM$4:$AM$164, ,0)</f>
        <v>1.1833333333333333</v>
      </c>
      <c r="G18" s="8">
        <f t="shared" si="1"/>
        <v>24</v>
      </c>
      <c r="H18" s="8">
        <f>_xlfn.XLOOKUP(B18,Mei!$B$4:$B$164,Mei!$AN$4:$AN$164, ,0)</f>
        <v>8</v>
      </c>
      <c r="I18" s="8">
        <f t="shared" si="2"/>
        <v>14</v>
      </c>
    </row>
    <row r="19" spans="2:9" x14ac:dyDescent="0.25">
      <c r="B19" s="15" t="s">
        <v>244</v>
      </c>
      <c r="C19" s="76" t="str">
        <f>_xlfn.XLOOKUP(B19,'Jun-Compile'!$B$3:$B$167,'Jun-Compile'!$C$3:$C$167, ,0)</f>
        <v>Sales</v>
      </c>
      <c r="D19" s="8">
        <f>_xlfn.XLOOKUP(B19,Mei!$B$4:$B$164,Mei!$AL$4:$AL$164, ,0)</f>
        <v>66</v>
      </c>
      <c r="E19" s="8">
        <f t="shared" si="0"/>
        <v>25</v>
      </c>
      <c r="F19" s="26">
        <f>_xlfn.XLOOKUP(B19,Mei!$B$4:$B$164,Mei!$AM$4:$AM$164, ,0)</f>
        <v>1.1000000000000001</v>
      </c>
      <c r="G19" s="8">
        <f t="shared" si="1"/>
        <v>25</v>
      </c>
      <c r="H19" s="8">
        <f>_xlfn.XLOOKUP(B19,Mei!$B$4:$B$164,Mei!$AN$4:$AN$164, ,0)</f>
        <v>8</v>
      </c>
      <c r="I19" s="8">
        <f t="shared" si="2"/>
        <v>14</v>
      </c>
    </row>
    <row r="20" spans="2:9" x14ac:dyDescent="0.25">
      <c r="B20" s="15" t="s">
        <v>172</v>
      </c>
      <c r="C20" s="76" t="str">
        <f>_xlfn.XLOOKUP(B20,'Jun-Compile'!$B$3:$B$167,'Jun-Compile'!$C$3:$C$167, ,0)</f>
        <v>PPJM</v>
      </c>
      <c r="D20" s="8">
        <f>_xlfn.XLOOKUP(B20,Mei!$B$4:$B$164,Mei!$AL$4:$AL$164, ,0)</f>
        <v>532</v>
      </c>
      <c r="E20" s="8">
        <f t="shared" si="0"/>
        <v>1</v>
      </c>
      <c r="F20" s="26">
        <f>_xlfn.XLOOKUP(B20,Mei!$B$4:$B$164,Mei!$AM$4:$AM$164, ,0)</f>
        <v>8.8666666666666671</v>
      </c>
      <c r="G20" s="8">
        <f t="shared" si="1"/>
        <v>1</v>
      </c>
      <c r="H20" s="8">
        <f>_xlfn.XLOOKUP(B20,Mei!$B$4:$B$164,Mei!$AN$4:$AN$164, ,0)</f>
        <v>7</v>
      </c>
      <c r="I20" s="8">
        <f t="shared" si="2"/>
        <v>18</v>
      </c>
    </row>
    <row r="21" spans="2:9" x14ac:dyDescent="0.25">
      <c r="B21" s="15" t="s">
        <v>194</v>
      </c>
      <c r="C21" s="76" t="str">
        <f>_xlfn.XLOOKUP(B21,'Jun-Compile'!$B$3:$B$167,'Jun-Compile'!$C$3:$C$167, ,0)</f>
        <v>Teknisi Service</v>
      </c>
      <c r="D21" s="8">
        <f>_xlfn.XLOOKUP(B21,Mei!$B$4:$B$164,Mei!$AL$4:$AL$164, ,0)</f>
        <v>455</v>
      </c>
      <c r="E21" s="8">
        <f t="shared" ref="E21:E52" si="3">_xlfn.RANK.EQ(D21,$D$3:$D$163,0)</f>
        <v>2</v>
      </c>
      <c r="F21" s="26">
        <f>_xlfn.XLOOKUP(B21,Mei!$B$4:$B$164,Mei!$AM$4:$AM$164, ,0)</f>
        <v>7.583333333333333</v>
      </c>
      <c r="G21" s="8">
        <f t="shared" ref="G21:G52" si="4">_xlfn.RANK.EQ(F21,$F$3:$F$163,0)</f>
        <v>2</v>
      </c>
      <c r="H21" s="8">
        <f>_xlfn.XLOOKUP(B21,Mei!$B$4:$B$164,Mei!$AN$4:$AN$164, ,0)</f>
        <v>7</v>
      </c>
      <c r="I21" s="8">
        <f t="shared" ref="I21:I52" si="5">_xlfn.RANK.EQ(H21,$H$3:$H$163,0)</f>
        <v>18</v>
      </c>
    </row>
    <row r="22" spans="2:9" x14ac:dyDescent="0.25">
      <c r="B22" s="61" t="s">
        <v>378</v>
      </c>
      <c r="C22" s="76" t="str">
        <f>_xlfn.XLOOKUP(B22,'Jun-Compile'!$B$3:$B$167,'Jun-Compile'!$C$3:$C$167, ,0)</f>
        <v>MEP</v>
      </c>
      <c r="D22" s="8">
        <f>_xlfn.XLOOKUP(B22,Mei!$B$4:$B$164,Mei!$AL$4:$AL$164, ,0)</f>
        <v>298</v>
      </c>
      <c r="E22" s="8">
        <f t="shared" si="3"/>
        <v>5</v>
      </c>
      <c r="F22" s="26">
        <f>_xlfn.XLOOKUP(B22,Mei!$B$4:$B$164,Mei!$AM$4:$AM$164, ,0)</f>
        <v>4.9666666666666668</v>
      </c>
      <c r="G22" s="8">
        <f t="shared" si="4"/>
        <v>5</v>
      </c>
      <c r="H22" s="8">
        <f>_xlfn.XLOOKUP(B22,Mei!$B$4:$B$164,Mei!$AN$4:$AN$164, ,0)</f>
        <v>7</v>
      </c>
      <c r="I22" s="8">
        <f t="shared" si="5"/>
        <v>18</v>
      </c>
    </row>
    <row r="23" spans="2:9" x14ac:dyDescent="0.25">
      <c r="B23" s="15" t="s">
        <v>214</v>
      </c>
      <c r="C23" s="76" t="str">
        <f>_xlfn.XLOOKUP(B23,'Jun-Compile'!$B$3:$B$167,'Jun-Compile'!$C$3:$C$167, ,0)</f>
        <v>GTI</v>
      </c>
      <c r="D23" s="8">
        <f>_xlfn.XLOOKUP(B23,Mei!$B$4:$B$164,Mei!$AL$4:$AL$164, ,0)</f>
        <v>91</v>
      </c>
      <c r="E23" s="8">
        <f t="shared" si="3"/>
        <v>22</v>
      </c>
      <c r="F23" s="26">
        <f>_xlfn.XLOOKUP(B23,Mei!$B$4:$B$164,Mei!$AM$4:$AM$164, ,0)</f>
        <v>1.5166666666666666</v>
      </c>
      <c r="G23" s="8">
        <f t="shared" si="4"/>
        <v>22</v>
      </c>
      <c r="H23" s="8">
        <f>_xlfn.XLOOKUP(B23,Mei!$B$4:$B$164,Mei!$AN$4:$AN$164, ,0)</f>
        <v>7</v>
      </c>
      <c r="I23" s="8">
        <f t="shared" si="5"/>
        <v>18</v>
      </c>
    </row>
    <row r="24" spans="2:9" x14ac:dyDescent="0.25">
      <c r="B24" s="15" t="s">
        <v>205</v>
      </c>
      <c r="C24" s="76" t="str">
        <f>_xlfn.XLOOKUP(B24,'Jun-Compile'!$B$3:$B$167,'Jun-Compile'!$C$3:$C$167, ,0)</f>
        <v>MEP</v>
      </c>
      <c r="D24" s="8">
        <f>_xlfn.XLOOKUP(B24,Mei!$B$4:$B$164,Mei!$AL$4:$AL$164, ,0)</f>
        <v>77</v>
      </c>
      <c r="E24" s="8">
        <f t="shared" si="3"/>
        <v>23</v>
      </c>
      <c r="F24" s="26">
        <f>_xlfn.XLOOKUP(B24,Mei!$B$4:$B$164,Mei!$AM$4:$AM$164, ,0)</f>
        <v>1.2833333333333334</v>
      </c>
      <c r="G24" s="8">
        <f t="shared" si="4"/>
        <v>23</v>
      </c>
      <c r="H24" s="8">
        <f>_xlfn.XLOOKUP(B24,Mei!$B$4:$B$164,Mei!$AN$4:$AN$164, ,0)</f>
        <v>7</v>
      </c>
      <c r="I24" s="8">
        <f t="shared" si="5"/>
        <v>18</v>
      </c>
    </row>
    <row r="25" spans="2:9" x14ac:dyDescent="0.25">
      <c r="B25" s="9" t="s">
        <v>426</v>
      </c>
      <c r="C25" s="76" t="str">
        <f>_xlfn.XLOOKUP(B25,'Jun-Compile'!$B$3:$B$167,'Jun-Compile'!$C$3:$C$167, ,0)</f>
        <v>MEP</v>
      </c>
      <c r="D25" s="8">
        <f>_xlfn.XLOOKUP(B25,Mei!$B$4:$B$164,Mei!$AL$4:$AL$164, ,0)</f>
        <v>52</v>
      </c>
      <c r="E25" s="8">
        <f t="shared" si="3"/>
        <v>26</v>
      </c>
      <c r="F25" s="26">
        <f>_xlfn.XLOOKUP(B25,Mei!$B$4:$B$164,Mei!$AM$4:$AM$164, ,0)</f>
        <v>0.8666666666666667</v>
      </c>
      <c r="G25" s="8">
        <f t="shared" si="4"/>
        <v>26</v>
      </c>
      <c r="H25" s="8">
        <f>_xlfn.XLOOKUP(B25,Mei!$B$4:$B$164,Mei!$AN$4:$AN$164, ,0)</f>
        <v>6</v>
      </c>
      <c r="I25" s="8">
        <f t="shared" si="5"/>
        <v>23</v>
      </c>
    </row>
    <row r="26" spans="2:9" x14ac:dyDescent="0.25">
      <c r="B26" s="15" t="s">
        <v>175</v>
      </c>
      <c r="C26" s="76" t="str">
        <f>_xlfn.XLOOKUP(B26,'Jun-Compile'!$B$3:$B$167,'Jun-Compile'!$C$3:$C$167, ,0)</f>
        <v>Purchasing</v>
      </c>
      <c r="D26" s="8">
        <f>_xlfn.XLOOKUP(B26,Mei!$B$4:$B$164,Mei!$AL$4:$AL$164, ,0)</f>
        <v>48</v>
      </c>
      <c r="E26" s="8">
        <f t="shared" si="3"/>
        <v>28</v>
      </c>
      <c r="F26" s="26">
        <f>_xlfn.XLOOKUP(B26,Mei!$B$4:$B$164,Mei!$AM$4:$AM$164, ,0)</f>
        <v>0.8</v>
      </c>
      <c r="G26" s="8">
        <f t="shared" si="4"/>
        <v>28</v>
      </c>
      <c r="H26" s="8">
        <f>_xlfn.XLOOKUP(B26,Mei!$B$4:$B$164,Mei!$AN$4:$AN$164, ,0)</f>
        <v>6</v>
      </c>
      <c r="I26" s="8">
        <f t="shared" si="5"/>
        <v>23</v>
      </c>
    </row>
    <row r="27" spans="2:9" x14ac:dyDescent="0.25">
      <c r="B27" s="15" t="s">
        <v>224</v>
      </c>
      <c r="C27" s="76" t="str">
        <f>_xlfn.XLOOKUP(B27,'Jun-Compile'!$B$3:$B$167,'Jun-Compile'!$C$3:$C$167, ,0)</f>
        <v>Estimator</v>
      </c>
      <c r="D27" s="8">
        <f>_xlfn.XLOOKUP(B27,Mei!$B$4:$B$164,Mei!$AL$4:$AL$164, ,0)</f>
        <v>34</v>
      </c>
      <c r="E27" s="8">
        <f t="shared" si="3"/>
        <v>30</v>
      </c>
      <c r="F27" s="26">
        <f>_xlfn.XLOOKUP(B27,Mei!$B$4:$B$164,Mei!$AM$4:$AM$164, ,0)</f>
        <v>0.56666666666666665</v>
      </c>
      <c r="G27" s="8">
        <f t="shared" si="4"/>
        <v>30</v>
      </c>
      <c r="H27" s="8">
        <f>_xlfn.XLOOKUP(B27,Mei!$B$4:$B$164,Mei!$AN$4:$AN$164, ,0)</f>
        <v>6</v>
      </c>
      <c r="I27" s="8">
        <f t="shared" si="5"/>
        <v>23</v>
      </c>
    </row>
    <row r="28" spans="2:9" x14ac:dyDescent="0.25">
      <c r="B28" s="15" t="s">
        <v>271</v>
      </c>
      <c r="C28" s="76" t="str">
        <f>_xlfn.XLOOKUP(B28,'Jun-Compile'!$B$3:$B$167,'Jun-Compile'!$C$3:$C$167, ,0)</f>
        <v>MEP</v>
      </c>
      <c r="D28" s="8">
        <f>_xlfn.XLOOKUP(B28,Mei!$B$4:$B$164,Mei!$AL$4:$AL$164, ,0)</f>
        <v>34</v>
      </c>
      <c r="E28" s="8">
        <f t="shared" si="3"/>
        <v>30</v>
      </c>
      <c r="F28" s="26">
        <f>_xlfn.XLOOKUP(B28,Mei!$B$4:$B$164,Mei!$AM$4:$AM$164, ,0)</f>
        <v>0.56666666666666665</v>
      </c>
      <c r="G28" s="8">
        <f t="shared" si="4"/>
        <v>30</v>
      </c>
      <c r="H28" s="8">
        <f>_xlfn.XLOOKUP(B28,Mei!$B$4:$B$164,Mei!$AN$4:$AN$164, ,0)</f>
        <v>6</v>
      </c>
      <c r="I28" s="8">
        <f t="shared" si="5"/>
        <v>23</v>
      </c>
    </row>
    <row r="29" spans="2:9" x14ac:dyDescent="0.25">
      <c r="B29" s="15" t="s">
        <v>198</v>
      </c>
      <c r="C29" s="76" t="str">
        <f>_xlfn.XLOOKUP(B29,'Jun-Compile'!$B$3:$B$167,'Jun-Compile'!$C$3:$C$167, ,0)</f>
        <v>Finance &amp; Accounting</v>
      </c>
      <c r="D29" s="8">
        <f>_xlfn.XLOOKUP(B29,Mei!$B$4:$B$164,Mei!$AL$4:$AL$164, ,0)</f>
        <v>17</v>
      </c>
      <c r="E29" s="8">
        <f t="shared" si="3"/>
        <v>38</v>
      </c>
      <c r="F29" s="26">
        <f>_xlfn.XLOOKUP(B29,Mei!$B$4:$B$164,Mei!$AM$4:$AM$164, ,0)</f>
        <v>0.28333333333333333</v>
      </c>
      <c r="G29" s="8">
        <f t="shared" si="4"/>
        <v>38</v>
      </c>
      <c r="H29" s="8">
        <f>_xlfn.XLOOKUP(B29,Mei!$B$4:$B$164,Mei!$AN$4:$AN$164, ,0)</f>
        <v>5</v>
      </c>
      <c r="I29" s="8">
        <f t="shared" si="5"/>
        <v>27</v>
      </c>
    </row>
    <row r="30" spans="2:9" x14ac:dyDescent="0.25">
      <c r="B30" s="15" t="s">
        <v>167</v>
      </c>
      <c r="C30" s="76" t="str">
        <f>_xlfn.XLOOKUP(B30,'Jun-Compile'!$B$3:$B$167,'Jun-Compile'!$C$3:$C$167, ,0)</f>
        <v>PPJM</v>
      </c>
      <c r="D30" s="8">
        <f>_xlfn.XLOOKUP(B30,Mei!$B$4:$B$164,Mei!$AL$4:$AL$164, ,0)</f>
        <v>155</v>
      </c>
      <c r="E30" s="8">
        <f t="shared" si="3"/>
        <v>15</v>
      </c>
      <c r="F30" s="26">
        <f>_xlfn.XLOOKUP(B30,Mei!$B$4:$B$164,Mei!$AM$4:$AM$164, ,0)</f>
        <v>2.5833333333333335</v>
      </c>
      <c r="G30" s="8">
        <f t="shared" si="4"/>
        <v>15</v>
      </c>
      <c r="H30" s="8">
        <f>_xlfn.XLOOKUP(B30,Mei!$B$4:$B$164,Mei!$AN$4:$AN$164, ,0)</f>
        <v>4</v>
      </c>
      <c r="I30" s="8">
        <f t="shared" si="5"/>
        <v>28</v>
      </c>
    </row>
    <row r="31" spans="2:9" x14ac:dyDescent="0.25">
      <c r="B31" s="15" t="s">
        <v>221</v>
      </c>
      <c r="C31" s="76" t="str">
        <f>_xlfn.XLOOKUP(B31,'Jun-Compile'!$B$3:$B$167,'Jun-Compile'!$C$3:$C$167, ,0)</f>
        <v>Operation</v>
      </c>
      <c r="D31" s="8">
        <f>_xlfn.XLOOKUP(B31,Mei!$B$4:$B$164,Mei!$AL$4:$AL$164, ,0)</f>
        <v>29</v>
      </c>
      <c r="E31" s="8">
        <f t="shared" si="3"/>
        <v>32</v>
      </c>
      <c r="F31" s="26">
        <f>_xlfn.XLOOKUP(B31,Mei!$B$4:$B$164,Mei!$AM$4:$AM$164, ,0)</f>
        <v>0.48333333333333334</v>
      </c>
      <c r="G31" s="8">
        <f t="shared" si="4"/>
        <v>32</v>
      </c>
      <c r="H31" s="8">
        <f>_xlfn.XLOOKUP(B31,Mei!$B$4:$B$164,Mei!$AN$4:$AN$164, ,0)</f>
        <v>4</v>
      </c>
      <c r="I31" s="8">
        <f t="shared" si="5"/>
        <v>28</v>
      </c>
    </row>
    <row r="32" spans="2:9" x14ac:dyDescent="0.25">
      <c r="B32" s="15" t="s">
        <v>215</v>
      </c>
      <c r="C32" s="76" t="str">
        <f>_xlfn.XLOOKUP(B32,'Jun-Compile'!$B$3:$B$167,'Jun-Compile'!$C$3:$C$167, ,0)</f>
        <v>ERP</v>
      </c>
      <c r="D32" s="8">
        <f>_xlfn.XLOOKUP(B32,Mei!$B$4:$B$164,Mei!$AL$4:$AL$164, ,0)</f>
        <v>22</v>
      </c>
      <c r="E32" s="8">
        <f t="shared" si="3"/>
        <v>35</v>
      </c>
      <c r="F32" s="26">
        <f>_xlfn.XLOOKUP(B32,Mei!$B$4:$B$164,Mei!$AM$4:$AM$164, ,0)</f>
        <v>0.36666666666666664</v>
      </c>
      <c r="G32" s="8">
        <f t="shared" si="4"/>
        <v>35</v>
      </c>
      <c r="H32" s="8">
        <f>_xlfn.XLOOKUP(B32,Mei!$B$4:$B$164,Mei!$AN$4:$AN$164, ,0)</f>
        <v>4</v>
      </c>
      <c r="I32" s="8">
        <f t="shared" si="5"/>
        <v>28</v>
      </c>
    </row>
    <row r="33" spans="2:9" x14ac:dyDescent="0.25">
      <c r="B33" s="15" t="s">
        <v>268</v>
      </c>
      <c r="C33" s="76" t="str">
        <f>_xlfn.XLOOKUP(B33,'Jun-Compile'!$B$3:$B$167,'Jun-Compile'!$C$3:$C$167, ,0)</f>
        <v>Finance &amp; Accounting</v>
      </c>
      <c r="D33" s="8">
        <f>_xlfn.XLOOKUP(B33,Mei!$B$4:$B$164,Mei!$AL$4:$AL$164, ,0)</f>
        <v>8</v>
      </c>
      <c r="E33" s="8">
        <f t="shared" si="3"/>
        <v>47</v>
      </c>
      <c r="F33" s="26">
        <f>_xlfn.XLOOKUP(B33,Mei!$B$4:$B$164,Mei!$AM$4:$AM$164, ,0)</f>
        <v>0.13333333333333333</v>
      </c>
      <c r="G33" s="8">
        <f t="shared" si="4"/>
        <v>47</v>
      </c>
      <c r="H33" s="8">
        <f>_xlfn.XLOOKUP(B33,Mei!$B$4:$B$164,Mei!$AN$4:$AN$164, ,0)</f>
        <v>4</v>
      </c>
      <c r="I33" s="8">
        <f t="shared" si="5"/>
        <v>28</v>
      </c>
    </row>
    <row r="34" spans="2:9" x14ac:dyDescent="0.25">
      <c r="B34" s="15" t="s">
        <v>263</v>
      </c>
      <c r="C34" s="76" t="str">
        <f>_xlfn.XLOOKUP(B34,'Jun-Compile'!$B$3:$B$167,'Jun-Compile'!$C$3:$C$167, ,0)</f>
        <v>Finance &amp; Accounting</v>
      </c>
      <c r="D34" s="8">
        <f>_xlfn.XLOOKUP(B34,Mei!$B$4:$B$164,Mei!$AL$4:$AL$164, ,0)</f>
        <v>116</v>
      </c>
      <c r="E34" s="8">
        <f t="shared" si="3"/>
        <v>19</v>
      </c>
      <c r="F34" s="26">
        <f>_xlfn.XLOOKUP(B34,Mei!$B$4:$B$164,Mei!$AM$4:$AM$164, ,0)</f>
        <v>1.9333333333333333</v>
      </c>
      <c r="G34" s="8">
        <f t="shared" si="4"/>
        <v>19</v>
      </c>
      <c r="H34" s="8">
        <f>_xlfn.XLOOKUP(B34,Mei!$B$4:$B$164,Mei!$AN$4:$AN$164, ,0)</f>
        <v>3</v>
      </c>
      <c r="I34" s="8">
        <f t="shared" si="5"/>
        <v>32</v>
      </c>
    </row>
    <row r="35" spans="2:9" x14ac:dyDescent="0.25">
      <c r="B35" s="15" t="s">
        <v>255</v>
      </c>
      <c r="C35" s="76" t="str">
        <f>_xlfn.XLOOKUP(B35,'Jun-Compile'!$B$3:$B$167,'Jun-Compile'!$C$3:$C$167, ,0)</f>
        <v>Operation</v>
      </c>
      <c r="D35" s="8">
        <f>_xlfn.XLOOKUP(B35,Mei!$B$4:$B$164,Mei!$AL$4:$AL$164, ,0)</f>
        <v>12</v>
      </c>
      <c r="E35" s="8">
        <f t="shared" si="3"/>
        <v>40</v>
      </c>
      <c r="F35" s="26">
        <f>_xlfn.XLOOKUP(B35,Mei!$B$4:$B$164,Mei!$AM$4:$AM$164, ,0)</f>
        <v>0.2</v>
      </c>
      <c r="G35" s="8">
        <f t="shared" si="4"/>
        <v>40</v>
      </c>
      <c r="H35" s="8">
        <f>_xlfn.XLOOKUP(B35,Mei!$B$4:$B$164,Mei!$AN$4:$AN$164, ,0)</f>
        <v>3</v>
      </c>
      <c r="I35" s="8">
        <f t="shared" si="5"/>
        <v>32</v>
      </c>
    </row>
    <row r="36" spans="2:9" x14ac:dyDescent="0.25">
      <c r="B36" s="15" t="s">
        <v>292</v>
      </c>
      <c r="C36" s="76" t="str">
        <f>_xlfn.XLOOKUP(B36,'Jun-Compile'!$B$3:$B$167,'Jun-Compile'!$C$3:$C$167, ,0)</f>
        <v>ERP</v>
      </c>
      <c r="D36" s="8">
        <f>_xlfn.XLOOKUP(B36,Mei!$B$4:$B$164,Mei!$AL$4:$AL$164, ,0)</f>
        <v>10</v>
      </c>
      <c r="E36" s="8">
        <f t="shared" si="3"/>
        <v>42</v>
      </c>
      <c r="F36" s="26">
        <f>_xlfn.XLOOKUP(B36,Mei!$B$4:$B$164,Mei!$AM$4:$AM$164, ,0)</f>
        <v>0.16666666666666666</v>
      </c>
      <c r="G36" s="8">
        <f t="shared" si="4"/>
        <v>42</v>
      </c>
      <c r="H36" s="8">
        <f>_xlfn.XLOOKUP(B36,Mei!$B$4:$B$164,Mei!$AN$4:$AN$164, ,0)</f>
        <v>3</v>
      </c>
      <c r="I36" s="8">
        <f t="shared" si="5"/>
        <v>32</v>
      </c>
    </row>
    <row r="37" spans="2:9" x14ac:dyDescent="0.25">
      <c r="B37" s="15" t="s">
        <v>290</v>
      </c>
      <c r="C37" s="76" t="str">
        <f>_xlfn.XLOOKUP(B37,'Jun-Compile'!$B$3:$B$167,'Jun-Compile'!$C$3:$C$167, ,0)</f>
        <v>Finance &amp; Accounting</v>
      </c>
      <c r="D37" s="8">
        <f>_xlfn.XLOOKUP(B37,Mei!$B$4:$B$164,Mei!$AL$4:$AL$164, ,0)</f>
        <v>3</v>
      </c>
      <c r="E37" s="8">
        <f t="shared" si="3"/>
        <v>56</v>
      </c>
      <c r="F37" s="26">
        <f>_xlfn.XLOOKUP(B37,Mei!$B$4:$B$164,Mei!$AM$4:$AM$164, ,0)</f>
        <v>0.05</v>
      </c>
      <c r="G37" s="8">
        <f t="shared" si="4"/>
        <v>56</v>
      </c>
      <c r="H37" s="8">
        <f>_xlfn.XLOOKUP(B37,Mei!$B$4:$B$164,Mei!$AN$4:$AN$164, ,0)</f>
        <v>3</v>
      </c>
      <c r="I37" s="8">
        <f t="shared" si="5"/>
        <v>32</v>
      </c>
    </row>
    <row r="38" spans="2:9" x14ac:dyDescent="0.25">
      <c r="B38" s="15" t="s">
        <v>260</v>
      </c>
      <c r="C38" s="76" t="str">
        <f>_xlfn.XLOOKUP(B38,'Jun-Compile'!$B$3:$B$167,'Jun-Compile'!$C$3:$C$167, ,0)</f>
        <v>Estimator</v>
      </c>
      <c r="D38" s="8">
        <f>_xlfn.XLOOKUP(B38,Mei!$B$4:$B$164,Mei!$AL$4:$AL$164, ,0)</f>
        <v>245</v>
      </c>
      <c r="E38" s="8">
        <f t="shared" si="3"/>
        <v>8</v>
      </c>
      <c r="F38" s="26">
        <f>_xlfn.XLOOKUP(B38,Mei!$B$4:$B$164,Mei!$AM$4:$AM$164, ,0)</f>
        <v>4.083333333333333</v>
      </c>
      <c r="G38" s="8">
        <f t="shared" si="4"/>
        <v>8</v>
      </c>
      <c r="H38" s="8">
        <f>_xlfn.XLOOKUP(B38,Mei!$B$4:$B$164,Mei!$AN$4:$AN$164, ,0)</f>
        <v>2</v>
      </c>
      <c r="I38" s="8">
        <f t="shared" si="5"/>
        <v>36</v>
      </c>
    </row>
    <row r="39" spans="2:9" x14ac:dyDescent="0.25">
      <c r="B39" s="15" t="s">
        <v>191</v>
      </c>
      <c r="C39" s="76" t="str">
        <f>_xlfn.XLOOKUP(B39,'Jun-Compile'!$B$3:$B$167,'Jun-Compile'!$C$3:$C$167, ,0)</f>
        <v>Sales</v>
      </c>
      <c r="D39" s="8">
        <f>_xlfn.XLOOKUP(B39,Mei!$B$4:$B$164,Mei!$AL$4:$AL$164, ,0)</f>
        <v>25</v>
      </c>
      <c r="E39" s="8">
        <f t="shared" si="3"/>
        <v>33</v>
      </c>
      <c r="F39" s="26">
        <f>_xlfn.XLOOKUP(B39,Mei!$B$4:$B$164,Mei!$AM$4:$AM$164, ,0)</f>
        <v>0.41666666666666669</v>
      </c>
      <c r="G39" s="8">
        <f t="shared" si="4"/>
        <v>33</v>
      </c>
      <c r="H39" s="8">
        <f>_xlfn.XLOOKUP(B39,Mei!$B$4:$B$164,Mei!$AN$4:$AN$164, ,0)</f>
        <v>2</v>
      </c>
      <c r="I39" s="8">
        <f t="shared" si="5"/>
        <v>36</v>
      </c>
    </row>
    <row r="40" spans="2:9" x14ac:dyDescent="0.25">
      <c r="B40" s="15" t="s">
        <v>200</v>
      </c>
      <c r="C40" s="76" t="str">
        <f>_xlfn.XLOOKUP(B40,'Jun-Compile'!$B$3:$B$167,'Jun-Compile'!$C$3:$C$167, ,0)</f>
        <v>RPE</v>
      </c>
      <c r="D40" s="8">
        <f>_xlfn.XLOOKUP(B40,Mei!$B$4:$B$164,Mei!$AL$4:$AL$164, ,0)</f>
        <v>22</v>
      </c>
      <c r="E40" s="8">
        <f t="shared" si="3"/>
        <v>35</v>
      </c>
      <c r="F40" s="26">
        <f>_xlfn.XLOOKUP(B40,Mei!$B$4:$B$164,Mei!$AM$4:$AM$164, ,0)</f>
        <v>0.36666666666666664</v>
      </c>
      <c r="G40" s="8">
        <f t="shared" si="4"/>
        <v>35</v>
      </c>
      <c r="H40" s="8">
        <f>_xlfn.XLOOKUP(B40,Mei!$B$4:$B$164,Mei!$AN$4:$AN$164, ,0)</f>
        <v>2</v>
      </c>
      <c r="I40" s="8">
        <f t="shared" si="5"/>
        <v>36</v>
      </c>
    </row>
    <row r="41" spans="2:9" x14ac:dyDescent="0.25">
      <c r="B41" s="15" t="s">
        <v>277</v>
      </c>
      <c r="C41" s="76">
        <f>_xlfn.XLOOKUP(B41,'Jun-Compile'!$B$3:$B$167,'Jun-Compile'!$C$3:$C$167, ,0)</f>
        <v>0</v>
      </c>
      <c r="D41" s="8">
        <f>_xlfn.XLOOKUP(B41,Mei!$B$4:$B$164,Mei!$AL$4:$AL$164, ,0)</f>
        <v>20</v>
      </c>
      <c r="E41" s="8">
        <f t="shared" si="3"/>
        <v>37</v>
      </c>
      <c r="F41" s="26">
        <f>_xlfn.XLOOKUP(B41,Mei!$B$4:$B$164,Mei!$AM$4:$AM$164, ,0)</f>
        <v>0.33333333333333331</v>
      </c>
      <c r="G41" s="8">
        <f t="shared" si="4"/>
        <v>37</v>
      </c>
      <c r="H41" s="8">
        <f>_xlfn.XLOOKUP(B41,Mei!$B$4:$B$164,Mei!$AN$4:$AN$164, ,0)</f>
        <v>2</v>
      </c>
      <c r="I41" s="8">
        <f t="shared" si="5"/>
        <v>36</v>
      </c>
    </row>
    <row r="42" spans="2:9" x14ac:dyDescent="0.25">
      <c r="B42" s="15" t="s">
        <v>273</v>
      </c>
      <c r="C42" s="76" t="str">
        <f>_xlfn.XLOOKUP(B42,'Jun-Compile'!$B$3:$B$167,'Jun-Compile'!$C$3:$C$167, ,0)</f>
        <v>MEP</v>
      </c>
      <c r="D42" s="8">
        <f>_xlfn.XLOOKUP(B42,Mei!$B$4:$B$164,Mei!$AL$4:$AL$164, ,0)</f>
        <v>15</v>
      </c>
      <c r="E42" s="8">
        <f t="shared" si="3"/>
        <v>39</v>
      </c>
      <c r="F42" s="26">
        <f>_xlfn.XLOOKUP(B42,Mei!$B$4:$B$164,Mei!$AM$4:$AM$164, ,0)</f>
        <v>0.25</v>
      </c>
      <c r="G42" s="8">
        <f t="shared" si="4"/>
        <v>39</v>
      </c>
      <c r="H42" s="8">
        <f>_xlfn.XLOOKUP(B42,Mei!$B$4:$B$164,Mei!$AN$4:$AN$164, ,0)</f>
        <v>2</v>
      </c>
      <c r="I42" s="8">
        <f t="shared" si="5"/>
        <v>36</v>
      </c>
    </row>
    <row r="43" spans="2:9" x14ac:dyDescent="0.25">
      <c r="B43" s="15" t="s">
        <v>294</v>
      </c>
      <c r="C43" s="76" t="str">
        <f>_xlfn.XLOOKUP(B43,'Jun-Compile'!$B$3:$B$167,'Jun-Compile'!$C$3:$C$167, ,0)</f>
        <v>Purchasing</v>
      </c>
      <c r="D43" s="8">
        <f>_xlfn.XLOOKUP(B43,Mei!$B$4:$B$164,Mei!$AL$4:$AL$164, ,0)</f>
        <v>10</v>
      </c>
      <c r="E43" s="8">
        <f t="shared" si="3"/>
        <v>42</v>
      </c>
      <c r="F43" s="26">
        <f>_xlfn.XLOOKUP(B43,Mei!$B$4:$B$164,Mei!$AM$4:$AM$164, ,0)</f>
        <v>0.16666666666666666</v>
      </c>
      <c r="G43" s="8">
        <f t="shared" si="4"/>
        <v>42</v>
      </c>
      <c r="H43" s="8">
        <f>_xlfn.XLOOKUP(B43,Mei!$B$4:$B$164,Mei!$AN$4:$AN$164, ,0)</f>
        <v>2</v>
      </c>
      <c r="I43" s="8">
        <f t="shared" si="5"/>
        <v>36</v>
      </c>
    </row>
    <row r="44" spans="2:9" x14ac:dyDescent="0.25">
      <c r="B44" s="15" t="s">
        <v>199</v>
      </c>
      <c r="C44" s="76" t="str">
        <f>_xlfn.XLOOKUP(B44,'Jun-Compile'!$B$3:$B$167,'Jun-Compile'!$C$3:$C$167, ,0)</f>
        <v>RPE</v>
      </c>
      <c r="D44" s="8">
        <f>_xlfn.XLOOKUP(B44,Mei!$B$4:$B$164,Mei!$AL$4:$AL$164, ,0)</f>
        <v>9</v>
      </c>
      <c r="E44" s="8">
        <f t="shared" si="3"/>
        <v>45</v>
      </c>
      <c r="F44" s="26">
        <f>_xlfn.XLOOKUP(B44,Mei!$B$4:$B$164,Mei!$AM$4:$AM$164, ,0)</f>
        <v>0.15</v>
      </c>
      <c r="G44" s="8">
        <f t="shared" si="4"/>
        <v>45</v>
      </c>
      <c r="H44" s="8">
        <f>_xlfn.XLOOKUP(B44,Mei!$B$4:$B$164,Mei!$AN$4:$AN$164, ,0)</f>
        <v>2</v>
      </c>
      <c r="I44" s="8">
        <f t="shared" si="5"/>
        <v>36</v>
      </c>
    </row>
    <row r="45" spans="2:9" x14ac:dyDescent="0.25">
      <c r="B45" s="15" t="s">
        <v>247</v>
      </c>
      <c r="C45" s="76" t="str">
        <f>_xlfn.XLOOKUP(B45,'Jun-Compile'!$B$3:$B$167,'Jun-Compile'!$C$3:$C$167, ,0)</f>
        <v>Admin Sales &amp; Engineer</v>
      </c>
      <c r="D45" s="8">
        <f>_xlfn.XLOOKUP(B45,Mei!$B$4:$B$164,Mei!$AL$4:$AL$164, ,0)</f>
        <v>5</v>
      </c>
      <c r="E45" s="8">
        <f t="shared" si="3"/>
        <v>51</v>
      </c>
      <c r="F45" s="26">
        <f>_xlfn.XLOOKUP(B45,Mei!$B$4:$B$164,Mei!$AM$4:$AM$164, ,0)</f>
        <v>8.3333333333333329E-2</v>
      </c>
      <c r="G45" s="8">
        <f t="shared" si="4"/>
        <v>51</v>
      </c>
      <c r="H45" s="8">
        <f>_xlfn.XLOOKUP(B45,Mei!$B$4:$B$164,Mei!$AN$4:$AN$164, ,0)</f>
        <v>2</v>
      </c>
      <c r="I45" s="8">
        <f t="shared" si="5"/>
        <v>36</v>
      </c>
    </row>
    <row r="46" spans="2:9" x14ac:dyDescent="0.25">
      <c r="B46" s="54" t="s">
        <v>414</v>
      </c>
      <c r="C46" s="76" t="str">
        <f>_xlfn.XLOOKUP(B46,'Jun-Compile'!$B$3:$B$167,'Jun-Compile'!$C$3:$C$167, ,0)</f>
        <v>Teknisi Service</v>
      </c>
      <c r="D46" s="8">
        <f>_xlfn.XLOOKUP(B46,Mei!$B$4:$B$164,Mei!$AL$4:$AL$164, ,0)</f>
        <v>0</v>
      </c>
      <c r="E46" s="8">
        <f t="shared" si="3"/>
        <v>66</v>
      </c>
      <c r="F46" s="26">
        <f>_xlfn.XLOOKUP(B46,Mei!$B$4:$B$164,Mei!$AM$4:$AM$164, ,0)</f>
        <v>0</v>
      </c>
      <c r="G46" s="8">
        <f t="shared" si="4"/>
        <v>66</v>
      </c>
      <c r="H46" s="8">
        <f>_xlfn.XLOOKUP(B46,Mei!$B$4:$B$164,Mei!$AN$4:$AN$164, ,0)</f>
        <v>0</v>
      </c>
      <c r="I46" s="8">
        <f t="shared" si="5"/>
        <v>66</v>
      </c>
    </row>
    <row r="47" spans="2:9" x14ac:dyDescent="0.25">
      <c r="B47" s="55" t="s">
        <v>170</v>
      </c>
      <c r="C47" s="76" t="str">
        <f>_xlfn.XLOOKUP(B47,'Jun-Compile'!$B$3:$B$167,'Jun-Compile'!$C$3:$C$167, ,0)</f>
        <v>PPJM</v>
      </c>
      <c r="D47" s="8">
        <f>_xlfn.XLOOKUP(B47,Mei!$B$4:$B$164,Mei!$AL$4:$AL$164, ,0)</f>
        <v>2</v>
      </c>
      <c r="E47" s="8">
        <f t="shared" si="3"/>
        <v>58</v>
      </c>
      <c r="F47" s="26">
        <f>_xlfn.XLOOKUP(B47,Mei!$B$4:$B$164,Mei!$AM$4:$AM$164, ,0)</f>
        <v>3.3333333333333333E-2</v>
      </c>
      <c r="G47" s="8">
        <f t="shared" si="4"/>
        <v>58</v>
      </c>
      <c r="H47" s="8">
        <f>_xlfn.XLOOKUP(B47,Mei!$B$4:$B$164,Mei!$AN$4:$AN$164, ,0)</f>
        <v>2</v>
      </c>
      <c r="I47" s="8">
        <f t="shared" si="5"/>
        <v>36</v>
      </c>
    </row>
    <row r="48" spans="2:9" x14ac:dyDescent="0.25">
      <c r="B48" s="15" t="s">
        <v>272</v>
      </c>
      <c r="C48" s="76" t="str">
        <f>_xlfn.XLOOKUP(B48,'Jun-Compile'!$B$3:$B$167,'Jun-Compile'!$C$3:$C$167, ,0)</f>
        <v>Operation</v>
      </c>
      <c r="D48" s="8">
        <f>_xlfn.XLOOKUP(B48,Mei!$B$4:$B$164,Mei!$AL$4:$AL$164, ,0)</f>
        <v>52</v>
      </c>
      <c r="E48" s="8">
        <f t="shared" si="3"/>
        <v>26</v>
      </c>
      <c r="F48" s="26">
        <f>_xlfn.XLOOKUP(B48,Mei!$B$4:$B$164,Mei!$AM$4:$AM$164, ,0)</f>
        <v>0.8666666666666667</v>
      </c>
      <c r="G48" s="8">
        <f t="shared" si="4"/>
        <v>26</v>
      </c>
      <c r="H48" s="8">
        <f>_xlfn.XLOOKUP(B48,Mei!$B$4:$B$164,Mei!$AN$4:$AN$164, ,0)</f>
        <v>1</v>
      </c>
      <c r="I48" s="8">
        <f t="shared" si="5"/>
        <v>46</v>
      </c>
    </row>
    <row r="49" spans="2:9" x14ac:dyDescent="0.25">
      <c r="B49" s="15" t="s">
        <v>373</v>
      </c>
      <c r="C49" s="76" t="str">
        <f>_xlfn.XLOOKUP(B49,'Jun-Compile'!$B$3:$B$167,'Jun-Compile'!$C$3:$C$167, ,0)</f>
        <v>MEP</v>
      </c>
      <c r="D49" s="8">
        <f>_xlfn.XLOOKUP(B49,Mei!$B$4:$B$164,Mei!$AL$4:$AL$164, ,0)</f>
        <v>46</v>
      </c>
      <c r="E49" s="8">
        <f t="shared" si="3"/>
        <v>29</v>
      </c>
      <c r="F49" s="26">
        <f>_xlfn.XLOOKUP(B49,Mei!$B$4:$B$164,Mei!$AM$4:$AM$164, ,0)</f>
        <v>0.76666666666666672</v>
      </c>
      <c r="G49" s="8">
        <f t="shared" si="4"/>
        <v>29</v>
      </c>
      <c r="H49" s="8">
        <f>_xlfn.XLOOKUP(B49,Mei!$B$4:$B$164,Mei!$AN$4:$AN$164, ,0)</f>
        <v>1</v>
      </c>
      <c r="I49" s="8">
        <f t="shared" si="5"/>
        <v>46</v>
      </c>
    </row>
    <row r="50" spans="2:9" x14ac:dyDescent="0.25">
      <c r="B50" s="15" t="s">
        <v>166</v>
      </c>
      <c r="C50" s="76" t="str">
        <f>_xlfn.XLOOKUP(B50,'Jun-Compile'!$B$3:$B$167,'Jun-Compile'!$C$3:$C$167, ,0)</f>
        <v>PPJM</v>
      </c>
      <c r="D50" s="8">
        <f>_xlfn.XLOOKUP(B50,Mei!$B$4:$B$164,Mei!$AL$4:$AL$164, ,0)</f>
        <v>23</v>
      </c>
      <c r="E50" s="8">
        <f t="shared" si="3"/>
        <v>34</v>
      </c>
      <c r="F50" s="26">
        <f>_xlfn.XLOOKUP(B50,Mei!$B$4:$B$164,Mei!$AM$4:$AM$164, ,0)</f>
        <v>0.38333333333333336</v>
      </c>
      <c r="G50" s="8">
        <f t="shared" si="4"/>
        <v>34</v>
      </c>
      <c r="H50" s="8">
        <f>_xlfn.XLOOKUP(B50,Mei!$B$4:$B$164,Mei!$AN$4:$AN$164, ,0)</f>
        <v>1</v>
      </c>
      <c r="I50" s="8">
        <f t="shared" si="5"/>
        <v>46</v>
      </c>
    </row>
    <row r="51" spans="2:9" x14ac:dyDescent="0.25">
      <c r="B51" s="15" t="s">
        <v>291</v>
      </c>
      <c r="C51" s="76" t="str">
        <f>_xlfn.XLOOKUP(B51,'Jun-Compile'!$B$3:$B$167,'Jun-Compile'!$C$3:$C$167, ,0)</f>
        <v>MEP</v>
      </c>
      <c r="D51" s="8">
        <f>_xlfn.XLOOKUP(B51,Mei!$B$4:$B$164,Mei!$AL$4:$AL$164, ,0)</f>
        <v>11</v>
      </c>
      <c r="E51" s="8">
        <f t="shared" si="3"/>
        <v>41</v>
      </c>
      <c r="F51" s="26">
        <f>_xlfn.XLOOKUP(B51,Mei!$B$4:$B$164,Mei!$AM$4:$AM$164, ,0)</f>
        <v>0.18333333333333332</v>
      </c>
      <c r="G51" s="8">
        <f t="shared" si="4"/>
        <v>41</v>
      </c>
      <c r="H51" s="8">
        <f>_xlfn.XLOOKUP(B51,Mei!$B$4:$B$164,Mei!$AN$4:$AN$164, ,0)</f>
        <v>1</v>
      </c>
      <c r="I51" s="8">
        <f t="shared" si="5"/>
        <v>46</v>
      </c>
    </row>
    <row r="52" spans="2:9" x14ac:dyDescent="0.25">
      <c r="B52" s="15" t="s">
        <v>269</v>
      </c>
      <c r="C52" s="76" t="str">
        <f>_xlfn.XLOOKUP(B52,'Jun-Compile'!$B$3:$B$167,'Jun-Compile'!$C$3:$C$167, ,0)</f>
        <v>MEP</v>
      </c>
      <c r="D52" s="8">
        <f>_xlfn.XLOOKUP(B52,Mei!$B$4:$B$164,Mei!$AL$4:$AL$164, ,0)</f>
        <v>10</v>
      </c>
      <c r="E52" s="8">
        <f t="shared" si="3"/>
        <v>42</v>
      </c>
      <c r="F52" s="26">
        <f>_xlfn.XLOOKUP(B52,Mei!$B$4:$B$164,Mei!$AM$4:$AM$164, ,0)</f>
        <v>0.16666666666666666</v>
      </c>
      <c r="G52" s="8">
        <f t="shared" si="4"/>
        <v>42</v>
      </c>
      <c r="H52" s="8">
        <f>_xlfn.XLOOKUP(B52,Mei!$B$4:$B$164,Mei!$AN$4:$AN$164, ,0)</f>
        <v>1</v>
      </c>
      <c r="I52" s="8">
        <f t="shared" si="5"/>
        <v>46</v>
      </c>
    </row>
    <row r="53" spans="2:9" x14ac:dyDescent="0.25">
      <c r="B53" s="9" t="s">
        <v>432</v>
      </c>
      <c r="C53" s="76" t="str">
        <f>_xlfn.XLOOKUP(B53,'Jun-Compile'!$B$3:$B$167,'Jun-Compile'!$C$3:$C$167, ,0)</f>
        <v>MEP</v>
      </c>
      <c r="D53" s="8">
        <f>_xlfn.XLOOKUP(B53,Mei!$B$4:$B$164,Mei!$AL$4:$AL$164, ,0)</f>
        <v>9</v>
      </c>
      <c r="E53" s="8">
        <f t="shared" ref="E53:E84" si="6">_xlfn.RANK.EQ(D53,$D$3:$D$163,0)</f>
        <v>45</v>
      </c>
      <c r="F53" s="26">
        <f>_xlfn.XLOOKUP(B53,Mei!$B$4:$B$164,Mei!$AM$4:$AM$164, ,0)</f>
        <v>0.15</v>
      </c>
      <c r="G53" s="8">
        <f t="shared" ref="G53:G84" si="7">_xlfn.RANK.EQ(F53,$F$3:$F$163,0)</f>
        <v>45</v>
      </c>
      <c r="H53" s="8">
        <f>_xlfn.XLOOKUP(B53,Mei!$B$4:$B$164,Mei!$AN$4:$AN$164, ,0)</f>
        <v>1</v>
      </c>
      <c r="I53" s="8">
        <f t="shared" ref="I53:I84" si="8">_xlfn.RANK.EQ(H53,$H$3:$H$163,0)</f>
        <v>46</v>
      </c>
    </row>
    <row r="54" spans="2:9" x14ac:dyDescent="0.25">
      <c r="B54" s="15" t="s">
        <v>222</v>
      </c>
      <c r="C54" s="76" t="str">
        <f>_xlfn.XLOOKUP(B54,'Jun-Compile'!$B$3:$B$167,'Jun-Compile'!$C$3:$C$167, ,0)</f>
        <v>Admin Sales &amp; Engineer</v>
      </c>
      <c r="D54" s="8">
        <f>_xlfn.XLOOKUP(B54,Mei!$B$4:$B$164,Mei!$AL$4:$AL$164, ,0)</f>
        <v>8</v>
      </c>
      <c r="E54" s="8">
        <f t="shared" si="6"/>
        <v>47</v>
      </c>
      <c r="F54" s="26">
        <f>_xlfn.XLOOKUP(B54,Mei!$B$4:$B$164,Mei!$AM$4:$AM$164, ,0)</f>
        <v>0.13333333333333333</v>
      </c>
      <c r="G54" s="8">
        <f t="shared" si="7"/>
        <v>47</v>
      </c>
      <c r="H54" s="8">
        <f>_xlfn.XLOOKUP(B54,Mei!$B$4:$B$164,Mei!$AN$4:$AN$164, ,0)</f>
        <v>1</v>
      </c>
      <c r="I54" s="8">
        <f t="shared" si="8"/>
        <v>46</v>
      </c>
    </row>
    <row r="55" spans="2:9" x14ac:dyDescent="0.25">
      <c r="B55" s="17" t="s">
        <v>298</v>
      </c>
      <c r="C55" s="76">
        <f>_xlfn.XLOOKUP(B55,'Jun-Compile'!$B$3:$B$167,'Jun-Compile'!$C$3:$C$167, ,0)</f>
        <v>0</v>
      </c>
      <c r="D55" s="8">
        <f>_xlfn.XLOOKUP(B55,Mei!$B$4:$B$164,Mei!$AL$4:$AL$164, ,0)</f>
        <v>7</v>
      </c>
      <c r="E55" s="8">
        <f t="shared" si="6"/>
        <v>49</v>
      </c>
      <c r="F55" s="26">
        <f>_xlfn.XLOOKUP(B55,Mei!$B$4:$B$164,Mei!$AM$4:$AM$164, ,0)</f>
        <v>0.11666666666666667</v>
      </c>
      <c r="G55" s="8">
        <f t="shared" si="7"/>
        <v>49</v>
      </c>
      <c r="H55" s="8">
        <f>_xlfn.XLOOKUP(B55,Mei!$B$4:$B$164,Mei!$AN$4:$AN$164, ,0)</f>
        <v>1</v>
      </c>
      <c r="I55" s="8">
        <f t="shared" si="8"/>
        <v>46</v>
      </c>
    </row>
    <row r="56" spans="2:9" x14ac:dyDescent="0.25">
      <c r="B56" s="15" t="s">
        <v>173</v>
      </c>
      <c r="C56" s="76" t="str">
        <f>_xlfn.XLOOKUP(B56,'Jun-Compile'!$B$3:$B$167,'Jun-Compile'!$C$3:$C$167, ,0)</f>
        <v>PPJM</v>
      </c>
      <c r="D56" s="8">
        <f>_xlfn.XLOOKUP(B56,Mei!$B$4:$B$164,Mei!$AL$4:$AL$164, ,0)</f>
        <v>6</v>
      </c>
      <c r="E56" s="8">
        <f t="shared" si="6"/>
        <v>50</v>
      </c>
      <c r="F56" s="26">
        <f>_xlfn.XLOOKUP(B56,Mei!$B$4:$B$164,Mei!$AM$4:$AM$164, ,0)</f>
        <v>0.1</v>
      </c>
      <c r="G56" s="8">
        <f t="shared" si="7"/>
        <v>50</v>
      </c>
      <c r="H56" s="8">
        <f>_xlfn.XLOOKUP(B56,Mei!$B$4:$B$164,Mei!$AN$4:$AN$164, ,0)</f>
        <v>1</v>
      </c>
      <c r="I56" s="8">
        <f t="shared" si="8"/>
        <v>46</v>
      </c>
    </row>
    <row r="57" spans="2:9" x14ac:dyDescent="0.25">
      <c r="B57" s="15" t="s">
        <v>248</v>
      </c>
      <c r="C57" s="76" t="str">
        <f>_xlfn.XLOOKUP(B57,'Jun-Compile'!$B$3:$B$167,'Jun-Compile'!$C$3:$C$167, ,0)</f>
        <v>Teknisi Service</v>
      </c>
      <c r="D57" s="8">
        <f>_xlfn.XLOOKUP(B57,Mei!$B$4:$B$164,Mei!$AL$4:$AL$164, ,0)</f>
        <v>0</v>
      </c>
      <c r="E57" s="8">
        <f t="shared" si="6"/>
        <v>66</v>
      </c>
      <c r="F57" s="26">
        <f>_xlfn.XLOOKUP(B57,Mei!$B$4:$B$164,Mei!$AM$4:$AM$164, ,0)</f>
        <v>0</v>
      </c>
      <c r="G57" s="8">
        <f t="shared" si="7"/>
        <v>66</v>
      </c>
      <c r="H57" s="8">
        <f>_xlfn.XLOOKUP(B57,Mei!$B$4:$B$164,Mei!$AN$4:$AN$164, ,0)</f>
        <v>0</v>
      </c>
      <c r="I57" s="8">
        <f t="shared" si="8"/>
        <v>66</v>
      </c>
    </row>
    <row r="58" spans="2:9" x14ac:dyDescent="0.25">
      <c r="B58" s="15" t="s">
        <v>229</v>
      </c>
      <c r="C58" s="76" t="str">
        <f>_xlfn.XLOOKUP(B58,'Jun-Compile'!$B$3:$B$167,'Jun-Compile'!$C$3:$C$167, ,0)</f>
        <v>PPJM</v>
      </c>
      <c r="D58" s="8">
        <f>_xlfn.XLOOKUP(B58,Mei!$B$4:$B$164,Mei!$AL$4:$AL$164, ,0)</f>
        <v>5</v>
      </c>
      <c r="E58" s="8">
        <f t="shared" si="6"/>
        <v>51</v>
      </c>
      <c r="F58" s="26">
        <f>_xlfn.XLOOKUP(B58,Mei!$B$4:$B$164,Mei!$AM$4:$AM$164, ,0)</f>
        <v>8.3333333333333329E-2</v>
      </c>
      <c r="G58" s="8">
        <f t="shared" si="7"/>
        <v>51</v>
      </c>
      <c r="H58" s="8">
        <f>_xlfn.XLOOKUP(B58,Mei!$B$4:$B$164,Mei!$AN$4:$AN$164, ,0)</f>
        <v>1</v>
      </c>
      <c r="I58" s="8">
        <f t="shared" si="8"/>
        <v>46</v>
      </c>
    </row>
    <row r="59" spans="2:9" x14ac:dyDescent="0.25">
      <c r="B59" s="54" t="s">
        <v>145</v>
      </c>
      <c r="C59" s="76" t="str">
        <f>_xlfn.XLOOKUP(B59,'Jun-Compile'!$B$3:$B$167,'Jun-Compile'!$C$3:$C$167, ,0)</f>
        <v>Purchasing</v>
      </c>
      <c r="D59" s="8">
        <f>_xlfn.XLOOKUP(B59,Mei!$B$4:$B$164,Mei!$AL$4:$AL$164, ,0)</f>
        <v>5</v>
      </c>
      <c r="E59" s="8">
        <f t="shared" si="6"/>
        <v>51</v>
      </c>
      <c r="F59" s="26">
        <f>_xlfn.XLOOKUP(B59,Mei!$B$4:$B$164,Mei!$AM$4:$AM$164, ,0)</f>
        <v>8.3333333333333329E-2</v>
      </c>
      <c r="G59" s="8">
        <f t="shared" si="7"/>
        <v>51</v>
      </c>
      <c r="H59" s="8">
        <f>_xlfn.XLOOKUP(B59,Mei!$B$4:$B$164,Mei!$AN$4:$AN$164, ,0)</f>
        <v>1</v>
      </c>
      <c r="I59" s="8">
        <f t="shared" si="8"/>
        <v>46</v>
      </c>
    </row>
    <row r="60" spans="2:9" x14ac:dyDescent="0.25">
      <c r="B60" s="15" t="s">
        <v>218</v>
      </c>
      <c r="C60" s="76" t="str">
        <f>_xlfn.XLOOKUP(B60,'Jun-Compile'!$B$3:$B$167,'Jun-Compile'!$C$3:$C$167, ,0)</f>
        <v>Logistik</v>
      </c>
      <c r="D60" s="8">
        <f>_xlfn.XLOOKUP(B60,Mei!$B$4:$B$164,Mei!$AL$4:$AL$164, ,0)</f>
        <v>4</v>
      </c>
      <c r="E60" s="8">
        <f t="shared" si="6"/>
        <v>55</v>
      </c>
      <c r="F60" s="26">
        <f>_xlfn.XLOOKUP(B60,Mei!$B$4:$B$164,Mei!$AM$4:$AM$164, ,0)</f>
        <v>6.6666666666666666E-2</v>
      </c>
      <c r="G60" s="8">
        <f t="shared" si="7"/>
        <v>55</v>
      </c>
      <c r="H60" s="8">
        <f>_xlfn.XLOOKUP(B60,Mei!$B$4:$B$164,Mei!$AN$4:$AN$164, ,0)</f>
        <v>1</v>
      </c>
      <c r="I60" s="8">
        <f t="shared" si="8"/>
        <v>46</v>
      </c>
    </row>
    <row r="61" spans="2:9" x14ac:dyDescent="0.25">
      <c r="B61" s="15" t="s">
        <v>187</v>
      </c>
      <c r="C61" s="76" t="str">
        <f>_xlfn.XLOOKUP(B61,'Jun-Compile'!$B$3:$B$167,'Jun-Compile'!$C$3:$C$167, ,0)</f>
        <v>RPE</v>
      </c>
      <c r="D61" s="8">
        <f>_xlfn.XLOOKUP(B61,Mei!$B$4:$B$164,Mei!$AL$4:$AL$164, ,0)</f>
        <v>2</v>
      </c>
      <c r="E61" s="8">
        <f t="shared" si="6"/>
        <v>58</v>
      </c>
      <c r="F61" s="26">
        <f>_xlfn.XLOOKUP(B61,Mei!$B$4:$B$164,Mei!$AM$4:$AM$164, ,0)</f>
        <v>3.3333333333333333E-2</v>
      </c>
      <c r="G61" s="8">
        <f t="shared" si="7"/>
        <v>58</v>
      </c>
      <c r="H61" s="8">
        <f>_xlfn.XLOOKUP(B61,Mei!$B$4:$B$164,Mei!$AN$4:$AN$164, ,0)</f>
        <v>1</v>
      </c>
      <c r="I61" s="8">
        <f t="shared" si="8"/>
        <v>46</v>
      </c>
    </row>
    <row r="62" spans="2:9" x14ac:dyDescent="0.25">
      <c r="B62" s="15" t="s">
        <v>249</v>
      </c>
      <c r="C62" s="76" t="str">
        <f>_xlfn.XLOOKUP(B62,'Jun-Compile'!$B$3:$B$167,'Jun-Compile'!$C$3:$C$167, ,0)</f>
        <v>Operation</v>
      </c>
      <c r="D62" s="8">
        <f>_xlfn.XLOOKUP(B62,Mei!$B$4:$B$164,Mei!$AL$4:$AL$164, ,0)</f>
        <v>2</v>
      </c>
      <c r="E62" s="8">
        <f t="shared" si="6"/>
        <v>58</v>
      </c>
      <c r="F62" s="26">
        <f>_xlfn.XLOOKUP(B62,Mei!$B$4:$B$164,Mei!$AM$4:$AM$164, ,0)</f>
        <v>3.3333333333333333E-2</v>
      </c>
      <c r="G62" s="8">
        <f t="shared" si="7"/>
        <v>58</v>
      </c>
      <c r="H62" s="8">
        <f>_xlfn.XLOOKUP(B62,Mei!$B$4:$B$164,Mei!$AN$4:$AN$164, ,0)</f>
        <v>1</v>
      </c>
      <c r="I62" s="8">
        <f t="shared" si="8"/>
        <v>46</v>
      </c>
    </row>
    <row r="63" spans="2:9" x14ac:dyDescent="0.25">
      <c r="B63" s="15" t="s">
        <v>261</v>
      </c>
      <c r="C63" s="76" t="str">
        <f>_xlfn.XLOOKUP(B63,'Jun-Compile'!$B$3:$B$167,'Jun-Compile'!$C$3:$C$167, ,0)</f>
        <v>Operation</v>
      </c>
      <c r="D63" s="8">
        <f>_xlfn.XLOOKUP(B63,Mei!$B$4:$B$164,Mei!$AL$4:$AL$164, ,0)</f>
        <v>2</v>
      </c>
      <c r="E63" s="8">
        <f t="shared" si="6"/>
        <v>58</v>
      </c>
      <c r="F63" s="26">
        <f>_xlfn.XLOOKUP(B63,Mei!$B$4:$B$164,Mei!$AM$4:$AM$164, ,0)</f>
        <v>3.3333333333333333E-2</v>
      </c>
      <c r="G63" s="8">
        <f t="shared" si="7"/>
        <v>58</v>
      </c>
      <c r="H63" s="8">
        <f>_xlfn.XLOOKUP(B63,Mei!$B$4:$B$164,Mei!$AN$4:$AN$164, ,0)</f>
        <v>1</v>
      </c>
      <c r="I63" s="8">
        <f t="shared" si="8"/>
        <v>46</v>
      </c>
    </row>
    <row r="64" spans="2:9" x14ac:dyDescent="0.25">
      <c r="B64" s="54" t="s">
        <v>114</v>
      </c>
      <c r="C64" s="76" t="str">
        <f>_xlfn.XLOOKUP(B64,'Jun-Compile'!$B$3:$B$167,'Jun-Compile'!$C$3:$C$167, ,0)</f>
        <v>MEP</v>
      </c>
      <c r="D64" s="8">
        <f>_xlfn.XLOOKUP(B64,Mei!$B$4:$B$164,Mei!$AL$4:$AL$164, ,0)</f>
        <v>2</v>
      </c>
      <c r="E64" s="8">
        <f t="shared" si="6"/>
        <v>58</v>
      </c>
      <c r="F64" s="26">
        <f>_xlfn.XLOOKUP(B64,Mei!$B$4:$B$164,Mei!$AM$4:$AM$164, ,0)</f>
        <v>3.3333333333333333E-2</v>
      </c>
      <c r="G64" s="8">
        <f t="shared" si="7"/>
        <v>58</v>
      </c>
      <c r="H64" s="8">
        <f>_xlfn.XLOOKUP(B64,Mei!$B$4:$B$164,Mei!$AN$4:$AN$164, ,0)</f>
        <v>1</v>
      </c>
      <c r="I64" s="8">
        <f t="shared" si="8"/>
        <v>46</v>
      </c>
    </row>
    <row r="65" spans="2:9" x14ac:dyDescent="0.25">
      <c r="B65" s="15" t="s">
        <v>180</v>
      </c>
      <c r="C65" s="76" t="str">
        <f>_xlfn.XLOOKUP(B65,'Jun-Compile'!$B$3:$B$167,'Jun-Compile'!$C$3:$C$167, ,0)</f>
        <v>Finance &amp; Accounting</v>
      </c>
      <c r="D65" s="8">
        <f>_xlfn.XLOOKUP(B65,Mei!$B$4:$B$164,Mei!$AL$4:$AL$164, ,0)</f>
        <v>1</v>
      </c>
      <c r="E65" s="8">
        <f t="shared" si="6"/>
        <v>63</v>
      </c>
      <c r="F65" s="26">
        <f>_xlfn.XLOOKUP(B65,Mei!$B$4:$B$164,Mei!$AM$4:$AM$164, ,0)</f>
        <v>1.6666666666666666E-2</v>
      </c>
      <c r="G65" s="8">
        <f t="shared" si="7"/>
        <v>63</v>
      </c>
      <c r="H65" s="8">
        <f>_xlfn.XLOOKUP(B65,Mei!$B$4:$B$164,Mei!$AN$4:$AN$164, ,0)</f>
        <v>1</v>
      </c>
      <c r="I65" s="8">
        <f t="shared" si="8"/>
        <v>46</v>
      </c>
    </row>
    <row r="66" spans="2:9" x14ac:dyDescent="0.25">
      <c r="B66" s="15" t="s">
        <v>237</v>
      </c>
      <c r="C66" s="76" t="str">
        <f>_xlfn.XLOOKUP(B66,'Jun-Compile'!$B$3:$B$167,'Jun-Compile'!$C$3:$C$167, ,0)</f>
        <v>Estimator</v>
      </c>
      <c r="D66" s="8">
        <f>_xlfn.XLOOKUP(B66,Mei!$B$4:$B$164,Mei!$AL$4:$AL$164, ,0)</f>
        <v>1</v>
      </c>
      <c r="E66" s="8">
        <f t="shared" si="6"/>
        <v>63</v>
      </c>
      <c r="F66" s="26">
        <f>_xlfn.XLOOKUP(B66,Mei!$B$4:$B$164,Mei!$AM$4:$AM$164, ,0)</f>
        <v>1.6666666666666666E-2</v>
      </c>
      <c r="G66" s="8">
        <f t="shared" si="7"/>
        <v>63</v>
      </c>
      <c r="H66" s="8">
        <f>_xlfn.XLOOKUP(B66,Mei!$B$4:$B$164,Mei!$AN$4:$AN$164, ,0)</f>
        <v>1</v>
      </c>
      <c r="I66" s="8">
        <f t="shared" si="8"/>
        <v>46</v>
      </c>
    </row>
    <row r="67" spans="2:9" x14ac:dyDescent="0.25">
      <c r="B67" s="15" t="s">
        <v>293</v>
      </c>
      <c r="C67" s="76" t="str">
        <f>_xlfn.XLOOKUP(B67,'Jun-Compile'!$B$3:$B$167,'Jun-Compile'!$C$3:$C$167, ,0)</f>
        <v>Finance &amp; Accounting</v>
      </c>
      <c r="D67" s="8">
        <f>_xlfn.XLOOKUP(B67,Mei!$B$4:$B$164,Mei!$AL$4:$AL$164, ,0)</f>
        <v>1</v>
      </c>
      <c r="E67" s="8">
        <f t="shared" si="6"/>
        <v>63</v>
      </c>
      <c r="F67" s="26">
        <f>_xlfn.XLOOKUP(B67,Mei!$B$4:$B$164,Mei!$AM$4:$AM$164, ,0)</f>
        <v>1.6666666666666666E-2</v>
      </c>
      <c r="G67" s="8">
        <f t="shared" si="7"/>
        <v>63</v>
      </c>
      <c r="H67" s="8">
        <f>_xlfn.XLOOKUP(B67,Mei!$B$4:$B$164,Mei!$AN$4:$AN$164, ,0)</f>
        <v>1</v>
      </c>
      <c r="I67" s="8">
        <f t="shared" si="8"/>
        <v>46</v>
      </c>
    </row>
    <row r="68" spans="2:9" x14ac:dyDescent="0.25">
      <c r="B68" s="15" t="s">
        <v>168</v>
      </c>
      <c r="C68" s="76" t="str">
        <f>_xlfn.XLOOKUP(B68,'Jun-Compile'!$B$3:$B$167,'Jun-Compile'!$C$3:$C$167, ,0)</f>
        <v>PPJM</v>
      </c>
      <c r="D68" s="8">
        <f>_xlfn.XLOOKUP(B68,Mei!$B$4:$B$164,Mei!$AL$4:$AL$164, ,0)</f>
        <v>0</v>
      </c>
      <c r="E68" s="8">
        <f t="shared" si="6"/>
        <v>66</v>
      </c>
      <c r="F68" s="26">
        <f>_xlfn.XLOOKUP(B68,Mei!$B$4:$B$164,Mei!$AM$4:$AM$164, ,0)</f>
        <v>0</v>
      </c>
      <c r="G68" s="8">
        <f t="shared" si="7"/>
        <v>66</v>
      </c>
      <c r="H68" s="8">
        <f>_xlfn.XLOOKUP(B68,Mei!$B$4:$B$164,Mei!$AN$4:$AN$164, ,0)</f>
        <v>0</v>
      </c>
      <c r="I68" s="8">
        <f t="shared" si="8"/>
        <v>66</v>
      </c>
    </row>
    <row r="69" spans="2:9" x14ac:dyDescent="0.25">
      <c r="B69" s="17" t="s">
        <v>169</v>
      </c>
      <c r="C69" s="76">
        <f>_xlfn.XLOOKUP(B69,'Jun-Compile'!$B$3:$B$167,'Jun-Compile'!$C$3:$C$167, ,0)</f>
        <v>0</v>
      </c>
      <c r="D69" s="8">
        <f>_xlfn.XLOOKUP(B69,Mei!$B$4:$B$164,Mei!$AL$4:$AL$164, ,0)</f>
        <v>0</v>
      </c>
      <c r="E69" s="8">
        <f t="shared" si="6"/>
        <v>66</v>
      </c>
      <c r="F69" s="26">
        <f>_xlfn.XLOOKUP(B69,Mei!$B$4:$B$164,Mei!$AM$4:$AM$164, ,0)</f>
        <v>0</v>
      </c>
      <c r="G69" s="8">
        <f t="shared" si="7"/>
        <v>66</v>
      </c>
      <c r="H69" s="8">
        <f>_xlfn.XLOOKUP(B69,Mei!$B$4:$B$164,Mei!$AN$4:$AN$164, ,0)</f>
        <v>0</v>
      </c>
      <c r="I69" s="8">
        <f t="shared" si="8"/>
        <v>66</v>
      </c>
    </row>
    <row r="70" spans="2:9" x14ac:dyDescent="0.25">
      <c r="B70" s="15" t="s">
        <v>174</v>
      </c>
      <c r="C70" s="76" t="str">
        <f>_xlfn.XLOOKUP(B70,'Jun-Compile'!$B$3:$B$167,'Jun-Compile'!$C$3:$C$167, ,0)</f>
        <v>PPJM</v>
      </c>
      <c r="D70" s="8">
        <f>_xlfn.XLOOKUP(B70,Mei!$B$4:$B$164,Mei!$AL$4:$AL$164, ,0)</f>
        <v>0</v>
      </c>
      <c r="E70" s="8">
        <f t="shared" si="6"/>
        <v>66</v>
      </c>
      <c r="F70" s="26">
        <f>_xlfn.XLOOKUP(B70,Mei!$B$4:$B$164,Mei!$AM$4:$AM$164, ,0)</f>
        <v>0</v>
      </c>
      <c r="G70" s="8">
        <f t="shared" si="7"/>
        <v>66</v>
      </c>
      <c r="H70" s="8">
        <f>_xlfn.XLOOKUP(B70,Mei!$B$4:$B$164,Mei!$AN$4:$AN$164, ,0)</f>
        <v>0</v>
      </c>
      <c r="I70" s="8">
        <f t="shared" si="8"/>
        <v>66</v>
      </c>
    </row>
    <row r="71" spans="2:9" x14ac:dyDescent="0.25">
      <c r="B71" s="15" t="s">
        <v>176</v>
      </c>
      <c r="C71" s="76" t="str">
        <f>_xlfn.XLOOKUP(B71,'Jun-Compile'!$B$3:$B$167,'Jun-Compile'!$C$3:$C$167, ,0)</f>
        <v>PPJM</v>
      </c>
      <c r="D71" s="8">
        <f>_xlfn.XLOOKUP(B71,Mei!$B$4:$B$164,Mei!$AL$4:$AL$164, ,0)</f>
        <v>0</v>
      </c>
      <c r="E71" s="8">
        <f t="shared" si="6"/>
        <v>66</v>
      </c>
      <c r="F71" s="26">
        <f>_xlfn.XLOOKUP(B71,Mei!$B$4:$B$164,Mei!$AM$4:$AM$164, ,0)</f>
        <v>0</v>
      </c>
      <c r="G71" s="8">
        <f t="shared" si="7"/>
        <v>66</v>
      </c>
      <c r="H71" s="8">
        <f>_xlfn.XLOOKUP(B71,Mei!$B$4:$B$164,Mei!$AN$4:$AN$164, ,0)</f>
        <v>0</v>
      </c>
      <c r="I71" s="8">
        <f t="shared" si="8"/>
        <v>66</v>
      </c>
    </row>
    <row r="72" spans="2:9" x14ac:dyDescent="0.25">
      <c r="B72" s="15" t="s">
        <v>177</v>
      </c>
      <c r="C72" s="76" t="str">
        <f>_xlfn.XLOOKUP(B72,'Jun-Compile'!$B$3:$B$167,'Jun-Compile'!$C$3:$C$167, ,0)</f>
        <v>PPJM</v>
      </c>
      <c r="D72" s="8">
        <f>_xlfn.XLOOKUP(B72,Mei!$B$4:$B$164,Mei!$AL$4:$AL$164, ,0)</f>
        <v>0</v>
      </c>
      <c r="E72" s="8">
        <f t="shared" si="6"/>
        <v>66</v>
      </c>
      <c r="F72" s="26">
        <f>_xlfn.XLOOKUP(B72,Mei!$B$4:$B$164,Mei!$AM$4:$AM$164, ,0)</f>
        <v>0</v>
      </c>
      <c r="G72" s="8">
        <f t="shared" si="7"/>
        <v>66</v>
      </c>
      <c r="H72" s="8">
        <f>_xlfn.XLOOKUP(B72,Mei!$B$4:$B$164,Mei!$AN$4:$AN$164, ,0)</f>
        <v>0</v>
      </c>
      <c r="I72" s="8">
        <f t="shared" si="8"/>
        <v>66</v>
      </c>
    </row>
    <row r="73" spans="2:9" x14ac:dyDescent="0.25">
      <c r="B73" s="17" t="s">
        <v>178</v>
      </c>
      <c r="C73" s="76">
        <f>_xlfn.XLOOKUP(B73,'Jun-Compile'!$B$3:$B$167,'Jun-Compile'!$C$3:$C$167, ,0)</f>
        <v>0</v>
      </c>
      <c r="D73" s="8">
        <f>_xlfn.XLOOKUP(B73,Mei!$B$4:$B$164,Mei!$AL$4:$AL$164, ,0)</f>
        <v>0</v>
      </c>
      <c r="E73" s="8">
        <f t="shared" si="6"/>
        <v>66</v>
      </c>
      <c r="F73" s="26">
        <f>_xlfn.XLOOKUP(B73,Mei!$B$4:$B$164,Mei!$AM$4:$AM$164, ,0)</f>
        <v>0</v>
      </c>
      <c r="G73" s="8">
        <f t="shared" si="7"/>
        <v>66</v>
      </c>
      <c r="H73" s="8">
        <f>_xlfn.XLOOKUP(B73,Mei!$B$4:$B$164,Mei!$AN$4:$AN$164, ,0)</f>
        <v>0</v>
      </c>
      <c r="I73" s="8">
        <f t="shared" si="8"/>
        <v>66</v>
      </c>
    </row>
    <row r="74" spans="2:9" x14ac:dyDescent="0.25">
      <c r="B74" s="15" t="s">
        <v>179</v>
      </c>
      <c r="C74" s="76" t="str">
        <f>_xlfn.XLOOKUP(B74,'Jun-Compile'!$B$3:$B$167,'Jun-Compile'!$C$3:$C$167, ,0)</f>
        <v>Logistik</v>
      </c>
      <c r="D74" s="8">
        <f>_xlfn.XLOOKUP(B74,Mei!$B$4:$B$164,Mei!$AL$4:$AL$164, ,0)</f>
        <v>0</v>
      </c>
      <c r="E74" s="8">
        <f t="shared" si="6"/>
        <v>66</v>
      </c>
      <c r="F74" s="26">
        <f>_xlfn.XLOOKUP(B74,Mei!$B$4:$B$164,Mei!$AM$4:$AM$164, ,0)</f>
        <v>0</v>
      </c>
      <c r="G74" s="8">
        <f t="shared" si="7"/>
        <v>66</v>
      </c>
      <c r="H74" s="8">
        <f>_xlfn.XLOOKUP(B74,Mei!$B$4:$B$164,Mei!$AN$4:$AN$164, ,0)</f>
        <v>0</v>
      </c>
      <c r="I74" s="8">
        <f t="shared" si="8"/>
        <v>66</v>
      </c>
    </row>
    <row r="75" spans="2:9" x14ac:dyDescent="0.25">
      <c r="B75" s="15" t="s">
        <v>181</v>
      </c>
      <c r="C75" s="76" t="str">
        <f>_xlfn.XLOOKUP(B75,'Jun-Compile'!$B$3:$B$167,'Jun-Compile'!$C$3:$C$167, ,0)</f>
        <v>Finance &amp; Accounting</v>
      </c>
      <c r="D75" s="8">
        <f>_xlfn.XLOOKUP(B75,Mei!$B$4:$B$164,Mei!$AL$4:$AL$164, ,0)</f>
        <v>0</v>
      </c>
      <c r="E75" s="8">
        <f t="shared" si="6"/>
        <v>66</v>
      </c>
      <c r="F75" s="26">
        <f>_xlfn.XLOOKUP(B75,Mei!$B$4:$B$164,Mei!$AM$4:$AM$164, ,0)</f>
        <v>0</v>
      </c>
      <c r="G75" s="8">
        <f t="shared" si="7"/>
        <v>66</v>
      </c>
      <c r="H75" s="8">
        <f>_xlfn.XLOOKUP(B75,Mei!$B$4:$B$164,Mei!$AN$4:$AN$164, ,0)</f>
        <v>0</v>
      </c>
      <c r="I75" s="8">
        <f t="shared" si="8"/>
        <v>66</v>
      </c>
    </row>
    <row r="76" spans="2:9" x14ac:dyDescent="0.25">
      <c r="B76" s="15" t="s">
        <v>182</v>
      </c>
      <c r="C76" s="76" t="str">
        <f>_xlfn.XLOOKUP(B76,'Jun-Compile'!$B$3:$B$167,'Jun-Compile'!$C$3:$C$167, ,0)</f>
        <v>Operation</v>
      </c>
      <c r="D76" s="8">
        <f>_xlfn.XLOOKUP(B76,Mei!$B$4:$B$164,Mei!$AL$4:$AL$164, ,0)</f>
        <v>0</v>
      </c>
      <c r="E76" s="8">
        <f t="shared" si="6"/>
        <v>66</v>
      </c>
      <c r="F76" s="26">
        <f>_xlfn.XLOOKUP(B76,Mei!$B$4:$B$164,Mei!$AM$4:$AM$164, ,0)</f>
        <v>0</v>
      </c>
      <c r="G76" s="8">
        <f t="shared" si="7"/>
        <v>66</v>
      </c>
      <c r="H76" s="8">
        <f>_xlfn.XLOOKUP(B76,Mei!$B$4:$B$164,Mei!$AN$4:$AN$164, ,0)</f>
        <v>0</v>
      </c>
      <c r="I76" s="8">
        <f t="shared" si="8"/>
        <v>66</v>
      </c>
    </row>
    <row r="77" spans="2:9" x14ac:dyDescent="0.25">
      <c r="B77" s="15" t="s">
        <v>183</v>
      </c>
      <c r="C77" s="76">
        <f>_xlfn.XLOOKUP(B77,'Jun-Compile'!$B$3:$B$167,'Jun-Compile'!$C$3:$C$167, ,0)</f>
        <v>0</v>
      </c>
      <c r="D77" s="8">
        <f>_xlfn.XLOOKUP(B77,Mei!$B$4:$B$164,Mei!$AL$4:$AL$164, ,0)</f>
        <v>0</v>
      </c>
      <c r="E77" s="8">
        <f t="shared" si="6"/>
        <v>66</v>
      </c>
      <c r="F77" s="26">
        <f>_xlfn.XLOOKUP(B77,Mei!$B$4:$B$164,Mei!$AM$4:$AM$164, ,0)</f>
        <v>0</v>
      </c>
      <c r="G77" s="8">
        <f t="shared" si="7"/>
        <v>66</v>
      </c>
      <c r="H77" s="8">
        <f>_xlfn.XLOOKUP(B77,Mei!$B$4:$B$164,Mei!$AN$4:$AN$164, ,0)</f>
        <v>0</v>
      </c>
      <c r="I77" s="8">
        <f t="shared" si="8"/>
        <v>66</v>
      </c>
    </row>
    <row r="78" spans="2:9" x14ac:dyDescent="0.25">
      <c r="B78" s="15" t="s">
        <v>184</v>
      </c>
      <c r="C78" s="76" t="str">
        <f>_xlfn.XLOOKUP(B78,'Jun-Compile'!$B$3:$B$167,'Jun-Compile'!$C$3:$C$167, ,0)</f>
        <v>Sales</v>
      </c>
      <c r="D78" s="8">
        <f>_xlfn.XLOOKUP(B78,Mei!$B$4:$B$164,Mei!$AL$4:$AL$164, ,0)</f>
        <v>0</v>
      </c>
      <c r="E78" s="8">
        <f t="shared" si="6"/>
        <v>66</v>
      </c>
      <c r="F78" s="26">
        <f>_xlfn.XLOOKUP(B78,Mei!$B$4:$B$164,Mei!$AM$4:$AM$164, ,0)</f>
        <v>0</v>
      </c>
      <c r="G78" s="8">
        <f t="shared" si="7"/>
        <v>66</v>
      </c>
      <c r="H78" s="8">
        <f>_xlfn.XLOOKUP(B78,Mei!$B$4:$B$164,Mei!$AN$4:$AN$164, ,0)</f>
        <v>0</v>
      </c>
      <c r="I78" s="8">
        <f t="shared" si="8"/>
        <v>66</v>
      </c>
    </row>
    <row r="79" spans="2:9" x14ac:dyDescent="0.25">
      <c r="B79" s="15" t="s">
        <v>262</v>
      </c>
      <c r="C79" s="76" t="str">
        <f>_xlfn.XLOOKUP(B79,'Jun-Compile'!$B$3:$B$167,'Jun-Compile'!$C$3:$C$167, ,0)</f>
        <v>Finance &amp; Accounting</v>
      </c>
      <c r="D79" s="8">
        <f>_xlfn.XLOOKUP(B79,Mei!$B$4:$B$164,Mei!$AL$4:$AL$164, ,0)</f>
        <v>0</v>
      </c>
      <c r="E79" s="8">
        <f t="shared" si="6"/>
        <v>66</v>
      </c>
      <c r="F79" s="26">
        <f>_xlfn.XLOOKUP(B79,Mei!$B$4:$B$164,Mei!$AM$4:$AM$164, ,0)</f>
        <v>0</v>
      </c>
      <c r="G79" s="8">
        <f t="shared" si="7"/>
        <v>66</v>
      </c>
      <c r="H79" s="8">
        <f>_xlfn.XLOOKUP(B79,Mei!$B$4:$B$164,Mei!$AN$4:$AN$164, ,0)</f>
        <v>0</v>
      </c>
      <c r="I79" s="8">
        <f t="shared" si="8"/>
        <v>66</v>
      </c>
    </row>
    <row r="80" spans="2:9" x14ac:dyDescent="0.25">
      <c r="B80" s="17" t="s">
        <v>276</v>
      </c>
      <c r="C80" s="76">
        <f>_xlfn.XLOOKUP(B80,'Jun-Compile'!$B$3:$B$167,'Jun-Compile'!$C$3:$C$167, ,0)</f>
        <v>0</v>
      </c>
      <c r="D80" s="8">
        <f>_xlfn.XLOOKUP(B80,Mei!$B$4:$B$164,Mei!$AL$4:$AL$164, ,0)</f>
        <v>0</v>
      </c>
      <c r="E80" s="8">
        <f t="shared" si="6"/>
        <v>66</v>
      </c>
      <c r="F80" s="26">
        <f>_xlfn.XLOOKUP(B80,Mei!$B$4:$B$164,Mei!$AM$4:$AM$164, ,0)</f>
        <v>0</v>
      </c>
      <c r="G80" s="8">
        <f t="shared" si="7"/>
        <v>66</v>
      </c>
      <c r="H80" s="8">
        <f>_xlfn.XLOOKUP(B80,Mei!$B$4:$B$164,Mei!$AN$4:$AN$164, ,0)</f>
        <v>0</v>
      </c>
      <c r="I80" s="8">
        <f t="shared" si="8"/>
        <v>66</v>
      </c>
    </row>
    <row r="81" spans="2:9" x14ac:dyDescent="0.25">
      <c r="B81" s="15" t="s">
        <v>366</v>
      </c>
      <c r="C81" s="76" t="str">
        <f>_xlfn.XLOOKUP(B81,'Jun-Compile'!$B$3:$B$167,'Jun-Compile'!$C$3:$C$167, ,0)</f>
        <v>PPJM</v>
      </c>
      <c r="D81" s="8">
        <f>_xlfn.XLOOKUP(B81,Mei!$B$4:$B$164,Mei!$AL$4:$AL$164, ,0)</f>
        <v>0</v>
      </c>
      <c r="E81" s="8">
        <f t="shared" si="6"/>
        <v>66</v>
      </c>
      <c r="F81" s="26">
        <f>_xlfn.XLOOKUP(B81,Mei!$B$4:$B$164,Mei!$AM$4:$AM$164, ,0)</f>
        <v>0</v>
      </c>
      <c r="G81" s="8">
        <f t="shared" si="7"/>
        <v>66</v>
      </c>
      <c r="H81" s="8">
        <f>_xlfn.XLOOKUP(B81,Mei!$B$4:$B$164,Mei!$AN$4:$AN$164, ,0)</f>
        <v>0</v>
      </c>
      <c r="I81" s="8">
        <f t="shared" si="8"/>
        <v>66</v>
      </c>
    </row>
    <row r="82" spans="2:9" x14ac:dyDescent="0.25">
      <c r="B82" s="17" t="s">
        <v>297</v>
      </c>
      <c r="C82" s="76">
        <f>_xlfn.XLOOKUP(B82,'Jun-Compile'!$B$3:$B$167,'Jun-Compile'!$C$3:$C$167, ,0)</f>
        <v>0</v>
      </c>
      <c r="D82" s="8">
        <f>_xlfn.XLOOKUP(B82,Mei!$B$4:$B$164,Mei!$AL$4:$AL$164, ,0)</f>
        <v>0</v>
      </c>
      <c r="E82" s="8">
        <f t="shared" si="6"/>
        <v>66</v>
      </c>
      <c r="F82" s="26">
        <f>_xlfn.XLOOKUP(B82,Mei!$B$4:$B$164,Mei!$AM$4:$AM$164, ,0)</f>
        <v>0</v>
      </c>
      <c r="G82" s="8">
        <f t="shared" si="7"/>
        <v>66</v>
      </c>
      <c r="H82" s="8">
        <f>_xlfn.XLOOKUP(B82,Mei!$B$4:$B$164,Mei!$AN$4:$AN$164, ,0)</f>
        <v>0</v>
      </c>
      <c r="I82" s="8">
        <f t="shared" si="8"/>
        <v>66</v>
      </c>
    </row>
    <row r="83" spans="2:9" x14ac:dyDescent="0.25">
      <c r="B83" s="15" t="s">
        <v>383</v>
      </c>
      <c r="C83" s="76">
        <f>_xlfn.XLOOKUP(B83,'Jun-Compile'!$B$3:$B$167,'Jun-Compile'!$C$3:$C$167, ,0)</f>
        <v>0</v>
      </c>
      <c r="D83" s="8">
        <f>_xlfn.XLOOKUP(B83,Mei!$B$4:$B$164,Mei!$AL$4:$AL$164, ,0)</f>
        <v>0</v>
      </c>
      <c r="E83" s="8">
        <f t="shared" si="6"/>
        <v>66</v>
      </c>
      <c r="F83" s="26">
        <f>_xlfn.XLOOKUP(B83,Mei!$B$4:$B$164,Mei!$AM$4:$AM$164, ,0)</f>
        <v>0</v>
      </c>
      <c r="G83" s="8">
        <f t="shared" si="7"/>
        <v>66</v>
      </c>
      <c r="H83" s="8">
        <f>_xlfn.XLOOKUP(B83,Mei!$B$4:$B$164,Mei!$AN$4:$AN$164, ,0)</f>
        <v>0</v>
      </c>
      <c r="I83" s="8">
        <f t="shared" si="8"/>
        <v>66</v>
      </c>
    </row>
    <row r="84" spans="2:9" x14ac:dyDescent="0.25">
      <c r="B84" s="15" t="s">
        <v>185</v>
      </c>
      <c r="C84" s="76" t="str">
        <f>_xlfn.XLOOKUP(B84,'Jun-Compile'!$B$3:$B$167,'Jun-Compile'!$C$3:$C$167, ,0)</f>
        <v>Tim Bali</v>
      </c>
      <c r="D84" s="8">
        <f>_xlfn.XLOOKUP(B84,Mei!$B$4:$B$164,Mei!$AL$4:$AL$164, ,0)</f>
        <v>0</v>
      </c>
      <c r="E84" s="8">
        <f t="shared" si="6"/>
        <v>66</v>
      </c>
      <c r="F84" s="26">
        <f>_xlfn.XLOOKUP(B84,Mei!$B$4:$B$164,Mei!$AM$4:$AM$164, ,0)</f>
        <v>0</v>
      </c>
      <c r="G84" s="8">
        <f t="shared" si="7"/>
        <v>66</v>
      </c>
      <c r="H84" s="8">
        <f>_xlfn.XLOOKUP(B84,Mei!$B$4:$B$164,Mei!$AN$4:$AN$164, ,0)</f>
        <v>0</v>
      </c>
      <c r="I84" s="8">
        <f t="shared" si="8"/>
        <v>66</v>
      </c>
    </row>
    <row r="85" spans="2:9" x14ac:dyDescent="0.25">
      <c r="B85" s="15" t="s">
        <v>186</v>
      </c>
      <c r="C85" s="76" t="str">
        <f>_xlfn.XLOOKUP(B85,'Jun-Compile'!$B$3:$B$167,'Jun-Compile'!$C$3:$C$167, ,0)</f>
        <v>Tim Bali</v>
      </c>
      <c r="D85" s="8">
        <f>_xlfn.XLOOKUP(B85,Mei!$B$4:$B$164,Mei!$AL$4:$AL$164, ,0)</f>
        <v>0</v>
      </c>
      <c r="E85" s="8">
        <f t="shared" ref="E85:E116" si="9">_xlfn.RANK.EQ(D85,$D$3:$D$163,0)</f>
        <v>66</v>
      </c>
      <c r="F85" s="26">
        <f>_xlfn.XLOOKUP(B85,Mei!$B$4:$B$164,Mei!$AM$4:$AM$164, ,0)</f>
        <v>0</v>
      </c>
      <c r="G85" s="8">
        <f t="shared" ref="G85:G116" si="10">_xlfn.RANK.EQ(F85,$F$3:$F$163,0)</f>
        <v>66</v>
      </c>
      <c r="H85" s="8">
        <f>_xlfn.XLOOKUP(B85,Mei!$B$4:$B$164,Mei!$AN$4:$AN$164, ,0)</f>
        <v>0</v>
      </c>
      <c r="I85" s="8">
        <f t="shared" ref="I85:I116" si="11">_xlfn.RANK.EQ(H85,$H$3:$H$163,0)</f>
        <v>66</v>
      </c>
    </row>
    <row r="86" spans="2:9" x14ac:dyDescent="0.25">
      <c r="B86" s="17" t="s">
        <v>226</v>
      </c>
      <c r="C86" s="76">
        <f>_xlfn.XLOOKUP(B86,'Jun-Compile'!$B$3:$B$167,'Jun-Compile'!$C$3:$C$167, ,0)</f>
        <v>0</v>
      </c>
      <c r="D86" s="8">
        <f>_xlfn.XLOOKUP(B86,Mei!$B$4:$B$164,Mei!$AL$4:$AL$164, ,0)</f>
        <v>0</v>
      </c>
      <c r="E86" s="8">
        <f t="shared" si="9"/>
        <v>66</v>
      </c>
      <c r="F86" s="26">
        <f>_xlfn.XLOOKUP(B86,Mei!$B$4:$B$164,Mei!$AM$4:$AM$164, ,0)</f>
        <v>0</v>
      </c>
      <c r="G86" s="8">
        <f t="shared" si="10"/>
        <v>66</v>
      </c>
      <c r="H86" s="8">
        <f>_xlfn.XLOOKUP(B86,Mei!$B$4:$B$164,Mei!$AN$4:$AN$164, ,0)</f>
        <v>0</v>
      </c>
      <c r="I86" s="8">
        <f t="shared" si="11"/>
        <v>66</v>
      </c>
    </row>
    <row r="87" spans="2:9" x14ac:dyDescent="0.25">
      <c r="B87" s="15" t="s">
        <v>376</v>
      </c>
      <c r="C87" s="76" t="str">
        <f>_xlfn.XLOOKUP(B87,'Jun-Compile'!$B$3:$B$167,'Jun-Compile'!$C$3:$C$167, ,0)</f>
        <v>Operation</v>
      </c>
      <c r="D87" s="8">
        <f>_xlfn.XLOOKUP(B87,Mei!$B$4:$B$164,Mei!$AL$4:$AL$164, ,0)</f>
        <v>0</v>
      </c>
      <c r="E87" s="8">
        <f t="shared" si="9"/>
        <v>66</v>
      </c>
      <c r="F87" s="26">
        <f>_xlfn.XLOOKUP(B87,Mei!$B$4:$B$164,Mei!$AM$4:$AM$164, ,0)</f>
        <v>0</v>
      </c>
      <c r="G87" s="8">
        <f t="shared" si="10"/>
        <v>66</v>
      </c>
      <c r="H87" s="8">
        <f>_xlfn.XLOOKUP(B87,Mei!$B$4:$B$164,Mei!$AN$4:$AN$164, ,0)</f>
        <v>0</v>
      </c>
      <c r="I87" s="8">
        <f t="shared" si="11"/>
        <v>66</v>
      </c>
    </row>
    <row r="88" spans="2:9" x14ac:dyDescent="0.25">
      <c r="B88" s="17" t="s">
        <v>193</v>
      </c>
      <c r="C88" s="76">
        <f>_xlfn.XLOOKUP(B88,'Jun-Compile'!$B$3:$B$167,'Jun-Compile'!$C$3:$C$167, ,0)</f>
        <v>0</v>
      </c>
      <c r="D88" s="8">
        <f>_xlfn.XLOOKUP(B88,Mei!$B$4:$B$164,Mei!$AL$4:$AL$164, ,0)</f>
        <v>0</v>
      </c>
      <c r="E88" s="8">
        <f t="shared" si="9"/>
        <v>66</v>
      </c>
      <c r="F88" s="26">
        <f>_xlfn.XLOOKUP(B88,Mei!$B$4:$B$164,Mei!$AM$4:$AM$164, ,0)</f>
        <v>0</v>
      </c>
      <c r="G88" s="8">
        <f t="shared" si="10"/>
        <v>66</v>
      </c>
      <c r="H88" s="8">
        <f>_xlfn.XLOOKUP(B88,Mei!$B$4:$B$164,Mei!$AN$4:$AN$164, ,0)</f>
        <v>0</v>
      </c>
      <c r="I88" s="8">
        <f t="shared" si="11"/>
        <v>66</v>
      </c>
    </row>
    <row r="89" spans="2:9" x14ac:dyDescent="0.25">
      <c r="B89" s="15" t="s">
        <v>197</v>
      </c>
      <c r="C89" s="76" t="str">
        <f>_xlfn.XLOOKUP(B89,'Jun-Compile'!$B$3:$B$167,'Jun-Compile'!$C$3:$C$167, ,0)</f>
        <v>Teknisi Service</v>
      </c>
      <c r="D89" s="8">
        <f>_xlfn.XLOOKUP(B89,Mei!$B$4:$B$164,Mei!$AL$4:$AL$164, ,0)</f>
        <v>0</v>
      </c>
      <c r="E89" s="8">
        <f t="shared" si="9"/>
        <v>66</v>
      </c>
      <c r="F89" s="26">
        <f>_xlfn.XLOOKUP(B89,Mei!$B$4:$B$164,Mei!$AM$4:$AM$164, ,0)</f>
        <v>0</v>
      </c>
      <c r="G89" s="8">
        <f t="shared" si="10"/>
        <v>66</v>
      </c>
      <c r="H89" s="8">
        <f>_xlfn.XLOOKUP(B89,Mei!$B$4:$B$164,Mei!$AN$4:$AN$164, ,0)</f>
        <v>0</v>
      </c>
      <c r="I89" s="8">
        <f t="shared" si="11"/>
        <v>66</v>
      </c>
    </row>
    <row r="90" spans="2:9" x14ac:dyDescent="0.25">
      <c r="B90" s="15" t="s">
        <v>202</v>
      </c>
      <c r="C90" s="76" t="str">
        <f>_xlfn.XLOOKUP(B90,'Jun-Compile'!$B$3:$B$167,'Jun-Compile'!$C$3:$C$167, ,0)</f>
        <v>RPE</v>
      </c>
      <c r="D90" s="8">
        <f>_xlfn.XLOOKUP(B90,Mei!$B$4:$B$164,Mei!$AL$4:$AL$164, ,0)</f>
        <v>0</v>
      </c>
      <c r="E90" s="8">
        <f t="shared" si="9"/>
        <v>66</v>
      </c>
      <c r="F90" s="26">
        <f>_xlfn.XLOOKUP(B90,Mei!$B$4:$B$164,Mei!$AM$4:$AM$164, ,0)</f>
        <v>0</v>
      </c>
      <c r="G90" s="8">
        <f t="shared" si="10"/>
        <v>66</v>
      </c>
      <c r="H90" s="8">
        <f>_xlfn.XLOOKUP(B90,Mei!$B$4:$B$164,Mei!$AN$4:$AN$164, ,0)</f>
        <v>0</v>
      </c>
      <c r="I90" s="8">
        <f t="shared" si="11"/>
        <v>66</v>
      </c>
    </row>
    <row r="91" spans="2:9" x14ac:dyDescent="0.25">
      <c r="B91" s="17" t="s">
        <v>203</v>
      </c>
      <c r="C91" s="76">
        <f>_xlfn.XLOOKUP(B91,'Jun-Compile'!$B$3:$B$167,'Jun-Compile'!$C$3:$C$167, ,0)</f>
        <v>0</v>
      </c>
      <c r="D91" s="8">
        <f>_xlfn.XLOOKUP(B91,Mei!$B$4:$B$164,Mei!$AL$4:$AL$164, ,0)</f>
        <v>0</v>
      </c>
      <c r="E91" s="8">
        <f t="shared" si="9"/>
        <v>66</v>
      </c>
      <c r="F91" s="26">
        <f>_xlfn.XLOOKUP(B91,Mei!$B$4:$B$164,Mei!$AM$4:$AM$164, ,0)</f>
        <v>0</v>
      </c>
      <c r="G91" s="8">
        <f t="shared" si="10"/>
        <v>66</v>
      </c>
      <c r="H91" s="8">
        <f>_xlfn.XLOOKUP(B91,Mei!$B$4:$B$164,Mei!$AN$4:$AN$164, ,0)</f>
        <v>0</v>
      </c>
      <c r="I91" s="8">
        <f t="shared" si="11"/>
        <v>66</v>
      </c>
    </row>
    <row r="92" spans="2:9" x14ac:dyDescent="0.25">
      <c r="B92" s="15" t="s">
        <v>74</v>
      </c>
      <c r="C92" s="76" t="str">
        <f>_xlfn.XLOOKUP(B92,'Jun-Compile'!$B$3:$B$167,'Jun-Compile'!$C$3:$C$167, ,0)</f>
        <v>MEP</v>
      </c>
      <c r="D92" s="8">
        <f>_xlfn.XLOOKUP(B92,Mei!$B$4:$B$164,Mei!$AL$4:$AL$164, ,0)</f>
        <v>0</v>
      </c>
      <c r="E92" s="8">
        <f t="shared" si="9"/>
        <v>66</v>
      </c>
      <c r="F92" s="26">
        <f>_xlfn.XLOOKUP(B92,Mei!$B$4:$B$164,Mei!$AM$4:$AM$164, ,0)</f>
        <v>0</v>
      </c>
      <c r="G92" s="8">
        <f t="shared" si="10"/>
        <v>66</v>
      </c>
      <c r="H92" s="8">
        <f>_xlfn.XLOOKUP(B92,Mei!$B$4:$B$164,Mei!$AN$4:$AN$164, ,0)</f>
        <v>0</v>
      </c>
      <c r="I92" s="8">
        <f t="shared" si="11"/>
        <v>66</v>
      </c>
    </row>
    <row r="93" spans="2:9" x14ac:dyDescent="0.25">
      <c r="B93" s="15" t="s">
        <v>227</v>
      </c>
      <c r="C93" s="76" t="str">
        <f>_xlfn.XLOOKUP(B93,'Jun-Compile'!$B$3:$B$167,'Jun-Compile'!$C$3:$C$167, ,0)</f>
        <v>Logistik</v>
      </c>
      <c r="D93" s="8">
        <f>_xlfn.XLOOKUP(B93,Mei!$B$4:$B$164,Mei!$AL$4:$AL$164, ,0)</f>
        <v>0</v>
      </c>
      <c r="E93" s="8">
        <f t="shared" si="9"/>
        <v>66</v>
      </c>
      <c r="F93" s="26">
        <f>_xlfn.XLOOKUP(B93,Mei!$B$4:$B$164,Mei!$AM$4:$AM$164, ,0)</f>
        <v>0</v>
      </c>
      <c r="G93" s="8">
        <f t="shared" si="10"/>
        <v>66</v>
      </c>
      <c r="H93" s="8">
        <f>_xlfn.XLOOKUP(B93,Mei!$B$4:$B$164,Mei!$AN$4:$AN$164, ,0)</f>
        <v>0</v>
      </c>
      <c r="I93" s="8">
        <f t="shared" si="11"/>
        <v>66</v>
      </c>
    </row>
    <row r="94" spans="2:9" x14ac:dyDescent="0.25">
      <c r="B94" s="15" t="s">
        <v>48</v>
      </c>
      <c r="C94" s="76" t="str">
        <f>_xlfn.XLOOKUP(B94,'Jun-Compile'!$B$3:$B$167,'Jun-Compile'!$C$3:$C$167, ,0)</f>
        <v>MEP</v>
      </c>
      <c r="D94" s="8">
        <f>_xlfn.XLOOKUP(B94,Mei!$B$4:$B$164,Mei!$AL$4:$AL$164, ,0)</f>
        <v>0</v>
      </c>
      <c r="E94" s="8">
        <f t="shared" si="9"/>
        <v>66</v>
      </c>
      <c r="F94" s="26">
        <f>_xlfn.XLOOKUP(B94,Mei!$B$4:$B$164,Mei!$AM$4:$AM$164, ,0)</f>
        <v>0</v>
      </c>
      <c r="G94" s="8">
        <f t="shared" si="10"/>
        <v>66</v>
      </c>
      <c r="H94" s="8">
        <f>_xlfn.XLOOKUP(B94,Mei!$B$4:$B$164,Mei!$AN$4:$AN$164, ,0)</f>
        <v>0</v>
      </c>
      <c r="I94" s="8">
        <f t="shared" si="11"/>
        <v>66</v>
      </c>
    </row>
    <row r="95" spans="2:9" x14ac:dyDescent="0.25">
      <c r="B95" s="15" t="s">
        <v>206</v>
      </c>
      <c r="C95" s="76" t="str">
        <f>_xlfn.XLOOKUP(B95,'Jun-Compile'!$B$3:$B$167,'Jun-Compile'!$C$3:$C$167, ,0)</f>
        <v>MEP</v>
      </c>
      <c r="D95" s="8">
        <f>_xlfn.XLOOKUP(B95,Mei!$B$4:$B$164,Mei!$AL$4:$AL$164, ,0)</f>
        <v>0</v>
      </c>
      <c r="E95" s="8">
        <f t="shared" si="9"/>
        <v>66</v>
      </c>
      <c r="F95" s="26">
        <f>_xlfn.XLOOKUP(B95,Mei!$B$4:$B$164,Mei!$AM$4:$AM$164, ,0)</f>
        <v>0</v>
      </c>
      <c r="G95" s="8">
        <f t="shared" si="10"/>
        <v>66</v>
      </c>
      <c r="H95" s="8">
        <f>_xlfn.XLOOKUP(B95,Mei!$B$4:$B$164,Mei!$AN$4:$AN$164, ,0)</f>
        <v>0</v>
      </c>
      <c r="I95" s="8">
        <f t="shared" si="11"/>
        <v>66</v>
      </c>
    </row>
    <row r="96" spans="2:9" x14ac:dyDescent="0.25">
      <c r="B96" s="15" t="s">
        <v>207</v>
      </c>
      <c r="C96" s="76" t="str">
        <f>_xlfn.XLOOKUP(B96,'Jun-Compile'!$B$3:$B$167,'Jun-Compile'!$C$3:$C$167, ,0)</f>
        <v>MEP</v>
      </c>
      <c r="D96" s="8">
        <f>_xlfn.XLOOKUP(B96,Mei!$B$4:$B$164,Mei!$AL$4:$AL$164, ,0)</f>
        <v>0</v>
      </c>
      <c r="E96" s="8">
        <f t="shared" si="9"/>
        <v>66</v>
      </c>
      <c r="F96" s="26">
        <f>_xlfn.XLOOKUP(B96,Mei!$B$4:$B$164,Mei!$AM$4:$AM$164, ,0)</f>
        <v>0</v>
      </c>
      <c r="G96" s="8">
        <f t="shared" si="10"/>
        <v>66</v>
      </c>
      <c r="H96" s="8">
        <f>_xlfn.XLOOKUP(B96,Mei!$B$4:$B$164,Mei!$AN$4:$AN$164, ,0)</f>
        <v>0</v>
      </c>
      <c r="I96" s="8">
        <f t="shared" si="11"/>
        <v>66</v>
      </c>
    </row>
    <row r="97" spans="2:9" x14ac:dyDescent="0.25">
      <c r="B97" s="15" t="s">
        <v>275</v>
      </c>
      <c r="C97" s="76" t="str">
        <f>_xlfn.XLOOKUP(B97,'Jun-Compile'!$B$3:$B$167,'Jun-Compile'!$C$3:$C$167, ,0)</f>
        <v>Logistik</v>
      </c>
      <c r="D97" s="8">
        <f>_xlfn.XLOOKUP(B97,Mei!$B$4:$B$164,Mei!$AL$4:$AL$164, ,0)</f>
        <v>0</v>
      </c>
      <c r="E97" s="8">
        <f t="shared" si="9"/>
        <v>66</v>
      </c>
      <c r="F97" s="26">
        <f>_xlfn.XLOOKUP(B97,Mei!$B$4:$B$164,Mei!$AM$4:$AM$164, ,0)</f>
        <v>0</v>
      </c>
      <c r="G97" s="8">
        <f t="shared" si="10"/>
        <v>66</v>
      </c>
      <c r="H97" s="8">
        <f>_xlfn.XLOOKUP(B97,Mei!$B$4:$B$164,Mei!$AN$4:$AN$164, ,0)</f>
        <v>0</v>
      </c>
      <c r="I97" s="8">
        <f t="shared" si="11"/>
        <v>66</v>
      </c>
    </row>
    <row r="98" spans="2:9" x14ac:dyDescent="0.25">
      <c r="B98" s="15" t="s">
        <v>208</v>
      </c>
      <c r="C98" s="76" t="str">
        <f>_xlfn.XLOOKUP(B98,'Jun-Compile'!$B$3:$B$167,'Jun-Compile'!$C$3:$C$167, ,0)</f>
        <v>MEP</v>
      </c>
      <c r="D98" s="8">
        <f>_xlfn.XLOOKUP(B98,Mei!$B$4:$B$164,Mei!$AL$4:$AL$164, ,0)</f>
        <v>0</v>
      </c>
      <c r="E98" s="8">
        <f t="shared" si="9"/>
        <v>66</v>
      </c>
      <c r="F98" s="26">
        <f>_xlfn.XLOOKUP(B98,Mei!$B$4:$B$164,Mei!$AM$4:$AM$164, ,0)</f>
        <v>0</v>
      </c>
      <c r="G98" s="8">
        <f t="shared" si="10"/>
        <v>66</v>
      </c>
      <c r="H98" s="8">
        <f>_xlfn.XLOOKUP(B98,Mei!$B$4:$B$164,Mei!$AN$4:$AN$164, ,0)</f>
        <v>0</v>
      </c>
      <c r="I98" s="8">
        <f t="shared" si="11"/>
        <v>66</v>
      </c>
    </row>
    <row r="99" spans="2:9" x14ac:dyDescent="0.25">
      <c r="B99" s="17" t="s">
        <v>209</v>
      </c>
      <c r="C99" s="76">
        <f>_xlfn.XLOOKUP(B99,'Jun-Compile'!$B$3:$B$167,'Jun-Compile'!$C$3:$C$167, ,0)</f>
        <v>0</v>
      </c>
      <c r="D99" s="8">
        <f>_xlfn.XLOOKUP(B99,Mei!$B$4:$B$164,Mei!$AL$4:$AL$164, ,0)</f>
        <v>0</v>
      </c>
      <c r="E99" s="8">
        <f t="shared" si="9"/>
        <v>66</v>
      </c>
      <c r="F99" s="26">
        <f>_xlfn.XLOOKUP(B99,Mei!$B$4:$B$164,Mei!$AM$4:$AM$164, ,0)</f>
        <v>0</v>
      </c>
      <c r="G99" s="8">
        <f t="shared" si="10"/>
        <v>66</v>
      </c>
      <c r="H99" s="8">
        <f>_xlfn.XLOOKUP(B99,Mei!$B$4:$B$164,Mei!$AN$4:$AN$164, ,0)</f>
        <v>0</v>
      </c>
      <c r="I99" s="8">
        <f t="shared" si="11"/>
        <v>66</v>
      </c>
    </row>
    <row r="100" spans="2:9" x14ac:dyDescent="0.25">
      <c r="B100" s="15" t="s">
        <v>210</v>
      </c>
      <c r="C100" s="76" t="str">
        <f>_xlfn.XLOOKUP(B100,'Jun-Compile'!$B$3:$B$167,'Jun-Compile'!$C$3:$C$167, ,0)</f>
        <v>MEP</v>
      </c>
      <c r="D100" s="8">
        <f>_xlfn.XLOOKUP(B100,Mei!$B$4:$B$164,Mei!$AL$4:$AL$164, ,0)</f>
        <v>0</v>
      </c>
      <c r="E100" s="8">
        <f t="shared" si="9"/>
        <v>66</v>
      </c>
      <c r="F100" s="26">
        <f>_xlfn.XLOOKUP(B100,Mei!$B$4:$B$164,Mei!$AM$4:$AM$164, ,0)</f>
        <v>0</v>
      </c>
      <c r="G100" s="8">
        <f t="shared" si="10"/>
        <v>66</v>
      </c>
      <c r="H100" s="8">
        <f>_xlfn.XLOOKUP(B100,Mei!$B$4:$B$164,Mei!$AN$4:$AN$164, ,0)</f>
        <v>0</v>
      </c>
      <c r="I100" s="8">
        <f t="shared" si="11"/>
        <v>66</v>
      </c>
    </row>
    <row r="101" spans="2:9" x14ac:dyDescent="0.25">
      <c r="B101" s="15" t="s">
        <v>211</v>
      </c>
      <c r="C101" s="76" t="str">
        <f>_xlfn.XLOOKUP(B101,'Jun-Compile'!$B$3:$B$167,'Jun-Compile'!$C$3:$C$167, ,0)</f>
        <v>MEP</v>
      </c>
      <c r="D101" s="8">
        <f>_xlfn.XLOOKUP(B101,Mei!$B$4:$B$164,Mei!$AL$4:$AL$164, ,0)</f>
        <v>0</v>
      </c>
      <c r="E101" s="8">
        <f t="shared" si="9"/>
        <v>66</v>
      </c>
      <c r="F101" s="26">
        <f>_xlfn.XLOOKUP(B101,Mei!$B$4:$B$164,Mei!$AM$4:$AM$164, ,0)</f>
        <v>0</v>
      </c>
      <c r="G101" s="8">
        <f t="shared" si="10"/>
        <v>66</v>
      </c>
      <c r="H101" s="8">
        <f>_xlfn.XLOOKUP(B101,Mei!$B$4:$B$164,Mei!$AN$4:$AN$164, ,0)</f>
        <v>0</v>
      </c>
      <c r="I101" s="8">
        <f t="shared" si="11"/>
        <v>66</v>
      </c>
    </row>
    <row r="102" spans="2:9" x14ac:dyDescent="0.25">
      <c r="B102" s="15" t="s">
        <v>372</v>
      </c>
      <c r="C102" s="76" t="str">
        <f>_xlfn.XLOOKUP(B102,'Jun-Compile'!$B$3:$B$167,'Jun-Compile'!$C$3:$C$167, ,0)</f>
        <v>MEP</v>
      </c>
      <c r="D102" s="8">
        <f>_xlfn.XLOOKUP(B102,Mei!$B$4:$B$164,Mei!$AL$4:$AL$164, ,0)</f>
        <v>0</v>
      </c>
      <c r="E102" s="8">
        <f t="shared" si="9"/>
        <v>66</v>
      </c>
      <c r="F102" s="26">
        <f>_xlfn.XLOOKUP(B102,Mei!$B$4:$B$164,Mei!$AM$4:$AM$164, ,0)</f>
        <v>0</v>
      </c>
      <c r="G102" s="8">
        <f t="shared" si="10"/>
        <v>66</v>
      </c>
      <c r="H102" s="8">
        <f>_xlfn.XLOOKUP(B102,Mei!$B$4:$B$164,Mei!$AN$4:$AN$164, ,0)</f>
        <v>0</v>
      </c>
      <c r="I102" s="8">
        <f t="shared" si="11"/>
        <v>66</v>
      </c>
    </row>
    <row r="103" spans="2:9" x14ac:dyDescent="0.25">
      <c r="B103" s="15" t="s">
        <v>212</v>
      </c>
      <c r="C103" s="76" t="str">
        <f>_xlfn.XLOOKUP(B103,'Jun-Compile'!$B$3:$B$167,'Jun-Compile'!$C$3:$C$167, ,0)</f>
        <v>Logistik</v>
      </c>
      <c r="D103" s="8">
        <f>_xlfn.XLOOKUP(B103,Mei!$B$4:$B$164,Mei!$AL$4:$AL$164, ,0)</f>
        <v>0</v>
      </c>
      <c r="E103" s="8">
        <f t="shared" si="9"/>
        <v>66</v>
      </c>
      <c r="F103" s="26">
        <f>_xlfn.XLOOKUP(B103,Mei!$B$4:$B$164,Mei!$AM$4:$AM$164, ,0)</f>
        <v>0</v>
      </c>
      <c r="G103" s="8">
        <f t="shared" si="10"/>
        <v>66</v>
      </c>
      <c r="H103" s="8">
        <f>_xlfn.XLOOKUP(B103,Mei!$B$4:$B$164,Mei!$AN$4:$AN$164, ,0)</f>
        <v>0</v>
      </c>
      <c r="I103" s="8">
        <f t="shared" si="11"/>
        <v>66</v>
      </c>
    </row>
    <row r="104" spans="2:9" x14ac:dyDescent="0.25">
      <c r="B104" s="15" t="s">
        <v>213</v>
      </c>
      <c r="C104" s="76" t="str">
        <f>_xlfn.XLOOKUP(B104,'Jun-Compile'!$B$3:$B$167,'Jun-Compile'!$C$3:$C$167, ,0)</f>
        <v>GTI</v>
      </c>
      <c r="D104" s="8">
        <f>_xlfn.XLOOKUP(B104,Mei!$B$4:$B$164,Mei!$AL$4:$AL$164, ,0)</f>
        <v>0</v>
      </c>
      <c r="E104" s="8">
        <f t="shared" si="9"/>
        <v>66</v>
      </c>
      <c r="F104" s="26">
        <f>_xlfn.XLOOKUP(B104,Mei!$B$4:$B$164,Mei!$AM$4:$AM$164, ,0)</f>
        <v>0</v>
      </c>
      <c r="G104" s="8">
        <f t="shared" si="10"/>
        <v>66</v>
      </c>
      <c r="H104" s="8">
        <f>_xlfn.XLOOKUP(B104,Mei!$B$4:$B$164,Mei!$AN$4:$AN$164, ,0)</f>
        <v>0</v>
      </c>
      <c r="I104" s="8">
        <f t="shared" si="11"/>
        <v>66</v>
      </c>
    </row>
    <row r="105" spans="2:9" x14ac:dyDescent="0.25">
      <c r="B105" s="15" t="s">
        <v>409</v>
      </c>
      <c r="C105" s="76" t="str">
        <f>_xlfn.XLOOKUP(B105,'Jun-Compile'!$B$3:$B$167,'Jun-Compile'!$C$3:$C$167, ,0)</f>
        <v>Sales</v>
      </c>
      <c r="D105" s="8">
        <f>_xlfn.XLOOKUP(B105,Mei!$B$4:$B$164,Mei!$AL$4:$AL$164, ,0)</f>
        <v>0</v>
      </c>
      <c r="E105" s="8">
        <f t="shared" si="9"/>
        <v>66</v>
      </c>
      <c r="F105" s="26">
        <f>_xlfn.XLOOKUP(B105,Mei!$B$4:$B$164,Mei!$AM$4:$AM$164, ,0)</f>
        <v>0</v>
      </c>
      <c r="G105" s="8">
        <f t="shared" si="10"/>
        <v>66</v>
      </c>
      <c r="H105" s="8">
        <f>_xlfn.XLOOKUP(B105,Mei!$B$4:$B$164,Mei!$AN$4:$AN$164, ,0)</f>
        <v>0</v>
      </c>
      <c r="I105" s="8">
        <f t="shared" si="11"/>
        <v>66</v>
      </c>
    </row>
    <row r="106" spans="2:9" x14ac:dyDescent="0.25">
      <c r="B106" s="15" t="s">
        <v>59</v>
      </c>
      <c r="C106" s="76" t="str">
        <f>_xlfn.XLOOKUP(B106,'Jun-Compile'!$B$3:$B$167,'Jun-Compile'!$C$3:$C$167, ,0)</f>
        <v>GTI</v>
      </c>
      <c r="D106" s="8">
        <f>_xlfn.XLOOKUP(B106,Mei!$B$4:$B$164,Mei!$AL$4:$AL$164, ,0)</f>
        <v>0</v>
      </c>
      <c r="E106" s="8">
        <f t="shared" si="9"/>
        <v>66</v>
      </c>
      <c r="F106" s="26">
        <f>_xlfn.XLOOKUP(B106,Mei!$B$4:$B$164,Mei!$AM$4:$AM$164, ,0)</f>
        <v>0</v>
      </c>
      <c r="G106" s="8">
        <f t="shared" si="10"/>
        <v>66</v>
      </c>
      <c r="H106" s="8">
        <f>_xlfn.XLOOKUP(B106,Mei!$B$4:$B$164,Mei!$AN$4:$AN$164, ,0)</f>
        <v>0</v>
      </c>
      <c r="I106" s="8">
        <f t="shared" si="11"/>
        <v>66</v>
      </c>
    </row>
    <row r="107" spans="2:9" x14ac:dyDescent="0.25">
      <c r="B107" s="15" t="s">
        <v>216</v>
      </c>
      <c r="C107" s="76" t="str">
        <f>_xlfn.XLOOKUP(B107,'Jun-Compile'!$B$3:$B$167,'Jun-Compile'!$C$3:$C$167, ,0)</f>
        <v>Operation</v>
      </c>
      <c r="D107" s="8">
        <f>_xlfn.XLOOKUP(B107,Mei!$B$4:$B$164,Mei!$AL$4:$AL$164, ,0)</f>
        <v>0</v>
      </c>
      <c r="E107" s="8">
        <f t="shared" si="9"/>
        <v>66</v>
      </c>
      <c r="F107" s="26">
        <f>_xlfn.XLOOKUP(B107,Mei!$B$4:$B$164,Mei!$AM$4:$AM$164, ,0)</f>
        <v>0</v>
      </c>
      <c r="G107" s="8">
        <f t="shared" si="10"/>
        <v>66</v>
      </c>
      <c r="H107" s="8">
        <f>_xlfn.XLOOKUP(B107,Mei!$B$4:$B$164,Mei!$AN$4:$AN$164, ,0)</f>
        <v>0</v>
      </c>
      <c r="I107" s="8">
        <f t="shared" si="11"/>
        <v>66</v>
      </c>
    </row>
    <row r="108" spans="2:9" x14ac:dyDescent="0.25">
      <c r="B108" s="15" t="s">
        <v>217</v>
      </c>
      <c r="C108" s="76" t="str">
        <f>_xlfn.XLOOKUP(B108,'Jun-Compile'!$B$3:$B$167,'Jun-Compile'!$C$3:$C$167, ,0)</f>
        <v>GTI</v>
      </c>
      <c r="D108" s="8">
        <f>_xlfn.XLOOKUP(B108,Mei!$B$4:$B$164,Mei!$AL$4:$AL$164, ,0)</f>
        <v>0</v>
      </c>
      <c r="E108" s="8">
        <f t="shared" si="9"/>
        <v>66</v>
      </c>
      <c r="F108" s="26">
        <f>_xlfn.XLOOKUP(B108,Mei!$B$4:$B$164,Mei!$AM$4:$AM$164, ,0)</f>
        <v>0</v>
      </c>
      <c r="G108" s="8">
        <f t="shared" si="10"/>
        <v>66</v>
      </c>
      <c r="H108" s="8">
        <f>_xlfn.XLOOKUP(B108,Mei!$B$4:$B$164,Mei!$AN$4:$AN$164, ,0)</f>
        <v>0</v>
      </c>
      <c r="I108" s="8">
        <f t="shared" si="11"/>
        <v>66</v>
      </c>
    </row>
    <row r="109" spans="2:9" x14ac:dyDescent="0.25">
      <c r="B109" s="15" t="s">
        <v>219</v>
      </c>
      <c r="C109" s="76">
        <f>_xlfn.XLOOKUP(B109,'Jun-Compile'!$B$3:$B$167,'Jun-Compile'!$C$3:$C$167, ,0)</f>
        <v>0</v>
      </c>
      <c r="D109" s="8">
        <f>_xlfn.XLOOKUP(B109,Mei!$B$4:$B$164,Mei!$AL$4:$AL$164, ,0)</f>
        <v>0</v>
      </c>
      <c r="E109" s="8">
        <f t="shared" si="9"/>
        <v>66</v>
      </c>
      <c r="F109" s="26">
        <f>_xlfn.XLOOKUP(B109,Mei!$B$4:$B$164,Mei!$AM$4:$AM$164, ,0)</f>
        <v>0</v>
      </c>
      <c r="G109" s="8">
        <f t="shared" si="10"/>
        <v>66</v>
      </c>
      <c r="H109" s="8">
        <f>_xlfn.XLOOKUP(B109,Mei!$B$4:$B$164,Mei!$AN$4:$AN$164, ,0)</f>
        <v>0</v>
      </c>
      <c r="I109" s="8">
        <f t="shared" si="11"/>
        <v>66</v>
      </c>
    </row>
    <row r="110" spans="2:9" x14ac:dyDescent="0.25">
      <c r="B110" s="15" t="s">
        <v>412</v>
      </c>
      <c r="C110" s="76" t="str">
        <f>_xlfn.XLOOKUP(B110,'Jun-Compile'!$B$3:$B$167,'Jun-Compile'!$C$3:$C$167, ,0)</f>
        <v>MEP</v>
      </c>
      <c r="D110" s="8">
        <f>_xlfn.XLOOKUP(B110,Mei!$B$4:$B$164,Mei!$AL$4:$AL$164, ,0)</f>
        <v>0</v>
      </c>
      <c r="E110" s="8">
        <f t="shared" si="9"/>
        <v>66</v>
      </c>
      <c r="F110" s="26">
        <f>_xlfn.XLOOKUP(B110,Mei!$B$4:$B$164,Mei!$AM$4:$AM$164, ,0)</f>
        <v>0</v>
      </c>
      <c r="G110" s="8">
        <f t="shared" si="10"/>
        <v>66</v>
      </c>
      <c r="H110" s="8">
        <f>_xlfn.XLOOKUP(B110,Mei!$B$4:$B$164,Mei!$AN$4:$AN$164, ,0)</f>
        <v>0</v>
      </c>
      <c r="I110" s="8">
        <f t="shared" si="11"/>
        <v>66</v>
      </c>
    </row>
    <row r="111" spans="2:9" x14ac:dyDescent="0.25">
      <c r="B111" s="15" t="s">
        <v>189</v>
      </c>
      <c r="C111" s="76" t="str">
        <f>_xlfn.XLOOKUP(B111,'Jun-Compile'!$B$3:$B$167,'Jun-Compile'!$C$3:$C$167, ,0)</f>
        <v>Teknisi TC</v>
      </c>
      <c r="D111" s="8">
        <f>_xlfn.XLOOKUP(B111,Mei!$B$4:$B$164,Mei!$AL$4:$AL$164, ,0)</f>
        <v>3</v>
      </c>
      <c r="E111" s="8">
        <f t="shared" si="9"/>
        <v>56</v>
      </c>
      <c r="F111" s="26">
        <f>_xlfn.XLOOKUP(B111,Mei!$B$4:$B$164,Mei!$AM$4:$AM$164, ,0)</f>
        <v>0.05</v>
      </c>
      <c r="G111" s="8">
        <f t="shared" si="10"/>
        <v>56</v>
      </c>
      <c r="H111" s="8">
        <f>_xlfn.XLOOKUP(B111,Mei!$B$4:$B$164,Mei!$AN$4:$AN$164, ,0)</f>
        <v>2</v>
      </c>
      <c r="I111" s="8">
        <f t="shared" si="11"/>
        <v>36</v>
      </c>
    </row>
    <row r="112" spans="2:9" x14ac:dyDescent="0.25">
      <c r="B112" s="15" t="s">
        <v>225</v>
      </c>
      <c r="C112" s="76" t="str">
        <f>_xlfn.XLOOKUP(B112,'Jun-Compile'!$B$3:$B$167,'Jun-Compile'!$C$3:$C$167, ,0)</f>
        <v>ERP</v>
      </c>
      <c r="D112" s="8">
        <f>_xlfn.XLOOKUP(B112,Mei!$B$4:$B$164,Mei!$AL$4:$AL$164, ,0)</f>
        <v>0</v>
      </c>
      <c r="E112" s="8">
        <f t="shared" si="9"/>
        <v>66</v>
      </c>
      <c r="F112" s="26">
        <f>_xlfn.XLOOKUP(B112,Mei!$B$4:$B$164,Mei!$AM$4:$AM$164, ,0)</f>
        <v>0</v>
      </c>
      <c r="G112" s="8">
        <f t="shared" si="10"/>
        <v>66</v>
      </c>
      <c r="H112" s="8">
        <f>_xlfn.XLOOKUP(B112,Mei!$B$4:$B$164,Mei!$AN$4:$AN$164, ,0)</f>
        <v>0</v>
      </c>
      <c r="I112" s="8">
        <f t="shared" si="11"/>
        <v>66</v>
      </c>
    </row>
    <row r="113" spans="2:9" x14ac:dyDescent="0.25">
      <c r="B113" s="15" t="s">
        <v>228</v>
      </c>
      <c r="C113" s="76" t="str">
        <f>_xlfn.XLOOKUP(B113,'Jun-Compile'!$B$3:$B$167,'Jun-Compile'!$C$3:$C$167, ,0)</f>
        <v>Purchasing</v>
      </c>
      <c r="D113" s="8">
        <f>_xlfn.XLOOKUP(B113,Mei!$B$4:$B$164,Mei!$AL$4:$AL$164, ,0)</f>
        <v>0</v>
      </c>
      <c r="E113" s="8">
        <f t="shared" si="9"/>
        <v>66</v>
      </c>
      <c r="F113" s="26">
        <f>_xlfn.XLOOKUP(B113,Mei!$B$4:$B$164,Mei!$AM$4:$AM$164, ,0)</f>
        <v>0</v>
      </c>
      <c r="G113" s="8">
        <f t="shared" si="10"/>
        <v>66</v>
      </c>
      <c r="H113" s="8">
        <f>_xlfn.XLOOKUP(B113,Mei!$B$4:$B$164,Mei!$AN$4:$AN$164, ,0)</f>
        <v>0</v>
      </c>
      <c r="I113" s="8">
        <f t="shared" si="11"/>
        <v>66</v>
      </c>
    </row>
    <row r="114" spans="2:9" x14ac:dyDescent="0.25">
      <c r="B114" s="17" t="s">
        <v>369</v>
      </c>
      <c r="C114" s="76">
        <f>_xlfn.XLOOKUP(B114,'Jun-Compile'!$B$3:$B$167,'Jun-Compile'!$C$3:$C$167, ,0)</f>
        <v>0</v>
      </c>
      <c r="D114" s="8">
        <f>_xlfn.XLOOKUP(B114,Mei!$B$4:$B$164,Mei!$AL$4:$AL$164, ,0)</f>
        <v>0</v>
      </c>
      <c r="E114" s="8">
        <f t="shared" si="9"/>
        <v>66</v>
      </c>
      <c r="F114" s="26">
        <f>_xlfn.XLOOKUP(B114,Mei!$B$4:$B$164,Mei!$AM$4:$AM$164, ,0)</f>
        <v>0</v>
      </c>
      <c r="G114" s="8">
        <f t="shared" si="10"/>
        <v>66</v>
      </c>
      <c r="H114" s="8">
        <f>_xlfn.XLOOKUP(B114,Mei!$B$4:$B$164,Mei!$AN$4:$AN$164, ,0)</f>
        <v>0</v>
      </c>
      <c r="I114" s="8">
        <f t="shared" si="11"/>
        <v>66</v>
      </c>
    </row>
    <row r="115" spans="2:9" x14ac:dyDescent="0.25">
      <c r="B115" s="15" t="s">
        <v>230</v>
      </c>
      <c r="C115" s="76" t="str">
        <f>_xlfn.XLOOKUP(B115,'Jun-Compile'!$B$3:$B$167,'Jun-Compile'!$C$3:$C$167, ,0)</f>
        <v>MEP</v>
      </c>
      <c r="D115" s="8">
        <f>_xlfn.XLOOKUP(B115,Mei!$B$4:$B$164,Mei!$AL$4:$AL$164, ,0)</f>
        <v>0</v>
      </c>
      <c r="E115" s="8">
        <f t="shared" si="9"/>
        <v>66</v>
      </c>
      <c r="F115" s="26">
        <f>_xlfn.XLOOKUP(B115,Mei!$B$4:$B$164,Mei!$AM$4:$AM$164, ,0)</f>
        <v>0</v>
      </c>
      <c r="G115" s="8">
        <f t="shared" si="10"/>
        <v>66</v>
      </c>
      <c r="H115" s="8">
        <f>_xlfn.XLOOKUP(B115,Mei!$B$4:$B$164,Mei!$AN$4:$AN$164, ,0)</f>
        <v>0</v>
      </c>
      <c r="I115" s="8">
        <f t="shared" si="11"/>
        <v>66</v>
      </c>
    </row>
    <row r="116" spans="2:9" x14ac:dyDescent="0.25">
      <c r="B116" s="15" t="s">
        <v>231</v>
      </c>
      <c r="C116" s="76" t="str">
        <f>_xlfn.XLOOKUP(B116,'Jun-Compile'!$B$3:$B$167,'Jun-Compile'!$C$3:$C$167, ,0)</f>
        <v>Admin Sales &amp; Engineer</v>
      </c>
      <c r="D116" s="8">
        <f>_xlfn.XLOOKUP(B116,Mei!$B$4:$B$164,Mei!$AL$4:$AL$164, ,0)</f>
        <v>0</v>
      </c>
      <c r="E116" s="8">
        <f t="shared" si="9"/>
        <v>66</v>
      </c>
      <c r="F116" s="26">
        <f>_xlfn.XLOOKUP(B116,Mei!$B$4:$B$164,Mei!$AM$4:$AM$164, ,0)</f>
        <v>0</v>
      </c>
      <c r="G116" s="8">
        <f t="shared" si="10"/>
        <v>66</v>
      </c>
      <c r="H116" s="8">
        <f>_xlfn.XLOOKUP(B116,Mei!$B$4:$B$164,Mei!$AN$4:$AN$164, ,0)</f>
        <v>0</v>
      </c>
      <c r="I116" s="8">
        <f t="shared" si="11"/>
        <v>66</v>
      </c>
    </row>
    <row r="117" spans="2:9" x14ac:dyDescent="0.25">
      <c r="B117" s="17" t="s">
        <v>232</v>
      </c>
      <c r="C117" s="76">
        <f>_xlfn.XLOOKUP(B117,'Jun-Compile'!$B$3:$B$167,'Jun-Compile'!$C$3:$C$167, ,0)</f>
        <v>0</v>
      </c>
      <c r="D117" s="8">
        <f>_xlfn.XLOOKUP(B117,Mei!$B$4:$B$164,Mei!$AL$4:$AL$164, ,0)</f>
        <v>0</v>
      </c>
      <c r="E117" s="8">
        <f t="shared" ref="E117:E148" si="12">_xlfn.RANK.EQ(D117,$D$3:$D$163,0)</f>
        <v>66</v>
      </c>
      <c r="F117" s="26">
        <f>_xlfn.XLOOKUP(B117,Mei!$B$4:$B$164,Mei!$AM$4:$AM$164, ,0)</f>
        <v>0</v>
      </c>
      <c r="G117" s="8">
        <f t="shared" ref="G117:G148" si="13">_xlfn.RANK.EQ(F117,$F$3:$F$163,0)</f>
        <v>66</v>
      </c>
      <c r="H117" s="8">
        <f>_xlfn.XLOOKUP(B117,Mei!$B$4:$B$164,Mei!$AN$4:$AN$164, ,0)</f>
        <v>0</v>
      </c>
      <c r="I117" s="8">
        <f t="shared" ref="I117:I148" si="14">_xlfn.RANK.EQ(H117,$H$3:$H$163,0)</f>
        <v>66</v>
      </c>
    </row>
    <row r="118" spans="2:9" x14ac:dyDescent="0.25">
      <c r="B118" s="15" t="s">
        <v>234</v>
      </c>
      <c r="C118" s="76" t="str">
        <f>_xlfn.XLOOKUP(B118,'Jun-Compile'!$B$3:$B$167,'Jun-Compile'!$C$3:$C$167, ,0)</f>
        <v>Operation</v>
      </c>
      <c r="D118" s="8">
        <f>_xlfn.XLOOKUP(B118,Mei!$B$4:$B$164,Mei!$AL$4:$AL$164, ,0)</f>
        <v>0</v>
      </c>
      <c r="E118" s="8">
        <f t="shared" si="12"/>
        <v>66</v>
      </c>
      <c r="F118" s="26">
        <f>_xlfn.XLOOKUP(B118,Mei!$B$4:$B$164,Mei!$AM$4:$AM$164, ,0)</f>
        <v>0</v>
      </c>
      <c r="G118" s="8">
        <f t="shared" si="13"/>
        <v>66</v>
      </c>
      <c r="H118" s="8">
        <f>_xlfn.XLOOKUP(B118,Mei!$B$4:$B$164,Mei!$AN$4:$AN$164, ,0)</f>
        <v>0</v>
      </c>
      <c r="I118" s="8">
        <f t="shared" si="14"/>
        <v>66</v>
      </c>
    </row>
    <row r="119" spans="2:9" x14ac:dyDescent="0.25">
      <c r="B119" s="15" t="s">
        <v>235</v>
      </c>
      <c r="C119" s="76" t="str">
        <f>_xlfn.XLOOKUP(B119,'Jun-Compile'!$B$3:$B$167,'Jun-Compile'!$C$3:$C$167, ,0)</f>
        <v>Operation</v>
      </c>
      <c r="D119" s="8">
        <f>_xlfn.XLOOKUP(B119,Mei!$B$4:$B$164,Mei!$AL$4:$AL$164, ,0)</f>
        <v>0</v>
      </c>
      <c r="E119" s="8">
        <f t="shared" si="12"/>
        <v>66</v>
      </c>
      <c r="F119" s="26">
        <f>_xlfn.XLOOKUP(B119,Mei!$B$4:$B$164,Mei!$AM$4:$AM$164, ,0)</f>
        <v>0</v>
      </c>
      <c r="G119" s="8">
        <f t="shared" si="13"/>
        <v>66</v>
      </c>
      <c r="H119" s="8">
        <f>_xlfn.XLOOKUP(B119,Mei!$B$4:$B$164,Mei!$AN$4:$AN$164, ,0)</f>
        <v>0</v>
      </c>
      <c r="I119" s="8">
        <f t="shared" si="14"/>
        <v>66</v>
      </c>
    </row>
    <row r="120" spans="2:9" x14ac:dyDescent="0.25">
      <c r="B120" s="15" t="s">
        <v>239</v>
      </c>
      <c r="C120" s="76" t="str">
        <f>_xlfn.XLOOKUP(B120,'Jun-Compile'!$B$3:$B$167,'Jun-Compile'!$C$3:$C$167, ,0)</f>
        <v>Operation</v>
      </c>
      <c r="D120" s="8">
        <f>_xlfn.XLOOKUP(B120,Mei!$B$4:$B$164,Mei!$AL$4:$AL$164, ,0)</f>
        <v>0</v>
      </c>
      <c r="E120" s="8">
        <f t="shared" si="12"/>
        <v>66</v>
      </c>
      <c r="F120" s="26">
        <f>_xlfn.XLOOKUP(B120,Mei!$B$4:$B$164,Mei!$AM$4:$AM$164, ,0)</f>
        <v>0</v>
      </c>
      <c r="G120" s="8">
        <f t="shared" si="13"/>
        <v>66</v>
      </c>
      <c r="H120" s="8">
        <f>_xlfn.XLOOKUP(B120,Mei!$B$4:$B$164,Mei!$AN$4:$AN$164, ,0)</f>
        <v>0</v>
      </c>
      <c r="I120" s="8">
        <f t="shared" si="14"/>
        <v>66</v>
      </c>
    </row>
    <row r="121" spans="2:9" x14ac:dyDescent="0.25">
      <c r="B121" s="15" t="s">
        <v>240</v>
      </c>
      <c r="C121" s="76" t="str">
        <f>_xlfn.XLOOKUP(B121,'Jun-Compile'!$B$3:$B$167,'Jun-Compile'!$C$3:$C$167, ,0)</f>
        <v>Operation</v>
      </c>
      <c r="D121" s="8">
        <f>_xlfn.XLOOKUP(B121,Mei!$B$4:$B$164,Mei!$AL$4:$AL$164, ,0)</f>
        <v>0</v>
      </c>
      <c r="E121" s="8">
        <f t="shared" si="12"/>
        <v>66</v>
      </c>
      <c r="F121" s="26">
        <f>_xlfn.XLOOKUP(B121,Mei!$B$4:$B$164,Mei!$AM$4:$AM$164, ,0)</f>
        <v>0</v>
      </c>
      <c r="G121" s="8">
        <f t="shared" si="13"/>
        <v>66</v>
      </c>
      <c r="H121" s="8">
        <f>_xlfn.XLOOKUP(B121,Mei!$B$4:$B$164,Mei!$AN$4:$AN$164, ,0)</f>
        <v>0</v>
      </c>
      <c r="I121" s="8">
        <f t="shared" si="14"/>
        <v>66</v>
      </c>
    </row>
    <row r="122" spans="2:9" x14ac:dyDescent="0.25">
      <c r="B122" s="15" t="s">
        <v>241</v>
      </c>
      <c r="C122" s="76" t="str">
        <f>_xlfn.XLOOKUP(B122,'Jun-Compile'!$B$3:$B$167,'Jun-Compile'!$C$3:$C$167, ,0)</f>
        <v>Logistik</v>
      </c>
      <c r="D122" s="8">
        <f>_xlfn.XLOOKUP(B122,Mei!$B$4:$B$164,Mei!$AL$4:$AL$164, ,0)</f>
        <v>0</v>
      </c>
      <c r="E122" s="8">
        <f t="shared" si="12"/>
        <v>66</v>
      </c>
      <c r="F122" s="26">
        <f>_xlfn.XLOOKUP(B122,Mei!$B$4:$B$164,Mei!$AM$4:$AM$164, ,0)</f>
        <v>0</v>
      </c>
      <c r="G122" s="8">
        <f t="shared" si="13"/>
        <v>66</v>
      </c>
      <c r="H122" s="8">
        <f>_xlfn.XLOOKUP(B122,Mei!$B$4:$B$164,Mei!$AN$4:$AN$164, ,0)</f>
        <v>0</v>
      </c>
      <c r="I122" s="8">
        <f t="shared" si="14"/>
        <v>66</v>
      </c>
    </row>
    <row r="123" spans="2:9" x14ac:dyDescent="0.25">
      <c r="B123" s="15" t="s">
        <v>242</v>
      </c>
      <c r="C123" s="76">
        <f>_xlfn.XLOOKUP(B123,'Jun-Compile'!$B$3:$B$167,'Jun-Compile'!$C$3:$C$167, ,0)</f>
        <v>0</v>
      </c>
      <c r="D123" s="8">
        <f>_xlfn.XLOOKUP(B123,Mei!$B$4:$B$164,Mei!$AL$4:$AL$164, ,0)</f>
        <v>0</v>
      </c>
      <c r="E123" s="8">
        <f t="shared" si="12"/>
        <v>66</v>
      </c>
      <c r="F123" s="26">
        <f>_xlfn.XLOOKUP(B123,Mei!$B$4:$B$164,Mei!$AM$4:$AM$164, ,0)</f>
        <v>0</v>
      </c>
      <c r="G123" s="8">
        <f t="shared" si="13"/>
        <v>66</v>
      </c>
      <c r="H123" s="8">
        <f>_xlfn.XLOOKUP(B123,Mei!$B$4:$B$164,Mei!$AN$4:$AN$164, ,0)</f>
        <v>0</v>
      </c>
      <c r="I123" s="8">
        <f t="shared" si="14"/>
        <v>66</v>
      </c>
    </row>
    <row r="124" spans="2:9" x14ac:dyDescent="0.25">
      <c r="B124" s="15" t="s">
        <v>243</v>
      </c>
      <c r="C124" s="76" t="str">
        <f>_xlfn.XLOOKUP(B124,'Jun-Compile'!$B$3:$B$167,'Jun-Compile'!$C$3:$C$167, ,0)</f>
        <v>Operation</v>
      </c>
      <c r="D124" s="8">
        <f>_xlfn.XLOOKUP(B124,Mei!$B$4:$B$164,Mei!$AL$4:$AL$164, ,0)</f>
        <v>0</v>
      </c>
      <c r="E124" s="8">
        <f t="shared" si="12"/>
        <v>66</v>
      </c>
      <c r="F124" s="26">
        <f>_xlfn.XLOOKUP(B124,Mei!$B$4:$B$164,Mei!$AM$4:$AM$164, ,0)</f>
        <v>0</v>
      </c>
      <c r="G124" s="8">
        <f t="shared" si="13"/>
        <v>66</v>
      </c>
      <c r="H124" s="8">
        <f>_xlfn.XLOOKUP(B124,Mei!$B$4:$B$164,Mei!$AN$4:$AN$164, ,0)</f>
        <v>0</v>
      </c>
      <c r="I124" s="8">
        <f t="shared" si="14"/>
        <v>66</v>
      </c>
    </row>
    <row r="125" spans="2:9" x14ac:dyDescent="0.25">
      <c r="B125" s="15" t="s">
        <v>245</v>
      </c>
      <c r="C125" s="76">
        <f>_xlfn.XLOOKUP(B125,'Jun-Compile'!$B$3:$B$167,'Jun-Compile'!$C$3:$C$167, ,0)</f>
        <v>0</v>
      </c>
      <c r="D125" s="8">
        <f>_xlfn.XLOOKUP(B125,Mei!$B$4:$B$164,Mei!$AL$4:$AL$164, ,0)</f>
        <v>0</v>
      </c>
      <c r="E125" s="8">
        <f t="shared" si="12"/>
        <v>66</v>
      </c>
      <c r="F125" s="26">
        <f>_xlfn.XLOOKUP(B125,Mei!$B$4:$B$164,Mei!$AM$4:$AM$164, ,0)</f>
        <v>0</v>
      </c>
      <c r="G125" s="8">
        <f t="shared" si="13"/>
        <v>66</v>
      </c>
      <c r="H125" s="8">
        <f>_xlfn.XLOOKUP(B125,Mei!$B$4:$B$164,Mei!$AN$4:$AN$164, ,0)</f>
        <v>0</v>
      </c>
      <c r="I125" s="8">
        <f t="shared" si="14"/>
        <v>66</v>
      </c>
    </row>
    <row r="126" spans="2:9" x14ac:dyDescent="0.25">
      <c r="B126" s="15" t="s">
        <v>246</v>
      </c>
      <c r="C126" s="76" t="str">
        <f>_xlfn.XLOOKUP(B126,'Jun-Compile'!$B$3:$B$167,'Jun-Compile'!$C$3:$C$167, ,0)</f>
        <v>Operation</v>
      </c>
      <c r="D126" s="8">
        <f>_xlfn.XLOOKUP(B126,Mei!$B$4:$B$164,Mei!$AL$4:$AL$164, ,0)</f>
        <v>0</v>
      </c>
      <c r="E126" s="8">
        <f t="shared" si="12"/>
        <v>66</v>
      </c>
      <c r="F126" s="26">
        <f>_xlfn.XLOOKUP(B126,Mei!$B$4:$B$164,Mei!$AM$4:$AM$164, ,0)</f>
        <v>0</v>
      </c>
      <c r="G126" s="8">
        <f t="shared" si="13"/>
        <v>66</v>
      </c>
      <c r="H126" s="8">
        <f>_xlfn.XLOOKUP(B126,Mei!$B$4:$B$164,Mei!$AN$4:$AN$164, ,0)</f>
        <v>0</v>
      </c>
      <c r="I126" s="8">
        <f t="shared" si="14"/>
        <v>66</v>
      </c>
    </row>
    <row r="127" spans="2:9" x14ac:dyDescent="0.25">
      <c r="B127" s="54" t="s">
        <v>98</v>
      </c>
      <c r="C127" s="76">
        <f>_xlfn.XLOOKUP(B127,'Jun-Compile'!$B$3:$B$167,'Jun-Compile'!$C$3:$C$167, ,0)</f>
        <v>0</v>
      </c>
      <c r="D127" s="8">
        <f>_xlfn.XLOOKUP(B127,Mei!$B$4:$B$164,Mei!$AL$4:$AL$164, ,0)</f>
        <v>0</v>
      </c>
      <c r="E127" s="8">
        <f t="shared" si="12"/>
        <v>66</v>
      </c>
      <c r="F127" s="26">
        <f>_xlfn.XLOOKUP(B127,Mei!$B$4:$B$164,Mei!$AM$4:$AM$164, ,0)</f>
        <v>0</v>
      </c>
      <c r="G127" s="8">
        <f t="shared" si="13"/>
        <v>66</v>
      </c>
      <c r="H127" s="8">
        <f>_xlfn.XLOOKUP(B127,Mei!$B$4:$B$164,Mei!$AN$4:$AN$164, ,0)</f>
        <v>0</v>
      </c>
      <c r="I127" s="8">
        <f t="shared" si="14"/>
        <v>66</v>
      </c>
    </row>
    <row r="128" spans="2:9" x14ac:dyDescent="0.25">
      <c r="B128" s="15" t="s">
        <v>192</v>
      </c>
      <c r="C128" s="76" t="str">
        <f>_xlfn.XLOOKUP(B128,'Jun-Compile'!$B$3:$B$167,'Jun-Compile'!$C$3:$C$167, ,0)</f>
        <v>Teknisi TC</v>
      </c>
      <c r="D128" s="8">
        <f>_xlfn.XLOOKUP(B128,Mei!$B$4:$B$164,Mei!$AL$4:$AL$164, ,0)</f>
        <v>5</v>
      </c>
      <c r="E128" s="8">
        <f t="shared" si="12"/>
        <v>51</v>
      </c>
      <c r="F128" s="26">
        <f>_xlfn.XLOOKUP(B128,Mei!$B$4:$B$164,Mei!$AM$4:$AM$164, ,0)</f>
        <v>8.3333333333333329E-2</v>
      </c>
      <c r="G128" s="8">
        <f t="shared" si="13"/>
        <v>51</v>
      </c>
      <c r="H128" s="8">
        <f>_xlfn.XLOOKUP(B128,Mei!$B$4:$B$164,Mei!$AN$4:$AN$164, ,0)</f>
        <v>1</v>
      </c>
      <c r="I128" s="8">
        <f t="shared" si="14"/>
        <v>46</v>
      </c>
    </row>
    <row r="129" spans="2:9" x14ac:dyDescent="0.25">
      <c r="B129" s="54" t="s">
        <v>417</v>
      </c>
      <c r="C129" s="76" t="str">
        <f>_xlfn.XLOOKUP(B129,'Jun-Compile'!$B$3:$B$167,'Jun-Compile'!$C$3:$C$167, ,0)</f>
        <v>Finance &amp; Accounting</v>
      </c>
      <c r="D129" s="8">
        <f>_xlfn.XLOOKUP(B129,Mei!$B$4:$B$164,Mei!$AL$4:$AL$164, ,0)</f>
        <v>0</v>
      </c>
      <c r="E129" s="8">
        <f t="shared" si="12"/>
        <v>66</v>
      </c>
      <c r="F129" s="26">
        <f>_xlfn.XLOOKUP(B129,Mei!$B$4:$B$164,Mei!$AM$4:$AM$164, ,0)</f>
        <v>0</v>
      </c>
      <c r="G129" s="8">
        <f t="shared" si="13"/>
        <v>66</v>
      </c>
      <c r="H129" s="8">
        <f>_xlfn.XLOOKUP(B129,Mei!$B$4:$B$164,Mei!$AN$4:$AN$164, ,0)</f>
        <v>0</v>
      </c>
      <c r="I129" s="8">
        <f t="shared" si="14"/>
        <v>66</v>
      </c>
    </row>
    <row r="130" spans="2:9" x14ac:dyDescent="0.25">
      <c r="B130" s="15" t="s">
        <v>41</v>
      </c>
      <c r="C130" s="76" t="str">
        <f>_xlfn.XLOOKUP(B130,'Jun-Compile'!$B$3:$B$167,'Jun-Compile'!$C$3:$C$167, ,0)</f>
        <v>Teknisi TC</v>
      </c>
      <c r="D130" s="8">
        <f>_xlfn.XLOOKUP(B130,Mei!$B$4:$B$164,Mei!$AL$4:$AL$164, ,0)</f>
        <v>0</v>
      </c>
      <c r="E130" s="8">
        <f t="shared" si="12"/>
        <v>66</v>
      </c>
      <c r="F130" s="26">
        <f>_xlfn.XLOOKUP(B130,Mei!$B$4:$B$164,Mei!$AM$4:$AM$164, ,0)</f>
        <v>0</v>
      </c>
      <c r="G130" s="8">
        <f t="shared" si="13"/>
        <v>66</v>
      </c>
      <c r="H130" s="8">
        <f>_xlfn.XLOOKUP(B130,Mei!$B$4:$B$164,Mei!$AN$4:$AN$164, ,0)</f>
        <v>0</v>
      </c>
      <c r="I130" s="8">
        <f t="shared" si="14"/>
        <v>66</v>
      </c>
    </row>
    <row r="131" spans="2:9" x14ac:dyDescent="0.25">
      <c r="B131" s="55" t="s">
        <v>250</v>
      </c>
      <c r="C131" s="76" t="str">
        <f>_xlfn.XLOOKUP(B131,'Jun-Compile'!$B$3:$B$167,'Jun-Compile'!$C$3:$C$167, ,0)</f>
        <v>Purchasing</v>
      </c>
      <c r="D131" s="8">
        <f>_xlfn.XLOOKUP(B131,Mei!$B$4:$B$164,Mei!$AL$4:$AL$164, ,0)</f>
        <v>0</v>
      </c>
      <c r="E131" s="8">
        <f t="shared" si="12"/>
        <v>66</v>
      </c>
      <c r="F131" s="26">
        <f>_xlfn.XLOOKUP(B131,Mei!$B$4:$B$164,Mei!$AM$4:$AM$164, ,0)</f>
        <v>0</v>
      </c>
      <c r="G131" s="8">
        <f t="shared" si="13"/>
        <v>66</v>
      </c>
      <c r="H131" s="8">
        <f>_xlfn.XLOOKUP(B131,Mei!$B$4:$B$164,Mei!$AN$4:$AN$164, ,0)</f>
        <v>0</v>
      </c>
      <c r="I131" s="8">
        <f t="shared" si="14"/>
        <v>66</v>
      </c>
    </row>
    <row r="132" spans="2:9" x14ac:dyDescent="0.25">
      <c r="B132" s="15" t="s">
        <v>195</v>
      </c>
      <c r="C132" s="76" t="str">
        <f>_xlfn.XLOOKUP(B132,'Jun-Compile'!$B$3:$B$167,'Jun-Compile'!$C$3:$C$167, ,0)</f>
        <v>Teknisi Service</v>
      </c>
      <c r="D132" s="8">
        <f>_xlfn.XLOOKUP(B132,Mei!$B$4:$B$164,Mei!$AL$4:$AL$164, ,0)</f>
        <v>0</v>
      </c>
      <c r="E132" s="8">
        <f t="shared" si="12"/>
        <v>66</v>
      </c>
      <c r="F132" s="26">
        <f>_xlfn.XLOOKUP(B132,Mei!$B$4:$B$164,Mei!$AM$4:$AM$164, ,0)</f>
        <v>0</v>
      </c>
      <c r="G132" s="8">
        <f t="shared" si="13"/>
        <v>66</v>
      </c>
      <c r="H132" s="8">
        <f>_xlfn.XLOOKUP(B132,Mei!$B$4:$B$164,Mei!$AN$4:$AN$164, ,0)</f>
        <v>0</v>
      </c>
      <c r="I132" s="8">
        <f t="shared" si="14"/>
        <v>66</v>
      </c>
    </row>
    <row r="133" spans="2:9" x14ac:dyDescent="0.25">
      <c r="B133" s="15" t="s">
        <v>420</v>
      </c>
      <c r="C133" s="76">
        <f>_xlfn.XLOOKUP(B133,'Jun-Compile'!$B$3:$B$167,'Jun-Compile'!$C$3:$C$167, ,0)</f>
        <v>0</v>
      </c>
      <c r="D133" s="8">
        <f>_xlfn.XLOOKUP(B133,Mei!$B$4:$B$164,Mei!$AL$4:$AL$164, ,0)</f>
        <v>0</v>
      </c>
      <c r="E133" s="8">
        <f t="shared" si="12"/>
        <v>66</v>
      </c>
      <c r="F133" s="26">
        <f>_xlfn.XLOOKUP(B133,Mei!$B$4:$B$164,Mei!$AM$4:$AM$164, ,0)</f>
        <v>0</v>
      </c>
      <c r="G133" s="8">
        <f t="shared" si="13"/>
        <v>66</v>
      </c>
      <c r="H133" s="8">
        <f>_xlfn.XLOOKUP(B133,Mei!$B$4:$B$164,Mei!$AN$4:$AN$164, ,0)</f>
        <v>0</v>
      </c>
      <c r="I133" s="8">
        <f t="shared" si="14"/>
        <v>66</v>
      </c>
    </row>
    <row r="134" spans="2:9" x14ac:dyDescent="0.25">
      <c r="B134" s="17" t="s">
        <v>251</v>
      </c>
      <c r="C134" s="76">
        <f>_xlfn.XLOOKUP(B134,'Jun-Compile'!$B$3:$B$167,'Jun-Compile'!$C$3:$C$167, ,0)</f>
        <v>0</v>
      </c>
      <c r="D134" s="8">
        <f>_xlfn.XLOOKUP(B134,Mei!$B$4:$B$164,Mei!$AL$4:$AL$164, ,0)</f>
        <v>0</v>
      </c>
      <c r="E134" s="8">
        <f t="shared" si="12"/>
        <v>66</v>
      </c>
      <c r="F134" s="26">
        <f>_xlfn.XLOOKUP(B134,Mei!$B$4:$B$164,Mei!$AM$4:$AM$164, ,0)</f>
        <v>0</v>
      </c>
      <c r="G134" s="8">
        <f t="shared" si="13"/>
        <v>66</v>
      </c>
      <c r="H134" s="8">
        <f>_xlfn.XLOOKUP(B134,Mei!$B$4:$B$164,Mei!$AN$4:$AN$164, ,0)</f>
        <v>0</v>
      </c>
      <c r="I134" s="8">
        <f t="shared" si="14"/>
        <v>66</v>
      </c>
    </row>
    <row r="135" spans="2:9" x14ac:dyDescent="0.25">
      <c r="B135" s="15" t="s">
        <v>252</v>
      </c>
      <c r="C135" s="76" t="str">
        <f>_xlfn.XLOOKUP(B135,'Jun-Compile'!$B$3:$B$167,'Jun-Compile'!$C$3:$C$167, ,0)</f>
        <v>Operation</v>
      </c>
      <c r="D135" s="8">
        <f>_xlfn.XLOOKUP(B135,Mei!$B$4:$B$164,Mei!$AL$4:$AL$164, ,0)</f>
        <v>0</v>
      </c>
      <c r="E135" s="8">
        <f t="shared" si="12"/>
        <v>66</v>
      </c>
      <c r="F135" s="26">
        <f>_xlfn.XLOOKUP(B135,Mei!$B$4:$B$164,Mei!$AM$4:$AM$164, ,0)</f>
        <v>0</v>
      </c>
      <c r="G135" s="8">
        <f t="shared" si="13"/>
        <v>66</v>
      </c>
      <c r="H135" s="8">
        <f>_xlfn.XLOOKUP(B135,Mei!$B$4:$B$164,Mei!$AN$4:$AN$164, ,0)</f>
        <v>0</v>
      </c>
      <c r="I135" s="8">
        <f t="shared" si="14"/>
        <v>66</v>
      </c>
    </row>
    <row r="136" spans="2:9" x14ac:dyDescent="0.25">
      <c r="B136" s="15" t="s">
        <v>253</v>
      </c>
      <c r="C136" s="76" t="str">
        <f>_xlfn.XLOOKUP(B136,'Jun-Compile'!$B$3:$B$167,'Jun-Compile'!$C$3:$C$167, ,0)</f>
        <v>Operation</v>
      </c>
      <c r="D136" s="8">
        <f>_xlfn.XLOOKUP(B136,Mei!$B$4:$B$164,Mei!$AL$4:$AL$164, ,0)</f>
        <v>0</v>
      </c>
      <c r="E136" s="8">
        <f t="shared" si="12"/>
        <v>66</v>
      </c>
      <c r="F136" s="26">
        <f>_xlfn.XLOOKUP(B136,Mei!$B$4:$B$164,Mei!$AM$4:$AM$164, ,0)</f>
        <v>0</v>
      </c>
      <c r="G136" s="8">
        <f t="shared" si="13"/>
        <v>66</v>
      </c>
      <c r="H136" s="8">
        <f>_xlfn.XLOOKUP(B136,Mei!$B$4:$B$164,Mei!$AN$4:$AN$164, ,0)</f>
        <v>0</v>
      </c>
      <c r="I136" s="8">
        <f t="shared" si="14"/>
        <v>66</v>
      </c>
    </row>
    <row r="137" spans="2:9" x14ac:dyDescent="0.25">
      <c r="B137" s="15" t="s">
        <v>254</v>
      </c>
      <c r="C137" s="76" t="str">
        <f>_xlfn.XLOOKUP(B137,'Jun-Compile'!$B$3:$B$167,'Jun-Compile'!$C$3:$C$167, ,0)</f>
        <v>MEP</v>
      </c>
      <c r="D137" s="8">
        <f>_xlfn.XLOOKUP(B137,Mei!$B$4:$B$164,Mei!$AL$4:$AL$164, ,0)</f>
        <v>0</v>
      </c>
      <c r="E137" s="8">
        <f t="shared" si="12"/>
        <v>66</v>
      </c>
      <c r="F137" s="26">
        <f>_xlfn.XLOOKUP(B137,Mei!$B$4:$B$164,Mei!$AM$4:$AM$164, ,0)</f>
        <v>0</v>
      </c>
      <c r="G137" s="8">
        <f t="shared" si="13"/>
        <v>66</v>
      </c>
      <c r="H137" s="8">
        <f>_xlfn.XLOOKUP(B137,Mei!$B$4:$B$164,Mei!$AN$4:$AN$164, ,0)</f>
        <v>0</v>
      </c>
      <c r="I137" s="8">
        <f t="shared" si="14"/>
        <v>66</v>
      </c>
    </row>
    <row r="138" spans="2:9" x14ac:dyDescent="0.25">
      <c r="B138" s="15" t="s">
        <v>256</v>
      </c>
      <c r="C138" s="76" t="str">
        <f>_xlfn.XLOOKUP(B138,'Jun-Compile'!$B$3:$B$167,'Jun-Compile'!$C$3:$C$167, ,0)</f>
        <v>MEP</v>
      </c>
      <c r="D138" s="8">
        <f>_xlfn.XLOOKUP(B138,Mei!$B$4:$B$164,Mei!$AL$4:$AL$164, ,0)</f>
        <v>0</v>
      </c>
      <c r="E138" s="8">
        <f t="shared" si="12"/>
        <v>66</v>
      </c>
      <c r="F138" s="26">
        <f>_xlfn.XLOOKUP(B138,Mei!$B$4:$B$164,Mei!$AM$4:$AM$164, ,0)</f>
        <v>0</v>
      </c>
      <c r="G138" s="8">
        <f t="shared" si="13"/>
        <v>66</v>
      </c>
      <c r="H138" s="8">
        <f>_xlfn.XLOOKUP(B138,Mei!$B$4:$B$164,Mei!$AN$4:$AN$164, ,0)</f>
        <v>0</v>
      </c>
      <c r="I138" s="8">
        <f t="shared" si="14"/>
        <v>66</v>
      </c>
    </row>
    <row r="139" spans="2:9" x14ac:dyDescent="0.25">
      <c r="B139" s="15" t="s">
        <v>257</v>
      </c>
      <c r="C139" s="76" t="str">
        <f>_xlfn.XLOOKUP(B139,'Jun-Compile'!$B$3:$B$167,'Jun-Compile'!$C$3:$C$167, ,0)</f>
        <v>Operation</v>
      </c>
      <c r="D139" s="8">
        <f>_xlfn.XLOOKUP(B139,Mei!$B$4:$B$164,Mei!$AL$4:$AL$164, ,0)</f>
        <v>0</v>
      </c>
      <c r="E139" s="8">
        <f t="shared" si="12"/>
        <v>66</v>
      </c>
      <c r="F139" s="26">
        <f>_xlfn.XLOOKUP(B139,Mei!$B$4:$B$164,Mei!$AM$4:$AM$164, ,0)</f>
        <v>0</v>
      </c>
      <c r="G139" s="8">
        <f t="shared" si="13"/>
        <v>66</v>
      </c>
      <c r="H139" s="8">
        <f>_xlfn.XLOOKUP(B139,Mei!$B$4:$B$164,Mei!$AN$4:$AN$164, ,0)</f>
        <v>0</v>
      </c>
      <c r="I139" s="8">
        <f t="shared" si="14"/>
        <v>66</v>
      </c>
    </row>
    <row r="140" spans="2:9" x14ac:dyDescent="0.25">
      <c r="B140" s="15" t="s">
        <v>258</v>
      </c>
      <c r="C140" s="76" t="str">
        <f>_xlfn.XLOOKUP(B140,'Jun-Compile'!$B$3:$B$167,'Jun-Compile'!$C$3:$C$167, ,0)</f>
        <v>Sales</v>
      </c>
      <c r="D140" s="8">
        <f>_xlfn.XLOOKUP(B140,Mei!$B$4:$B$164,Mei!$AL$4:$AL$164, ,0)</f>
        <v>0</v>
      </c>
      <c r="E140" s="8">
        <f t="shared" si="12"/>
        <v>66</v>
      </c>
      <c r="F140" s="26">
        <f>_xlfn.XLOOKUP(B140,Mei!$B$4:$B$164,Mei!$AM$4:$AM$164, ,0)</f>
        <v>0</v>
      </c>
      <c r="G140" s="8">
        <f t="shared" si="13"/>
        <v>66</v>
      </c>
      <c r="H140" s="8">
        <f>_xlfn.XLOOKUP(B140,Mei!$B$4:$B$164,Mei!$AN$4:$AN$164, ,0)</f>
        <v>0</v>
      </c>
      <c r="I140" s="8">
        <f t="shared" si="14"/>
        <v>66</v>
      </c>
    </row>
    <row r="141" spans="2:9" x14ac:dyDescent="0.25">
      <c r="B141" s="15" t="s">
        <v>259</v>
      </c>
      <c r="C141" s="76" t="str">
        <f>_xlfn.XLOOKUP(B141,'Jun-Compile'!$B$3:$B$167,'Jun-Compile'!$C$3:$C$167, ,0)</f>
        <v>Purchasing</v>
      </c>
      <c r="D141" s="8">
        <f>_xlfn.XLOOKUP(B141,Mei!$B$4:$B$164,Mei!$AL$4:$AL$164, ,0)</f>
        <v>0</v>
      </c>
      <c r="E141" s="8">
        <f t="shared" si="12"/>
        <v>66</v>
      </c>
      <c r="F141" s="26">
        <f>_xlfn.XLOOKUP(B141,Mei!$B$4:$B$164,Mei!$AM$4:$AM$164, ,0)</f>
        <v>0</v>
      </c>
      <c r="G141" s="8">
        <f t="shared" si="13"/>
        <v>66</v>
      </c>
      <c r="H141" s="8">
        <f>_xlfn.XLOOKUP(B141,Mei!$B$4:$B$164,Mei!$AN$4:$AN$164, ,0)</f>
        <v>0</v>
      </c>
      <c r="I141" s="8">
        <f t="shared" si="14"/>
        <v>66</v>
      </c>
    </row>
    <row r="142" spans="2:9" x14ac:dyDescent="0.25">
      <c r="B142" s="15" t="s">
        <v>190</v>
      </c>
      <c r="C142" s="76" t="str">
        <f>_xlfn.XLOOKUP(B142,'Jun-Compile'!$B$3:$B$167,'Jun-Compile'!$C$3:$C$167, ,0)</f>
        <v>Teknisi TC</v>
      </c>
      <c r="D142" s="8">
        <f>_xlfn.XLOOKUP(B142,Mei!$B$4:$B$164,Mei!$AL$4:$AL$164, ,0)</f>
        <v>0</v>
      </c>
      <c r="E142" s="8">
        <f t="shared" si="12"/>
        <v>66</v>
      </c>
      <c r="F142" s="26">
        <f>_xlfn.XLOOKUP(B142,Mei!$B$4:$B$164,Mei!$AM$4:$AM$164, ,0)</f>
        <v>0</v>
      </c>
      <c r="G142" s="8">
        <f t="shared" si="13"/>
        <v>66</v>
      </c>
      <c r="H142" s="8">
        <f>_xlfn.XLOOKUP(B142,Mei!$B$4:$B$164,Mei!$AN$4:$AN$164, ,0)</f>
        <v>0</v>
      </c>
      <c r="I142" s="8">
        <f t="shared" si="14"/>
        <v>66</v>
      </c>
    </row>
    <row r="143" spans="2:9" x14ac:dyDescent="0.25">
      <c r="B143" s="54" t="s">
        <v>423</v>
      </c>
      <c r="C143" s="76" t="str">
        <f>_xlfn.XLOOKUP(B143,'Jun-Compile'!$B$3:$B$167,'Jun-Compile'!$C$3:$C$167, ,0)</f>
        <v>PCS</v>
      </c>
      <c r="D143" s="8">
        <f>_xlfn.XLOOKUP(B143,Mei!$B$4:$B$164,Mei!$AL$4:$AL$164, ,0)</f>
        <v>0</v>
      </c>
      <c r="E143" s="8">
        <f t="shared" si="12"/>
        <v>66</v>
      </c>
      <c r="F143" s="26">
        <f>_xlfn.XLOOKUP(B143,Mei!$B$4:$B$164,Mei!$AM$4:$AM$164, ,0)</f>
        <v>0</v>
      </c>
      <c r="G143" s="8">
        <f t="shared" si="13"/>
        <v>66</v>
      </c>
      <c r="H143" s="8">
        <f>_xlfn.XLOOKUP(B143,Mei!$B$4:$B$164,Mei!$AN$4:$AN$164, ,0)</f>
        <v>0</v>
      </c>
      <c r="I143" s="8">
        <f t="shared" si="14"/>
        <v>66</v>
      </c>
    </row>
    <row r="144" spans="2:9" x14ac:dyDescent="0.25">
      <c r="B144" s="17" t="s">
        <v>264</v>
      </c>
      <c r="C144" s="76">
        <f>_xlfn.XLOOKUP(B144,'Jun-Compile'!$B$3:$B$167,'Jun-Compile'!$C$3:$C$167, ,0)</f>
        <v>0</v>
      </c>
      <c r="D144" s="8">
        <f>_xlfn.XLOOKUP(B144,Mei!$B$4:$B$164,Mei!$AL$4:$AL$164, ,0)</f>
        <v>0</v>
      </c>
      <c r="E144" s="8">
        <f t="shared" si="12"/>
        <v>66</v>
      </c>
      <c r="F144" s="26">
        <f>_xlfn.XLOOKUP(B144,Mei!$B$4:$B$164,Mei!$AM$4:$AM$164, ,0)</f>
        <v>0</v>
      </c>
      <c r="G144" s="8">
        <f t="shared" si="13"/>
        <v>66</v>
      </c>
      <c r="H144" s="8">
        <f>_xlfn.XLOOKUP(B144,Mei!$B$4:$B$164,Mei!$AN$4:$AN$164, ,0)</f>
        <v>0</v>
      </c>
      <c r="I144" s="8">
        <f t="shared" si="14"/>
        <v>66</v>
      </c>
    </row>
    <row r="145" spans="2:9" x14ac:dyDescent="0.25">
      <c r="B145" s="15" t="s">
        <v>266</v>
      </c>
      <c r="C145" s="76" t="str">
        <f>_xlfn.XLOOKUP(B145,'Jun-Compile'!$B$3:$B$167,'Jun-Compile'!$C$3:$C$167, ,0)</f>
        <v>Admin Sales &amp; Engineer</v>
      </c>
      <c r="D145" s="8">
        <f>_xlfn.XLOOKUP(B145,Mei!$B$4:$B$164,Mei!$AL$4:$AL$164, ,0)</f>
        <v>0</v>
      </c>
      <c r="E145" s="8">
        <f t="shared" si="12"/>
        <v>66</v>
      </c>
      <c r="F145" s="26">
        <f>_xlfn.XLOOKUP(B145,Mei!$B$4:$B$164,Mei!$AM$4:$AM$164, ,0)</f>
        <v>0</v>
      </c>
      <c r="G145" s="8">
        <f t="shared" si="13"/>
        <v>66</v>
      </c>
      <c r="H145" s="8">
        <f>_xlfn.XLOOKUP(B145,Mei!$B$4:$B$164,Mei!$AN$4:$AN$164, ,0)</f>
        <v>0</v>
      </c>
      <c r="I145" s="8">
        <f t="shared" si="14"/>
        <v>66</v>
      </c>
    </row>
    <row r="146" spans="2:9" x14ac:dyDescent="0.25">
      <c r="B146" s="15" t="s">
        <v>267</v>
      </c>
      <c r="C146" s="76" t="str">
        <f>_xlfn.XLOOKUP(B146,'Jun-Compile'!$B$3:$B$167,'Jun-Compile'!$C$3:$C$167, ,0)</f>
        <v>Finance &amp; Accounting</v>
      </c>
      <c r="D146" s="8">
        <f>_xlfn.XLOOKUP(B146,Mei!$B$4:$B$164,Mei!$AL$4:$AL$164, ,0)</f>
        <v>0</v>
      </c>
      <c r="E146" s="8">
        <f t="shared" si="12"/>
        <v>66</v>
      </c>
      <c r="F146" s="26">
        <f>_xlfn.XLOOKUP(B146,Mei!$B$4:$B$164,Mei!$AM$4:$AM$164, ,0)</f>
        <v>0</v>
      </c>
      <c r="G146" s="8">
        <f t="shared" si="13"/>
        <v>66</v>
      </c>
      <c r="H146" s="8">
        <f>_xlfn.XLOOKUP(B146,Mei!$B$4:$B$164,Mei!$AN$4:$AN$164, ,0)</f>
        <v>0</v>
      </c>
      <c r="I146" s="8">
        <f t="shared" si="14"/>
        <v>66</v>
      </c>
    </row>
    <row r="147" spans="2:9" x14ac:dyDescent="0.25">
      <c r="B147" s="15" t="s">
        <v>380</v>
      </c>
      <c r="C147" s="76" t="str">
        <f>_xlfn.XLOOKUP(B147,'Jun-Compile'!$B$3:$B$167,'Jun-Compile'!$C$3:$C$167, ,0)</f>
        <v>MEP</v>
      </c>
      <c r="D147" s="8">
        <f>_xlfn.XLOOKUP(B147,Mei!$B$4:$B$164,Mei!$AL$4:$AL$164, ,0)</f>
        <v>0</v>
      </c>
      <c r="E147" s="8">
        <f t="shared" si="12"/>
        <v>66</v>
      </c>
      <c r="F147" s="26">
        <f>_xlfn.XLOOKUP(B147,Mei!$B$4:$B$164,Mei!$AM$4:$AM$164, ,0)</f>
        <v>0</v>
      </c>
      <c r="G147" s="8">
        <f t="shared" si="13"/>
        <v>66</v>
      </c>
      <c r="H147" s="8">
        <f>_xlfn.XLOOKUP(B147,Mei!$B$4:$B$164,Mei!$AN$4:$AN$164, ,0)</f>
        <v>0</v>
      </c>
      <c r="I147" s="8">
        <f t="shared" si="14"/>
        <v>66</v>
      </c>
    </row>
    <row r="148" spans="2:9" x14ac:dyDescent="0.25">
      <c r="B148" s="56" t="s">
        <v>123</v>
      </c>
      <c r="C148" s="76" t="str">
        <f>_xlfn.XLOOKUP(B148,'Jun-Compile'!$B$3:$B$167,'Jun-Compile'!$C$3:$C$167, ,0)</f>
        <v>Operation</v>
      </c>
      <c r="D148" s="8">
        <f>_xlfn.XLOOKUP(B148,Mei!$B$4:$B$164,Mei!$AL$4:$AL$164, ,0)</f>
        <v>0</v>
      </c>
      <c r="E148" s="8">
        <f t="shared" si="12"/>
        <v>66</v>
      </c>
      <c r="F148" s="26">
        <f>_xlfn.XLOOKUP(B148,Mei!$B$4:$B$164,Mei!$AM$4:$AM$164, ,0)</f>
        <v>0</v>
      </c>
      <c r="G148" s="8">
        <f t="shared" si="13"/>
        <v>66</v>
      </c>
      <c r="H148" s="8">
        <f>_xlfn.XLOOKUP(B148,Mei!$B$4:$B$164,Mei!$AN$4:$AN$164, ,0)</f>
        <v>0</v>
      </c>
      <c r="I148" s="8">
        <f t="shared" si="14"/>
        <v>66</v>
      </c>
    </row>
    <row r="149" spans="2:9" x14ac:dyDescent="0.25">
      <c r="B149" s="15" t="s">
        <v>270</v>
      </c>
      <c r="C149" s="76" t="str">
        <f>_xlfn.XLOOKUP(B149,'Jun-Compile'!$B$3:$B$167,'Jun-Compile'!$C$3:$C$167, ,0)</f>
        <v>PCS</v>
      </c>
      <c r="D149" s="8">
        <f>_xlfn.XLOOKUP(B149,Mei!$B$4:$B$164,Mei!$AL$4:$AL$164, ,0)</f>
        <v>0</v>
      </c>
      <c r="E149" s="8">
        <f t="shared" ref="E149:E157" si="15">_xlfn.RANK.EQ(D149,$D$3:$D$163,0)</f>
        <v>66</v>
      </c>
      <c r="F149" s="26">
        <f>_xlfn.XLOOKUP(B149,Mei!$B$4:$B$164,Mei!$AM$4:$AM$164, ,0)</f>
        <v>0</v>
      </c>
      <c r="G149" s="8">
        <f t="shared" ref="G149:G157" si="16">_xlfn.RANK.EQ(F149,$F$3:$F$163,0)</f>
        <v>66</v>
      </c>
      <c r="H149" s="8">
        <f>_xlfn.XLOOKUP(B149,Mei!$B$4:$B$164,Mei!$AN$4:$AN$164, ,0)</f>
        <v>0</v>
      </c>
      <c r="I149" s="8">
        <f t="shared" ref="I149:I157" si="17">_xlfn.RANK.EQ(H149,$H$3:$H$163,0)</f>
        <v>66</v>
      </c>
    </row>
    <row r="150" spans="2:9" x14ac:dyDescent="0.25">
      <c r="B150" s="15" t="s">
        <v>275</v>
      </c>
      <c r="C150" s="76" t="str">
        <f>_xlfn.XLOOKUP(B150,'Jun-Compile'!$B$3:$B$167,'Jun-Compile'!$C$3:$C$167, ,0)</f>
        <v>Logistik</v>
      </c>
      <c r="D150" s="8">
        <f>_xlfn.XLOOKUP(B150,Mei!$B$4:$B$164,Mei!$AL$4:$AL$164, ,0)</f>
        <v>0</v>
      </c>
      <c r="E150" s="8">
        <f t="shared" si="15"/>
        <v>66</v>
      </c>
      <c r="F150" s="26">
        <f>_xlfn.XLOOKUP(B150,Mei!$B$4:$B$164,Mei!$AM$4:$AM$164, ,0)</f>
        <v>0</v>
      </c>
      <c r="G150" s="8">
        <f t="shared" si="16"/>
        <v>66</v>
      </c>
      <c r="H150" s="8">
        <f>_xlfn.XLOOKUP(B150,Mei!$B$4:$B$164,Mei!$AN$4:$AN$164, ,0)</f>
        <v>0</v>
      </c>
      <c r="I150" s="8">
        <f t="shared" si="17"/>
        <v>66</v>
      </c>
    </row>
    <row r="151" spans="2:9" x14ac:dyDescent="0.25">
      <c r="B151" s="15" t="s">
        <v>279</v>
      </c>
      <c r="C151" s="76" t="str">
        <f>_xlfn.XLOOKUP(B151,'Jun-Compile'!$B$3:$B$167,'Jun-Compile'!$C$3:$C$167, ,0)</f>
        <v>Finance &amp; Accounting</v>
      </c>
      <c r="D151" s="8">
        <f>_xlfn.XLOOKUP(B151,Mei!$B$4:$B$164,Mei!$AL$4:$AL$164, ,0)</f>
        <v>0</v>
      </c>
      <c r="E151" s="8">
        <f t="shared" si="15"/>
        <v>66</v>
      </c>
      <c r="F151" s="26">
        <f>_xlfn.XLOOKUP(B151,Mei!$B$4:$B$164,Mei!$AM$4:$AM$164, ,0)</f>
        <v>0</v>
      </c>
      <c r="G151" s="8">
        <f t="shared" si="16"/>
        <v>66</v>
      </c>
      <c r="H151" s="8">
        <f>_xlfn.XLOOKUP(B151,Mei!$B$4:$B$164,Mei!$AN$4:$AN$164, ,0)</f>
        <v>0</v>
      </c>
      <c r="I151" s="8">
        <f t="shared" si="17"/>
        <v>66</v>
      </c>
    </row>
    <row r="152" spans="2:9" x14ac:dyDescent="0.25">
      <c r="B152" s="15" t="s">
        <v>280</v>
      </c>
      <c r="C152" s="76" t="str">
        <f>_xlfn.XLOOKUP(B152,'Jun-Compile'!$B$3:$B$167,'Jun-Compile'!$C$3:$C$167, ,0)</f>
        <v>MEP</v>
      </c>
      <c r="D152" s="8">
        <f>_xlfn.XLOOKUP(B152,Mei!$B$4:$B$164,Mei!$AL$4:$AL$164, ,0)</f>
        <v>0</v>
      </c>
      <c r="E152" s="8">
        <f t="shared" si="15"/>
        <v>66</v>
      </c>
      <c r="F152" s="26">
        <f>_xlfn.XLOOKUP(B152,Mei!$B$4:$B$164,Mei!$AM$4:$AM$164, ,0)</f>
        <v>0</v>
      </c>
      <c r="G152" s="8">
        <f t="shared" si="16"/>
        <v>66</v>
      </c>
      <c r="H152" s="8">
        <f>_xlfn.XLOOKUP(B152,Mei!$B$4:$B$164,Mei!$AN$4:$AN$164, ,0)</f>
        <v>0</v>
      </c>
      <c r="I152" s="8">
        <f t="shared" si="17"/>
        <v>66</v>
      </c>
    </row>
    <row r="153" spans="2:9" x14ac:dyDescent="0.25">
      <c r="B153" s="15" t="s">
        <v>281</v>
      </c>
      <c r="C153" s="76" t="str">
        <f>_xlfn.XLOOKUP(B153,'Jun-Compile'!$B$3:$B$167,'Jun-Compile'!$C$3:$C$167, ,0)</f>
        <v>Admin Sales &amp; Engineer</v>
      </c>
      <c r="D153" s="8">
        <f>_xlfn.XLOOKUP(B153,Mei!$B$4:$B$164,Mei!$AL$4:$AL$164, ,0)</f>
        <v>0</v>
      </c>
      <c r="E153" s="8">
        <f t="shared" si="15"/>
        <v>66</v>
      </c>
      <c r="F153" s="26">
        <f>_xlfn.XLOOKUP(B153,Mei!$B$4:$B$164,Mei!$AM$4:$AM$164, ,0)</f>
        <v>0</v>
      </c>
      <c r="G153" s="8">
        <f t="shared" si="16"/>
        <v>66</v>
      </c>
      <c r="H153" s="8">
        <f>_xlfn.XLOOKUP(B153,Mei!$B$4:$B$164,Mei!$AN$4:$AN$164, ,0)</f>
        <v>0</v>
      </c>
      <c r="I153" s="8">
        <f t="shared" si="17"/>
        <v>66</v>
      </c>
    </row>
    <row r="154" spans="2:9" x14ac:dyDescent="0.25">
      <c r="B154" s="15" t="s">
        <v>282</v>
      </c>
      <c r="C154" s="76" t="str">
        <f>_xlfn.XLOOKUP(B154,'Jun-Compile'!$B$3:$B$167,'Jun-Compile'!$C$3:$C$167, ,0)</f>
        <v>Finance &amp; Accounting</v>
      </c>
      <c r="D154" s="8">
        <f>_xlfn.XLOOKUP(B154,Mei!$B$4:$B$164,Mei!$AL$4:$AL$164, ,0)</f>
        <v>0</v>
      </c>
      <c r="E154" s="8">
        <f t="shared" si="15"/>
        <v>66</v>
      </c>
      <c r="F154" s="26">
        <f>_xlfn.XLOOKUP(B154,Mei!$B$4:$B$164,Mei!$AM$4:$AM$164, ,0)</f>
        <v>0</v>
      </c>
      <c r="G154" s="8">
        <f t="shared" si="16"/>
        <v>66</v>
      </c>
      <c r="H154" s="8">
        <f>_xlfn.XLOOKUP(B154,Mei!$B$4:$B$164,Mei!$AN$4:$AN$164, ,0)</f>
        <v>0</v>
      </c>
      <c r="I154" s="8">
        <f t="shared" si="17"/>
        <v>66</v>
      </c>
    </row>
    <row r="155" spans="2:9" x14ac:dyDescent="0.25">
      <c r="B155" s="15" t="s">
        <v>283</v>
      </c>
      <c r="C155" s="76" t="str">
        <f>_xlfn.XLOOKUP(B155,'Jun-Compile'!$B$3:$B$167,'Jun-Compile'!$C$3:$C$167, ,0)</f>
        <v>Finance &amp; Accounting</v>
      </c>
      <c r="D155" s="8">
        <f>_xlfn.XLOOKUP(B155,Mei!$B$4:$B$164,Mei!$AL$4:$AL$164, ,0)</f>
        <v>0</v>
      </c>
      <c r="E155" s="8">
        <f t="shared" si="15"/>
        <v>66</v>
      </c>
      <c r="F155" s="26">
        <f>_xlfn.XLOOKUP(B155,Mei!$B$4:$B$164,Mei!$AM$4:$AM$164, ,0)</f>
        <v>0</v>
      </c>
      <c r="G155" s="8">
        <f t="shared" si="16"/>
        <v>66</v>
      </c>
      <c r="H155" s="8">
        <f>_xlfn.XLOOKUP(B155,Mei!$B$4:$B$164,Mei!$AN$4:$AN$164, ,0)</f>
        <v>0</v>
      </c>
      <c r="I155" s="8">
        <f t="shared" si="17"/>
        <v>66</v>
      </c>
    </row>
    <row r="156" spans="2:9" x14ac:dyDescent="0.25">
      <c r="B156" s="15" t="s">
        <v>284</v>
      </c>
      <c r="C156" s="76" t="str">
        <f>_xlfn.XLOOKUP(B156,'Jun-Compile'!$B$3:$B$167,'Jun-Compile'!$C$3:$C$167, ,0)</f>
        <v>Operation</v>
      </c>
      <c r="D156" s="8">
        <f>_xlfn.XLOOKUP(B156,Mei!$B$4:$B$164,Mei!$AL$4:$AL$164, ,0)</f>
        <v>0</v>
      </c>
      <c r="E156" s="8">
        <f t="shared" si="15"/>
        <v>66</v>
      </c>
      <c r="F156" s="26">
        <f>_xlfn.XLOOKUP(B156,Mei!$B$4:$B$164,Mei!$AM$4:$AM$164, ,0)</f>
        <v>0</v>
      </c>
      <c r="G156" s="8">
        <f t="shared" si="16"/>
        <v>66</v>
      </c>
      <c r="H156" s="8">
        <f>_xlfn.XLOOKUP(B156,Mei!$B$4:$B$164,Mei!$AN$4:$AN$164, ,0)</f>
        <v>0</v>
      </c>
      <c r="I156" s="8">
        <f t="shared" si="17"/>
        <v>66</v>
      </c>
    </row>
    <row r="157" spans="2:9" x14ac:dyDescent="0.25">
      <c r="B157" s="15" t="s">
        <v>285</v>
      </c>
      <c r="C157" s="76" t="str">
        <f>_xlfn.XLOOKUP(B157,'Jun-Compile'!$B$3:$B$167,'Jun-Compile'!$C$3:$C$167, ,0)</f>
        <v>Teknisi TC</v>
      </c>
      <c r="D157" s="8">
        <f>_xlfn.XLOOKUP(B157,Mei!$B$4:$B$164,Mei!$AL$4:$AL$164, ,0)</f>
        <v>0</v>
      </c>
      <c r="E157" s="8">
        <f t="shared" si="15"/>
        <v>66</v>
      </c>
      <c r="F157" s="26">
        <f>_xlfn.XLOOKUP(B157,Mei!$B$4:$B$164,Mei!$AM$4:$AM$164, ,0)</f>
        <v>0</v>
      </c>
      <c r="G157" s="8">
        <f t="shared" si="16"/>
        <v>66</v>
      </c>
      <c r="H157" s="8">
        <f>_xlfn.XLOOKUP(B157,Mei!$B$4:$B$164,Mei!$AN$4:$AN$164, ,0)</f>
        <v>0</v>
      </c>
      <c r="I157" s="8">
        <f t="shared" si="17"/>
        <v>66</v>
      </c>
    </row>
    <row r="158" spans="2:9" x14ac:dyDescent="0.25">
      <c r="B158" s="15" t="s">
        <v>286</v>
      </c>
      <c r="C158" s="76" t="str">
        <f>_xlfn.XLOOKUP(B158,'Jun-Compile'!$B$3:$B$167,'Jun-Compile'!$C$3:$C$167, ,0)</f>
        <v>Admin Sales &amp; Engineer</v>
      </c>
      <c r="D158" s="8">
        <f>_xlfn.XLOOKUP(B158,Mei!$B$4:$B$164,Mei!$AL$4:$AL$164, ,0)</f>
        <v>0</v>
      </c>
      <c r="E158" s="8">
        <f t="shared" ref="E158:E162" si="18">_xlfn.RANK.EQ(D158,$D$3:$D$163,0)</f>
        <v>66</v>
      </c>
      <c r="F158" s="26">
        <f>_xlfn.XLOOKUP(B158,Mei!$B$4:$B$164,Mei!$AM$4:$AM$164, ,0)</f>
        <v>0</v>
      </c>
      <c r="G158" s="8">
        <f t="shared" ref="G158:G162" si="19">_xlfn.RANK.EQ(F158,$F$3:$F$163,0)</f>
        <v>66</v>
      </c>
      <c r="H158" s="8">
        <f>_xlfn.XLOOKUP(B158,Mei!$B$4:$B$164,Mei!$AN$4:$AN$164, ,0)</f>
        <v>0</v>
      </c>
      <c r="I158" s="8">
        <f t="shared" ref="I158:I162" si="20">_xlfn.RANK.EQ(H158,$H$3:$H$163,0)</f>
        <v>66</v>
      </c>
    </row>
    <row r="159" spans="2:9" x14ac:dyDescent="0.25">
      <c r="B159" s="15" t="s">
        <v>287</v>
      </c>
      <c r="C159" s="76" t="str">
        <f>_xlfn.XLOOKUP(B159,'Jun-Compile'!$B$3:$B$167,'Jun-Compile'!$C$3:$C$167, ,0)</f>
        <v>Operation</v>
      </c>
      <c r="D159" s="8">
        <f>_xlfn.XLOOKUP(B159,Mei!$B$4:$B$164,Mei!$AL$4:$AL$164, ,0)</f>
        <v>0</v>
      </c>
      <c r="E159" s="8">
        <f t="shared" si="18"/>
        <v>66</v>
      </c>
      <c r="F159" s="26">
        <f>_xlfn.XLOOKUP(B159,Mei!$B$4:$B$164,Mei!$AM$4:$AM$164, ,0)</f>
        <v>0</v>
      </c>
      <c r="G159" s="8">
        <f t="shared" si="19"/>
        <v>66</v>
      </c>
      <c r="H159" s="8">
        <f>_xlfn.XLOOKUP(B159,Mei!$B$4:$B$164,Mei!$AN$4:$AN$164, ,0)</f>
        <v>0</v>
      </c>
      <c r="I159" s="8">
        <f t="shared" si="20"/>
        <v>66</v>
      </c>
    </row>
    <row r="160" spans="2:9" x14ac:dyDescent="0.25">
      <c r="B160" s="15" t="s">
        <v>288</v>
      </c>
      <c r="C160" s="76" t="str">
        <f>_xlfn.XLOOKUP(B160,'Jun-Compile'!$B$3:$B$167,'Jun-Compile'!$C$3:$C$167, ,0)</f>
        <v>Admin Sales &amp; Engineer</v>
      </c>
      <c r="D160" s="8">
        <f>_xlfn.XLOOKUP(B160,Mei!$B$4:$B$164,Mei!$AL$4:$AL$164, ,0)</f>
        <v>0</v>
      </c>
      <c r="E160" s="8">
        <f t="shared" si="18"/>
        <v>66</v>
      </c>
      <c r="F160" s="26">
        <f>_xlfn.XLOOKUP(B160,Mei!$B$4:$B$164,Mei!$AM$4:$AM$164, ,0)</f>
        <v>0</v>
      </c>
      <c r="G160" s="8">
        <f t="shared" si="19"/>
        <v>66</v>
      </c>
      <c r="H160" s="8">
        <f>_xlfn.XLOOKUP(B160,Mei!$B$4:$B$164,Mei!$AN$4:$AN$164, ,0)</f>
        <v>0</v>
      </c>
      <c r="I160" s="8">
        <f t="shared" si="20"/>
        <v>66</v>
      </c>
    </row>
    <row r="161" spans="2:9" x14ac:dyDescent="0.25">
      <c r="B161" s="17" t="s">
        <v>295</v>
      </c>
      <c r="C161" s="76">
        <f>_xlfn.XLOOKUP(B161,'Jun-Compile'!$B$3:$B$167,'Jun-Compile'!$C$3:$C$167, ,0)</f>
        <v>0</v>
      </c>
      <c r="D161" s="8">
        <f>_xlfn.XLOOKUP(B161,Mei!$B$4:$B$164,Mei!$AL$4:$AL$164, ,0)</f>
        <v>0</v>
      </c>
      <c r="E161" s="8">
        <f t="shared" si="18"/>
        <v>66</v>
      </c>
      <c r="F161" s="26">
        <f>_xlfn.XLOOKUP(B161,Mei!$B$4:$B$164,Mei!$AM$4:$AM$164, ,0)</f>
        <v>0</v>
      </c>
      <c r="G161" s="8">
        <f t="shared" si="19"/>
        <v>66</v>
      </c>
      <c r="H161" s="8">
        <f>_xlfn.XLOOKUP(B161,Mei!$B$4:$B$164,Mei!$AN$4:$AN$164, ,0)</f>
        <v>0</v>
      </c>
      <c r="I161" s="8">
        <f t="shared" si="20"/>
        <v>66</v>
      </c>
    </row>
    <row r="162" spans="2:9" x14ac:dyDescent="0.25">
      <c r="B162" s="15" t="s">
        <v>296</v>
      </c>
      <c r="C162" s="76" t="str">
        <f>_xlfn.XLOOKUP(B162,'Jun-Compile'!$B$3:$B$167,'Jun-Compile'!$C$3:$C$167, ,0)</f>
        <v>Operation</v>
      </c>
      <c r="D162" s="8">
        <f>_xlfn.XLOOKUP(B162,Mei!$B$4:$B$164,Mei!$AL$4:$AL$164, ,0)</f>
        <v>0</v>
      </c>
      <c r="E162" s="8">
        <f t="shared" si="18"/>
        <v>66</v>
      </c>
      <c r="F162" s="26">
        <f>_xlfn.XLOOKUP(B162,Mei!$B$4:$B$164,Mei!$AM$4:$AM$164, ,0)</f>
        <v>0</v>
      </c>
      <c r="G162" s="8">
        <f t="shared" si="19"/>
        <v>66</v>
      </c>
      <c r="H162" s="8">
        <f>_xlfn.XLOOKUP(B162,Mei!$B$4:$B$164,Mei!$AN$4:$AN$164, ,0)</f>
        <v>0</v>
      </c>
      <c r="I162" s="8">
        <f t="shared" si="20"/>
        <v>66</v>
      </c>
    </row>
    <row r="163" spans="2:9" x14ac:dyDescent="0.25">
      <c r="B163" s="9" t="s">
        <v>429</v>
      </c>
      <c r="C163" s="76" t="str">
        <f>_xlfn.XLOOKUP(B163,'Jun-Compile'!$B$3:$B$167,'Jun-Compile'!$C$3:$C$167, ,0)</f>
        <v>MEP</v>
      </c>
      <c r="D163" s="8">
        <f>_xlfn.XLOOKUP(B163,Mei!$B$4:$B$164,Mei!$AL$4:$AL$164, ,0)</f>
        <v>0</v>
      </c>
      <c r="E163" s="8">
        <f t="shared" ref="E163" si="21">_xlfn.RANK.EQ(D163,$D$3:$D$163,0)</f>
        <v>66</v>
      </c>
      <c r="F163" s="26">
        <f>_xlfn.XLOOKUP(B163,Mei!$B$4:$B$164,Mei!$AM$4:$AM$164, ,0)</f>
        <v>0</v>
      </c>
      <c r="G163" s="8">
        <f t="shared" ref="G163" si="22">_xlfn.RANK.EQ(F163,$F$3:$F$163,0)</f>
        <v>66</v>
      </c>
      <c r="H163" s="8">
        <f>_xlfn.XLOOKUP(B163,Mei!$B$4:$B$164,Mei!$AN$4:$AN$164, ,0)</f>
        <v>0</v>
      </c>
      <c r="I163" s="8">
        <f t="shared" ref="I163" si="23">_xlfn.RANK.EQ(H163,$H$3:$H$163,0)</f>
        <v>66</v>
      </c>
    </row>
  </sheetData>
  <autoFilter ref="B2:I163">
    <sortState ref="B21:I157">
      <sortCondition ref="C2:C163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A5" sqref="A4:A20"/>
      <pivotSelection pane="bottomRight" showHeader="1" axis="axisRow" activeRow="4" previousRow="4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20.5703125" bestFit="1" customWidth="1"/>
    <col min="2" max="2" width="38.140625" bestFit="1" customWidth="1"/>
    <col min="3" max="3" width="36.42578125" bestFit="1" customWidth="1"/>
    <col min="4" max="4" width="29.5703125" bestFit="1" customWidth="1"/>
  </cols>
  <sheetData>
    <row r="3" spans="1:4" x14ac:dyDescent="0.25">
      <c r="A3" s="51" t="s">
        <v>404</v>
      </c>
      <c r="B3" t="s">
        <v>434</v>
      </c>
      <c r="C3" t="s">
        <v>406</v>
      </c>
      <c r="D3" t="s">
        <v>408</v>
      </c>
    </row>
    <row r="4" spans="1:4" x14ac:dyDescent="0.25">
      <c r="A4" s="20" t="s">
        <v>392</v>
      </c>
      <c r="B4">
        <v>34.583333333333336</v>
      </c>
      <c r="C4">
        <v>0.57638888888888884</v>
      </c>
      <c r="D4">
        <v>3.0833333333333335</v>
      </c>
    </row>
    <row r="5" spans="1:4" x14ac:dyDescent="0.25">
      <c r="A5" s="20" t="s">
        <v>328</v>
      </c>
      <c r="B5">
        <v>10.666666666666666</v>
      </c>
      <c r="C5">
        <v>0.17777777777777778</v>
      </c>
      <c r="D5">
        <v>2.3333333333333335</v>
      </c>
    </row>
    <row r="6" spans="1:4" x14ac:dyDescent="0.25">
      <c r="A6" s="20" t="s">
        <v>321</v>
      </c>
      <c r="B6">
        <v>101</v>
      </c>
      <c r="C6">
        <v>1.6833333333333333</v>
      </c>
      <c r="D6">
        <v>5.5</v>
      </c>
    </row>
    <row r="7" spans="1:4" x14ac:dyDescent="0.25">
      <c r="A7" s="20" t="s">
        <v>390</v>
      </c>
      <c r="B7">
        <v>10.428571428571429</v>
      </c>
      <c r="C7">
        <v>0.1738095238095238</v>
      </c>
      <c r="D7">
        <v>1.2142857142857142</v>
      </c>
    </row>
    <row r="8" spans="1:4" x14ac:dyDescent="0.25">
      <c r="A8" s="20" t="s">
        <v>64</v>
      </c>
      <c r="B8">
        <v>30.333333333333332</v>
      </c>
      <c r="C8">
        <v>0.50555555555555554</v>
      </c>
      <c r="D8">
        <v>2.3333333333333335</v>
      </c>
    </row>
    <row r="9" spans="1:4" x14ac:dyDescent="0.25">
      <c r="A9" s="20" t="s">
        <v>303</v>
      </c>
      <c r="B9">
        <v>8.3333333333333339</v>
      </c>
      <c r="C9">
        <v>0.1388888888888889</v>
      </c>
      <c r="D9">
        <v>1</v>
      </c>
    </row>
    <row r="10" spans="1:4" x14ac:dyDescent="0.25">
      <c r="A10" s="20" t="s">
        <v>154</v>
      </c>
      <c r="B10">
        <v>36.53846153846154</v>
      </c>
      <c r="C10">
        <v>0.60897435897435903</v>
      </c>
      <c r="D10">
        <v>1.6923076923076923</v>
      </c>
    </row>
    <row r="11" spans="1:4" x14ac:dyDescent="0.25">
      <c r="A11" s="20" t="s">
        <v>389</v>
      </c>
      <c r="B11">
        <v>9.2916666666666661</v>
      </c>
      <c r="C11">
        <v>0.15486111111111112</v>
      </c>
      <c r="D11">
        <v>0.875</v>
      </c>
    </row>
    <row r="12" spans="1:4" x14ac:dyDescent="0.25">
      <c r="A12" s="20" t="s">
        <v>391</v>
      </c>
      <c r="B12">
        <v>1.25</v>
      </c>
      <c r="C12">
        <v>2.0833333333333332E-2</v>
      </c>
      <c r="D12">
        <v>0.25</v>
      </c>
    </row>
    <row r="13" spans="1:4" x14ac:dyDescent="0.25">
      <c r="A13" s="20" t="s">
        <v>22</v>
      </c>
      <c r="B13">
        <v>86.307692307692307</v>
      </c>
      <c r="C13">
        <v>1.4384615384615387</v>
      </c>
      <c r="D13">
        <v>2.0769230769230771</v>
      </c>
    </row>
    <row r="14" spans="1:4" x14ac:dyDescent="0.25">
      <c r="A14" s="20" t="s">
        <v>301</v>
      </c>
      <c r="B14">
        <v>10.5</v>
      </c>
      <c r="C14">
        <v>0.17500000000000002</v>
      </c>
      <c r="D14">
        <v>1.5</v>
      </c>
    </row>
    <row r="15" spans="1:4" x14ac:dyDescent="0.25">
      <c r="A15" s="20" t="s">
        <v>43</v>
      </c>
      <c r="B15">
        <v>93.875</v>
      </c>
      <c r="C15">
        <v>1.5645833333333332</v>
      </c>
      <c r="D15">
        <v>6.25</v>
      </c>
    </row>
    <row r="16" spans="1:4" x14ac:dyDescent="0.25">
      <c r="A16" s="20" t="s">
        <v>299</v>
      </c>
      <c r="B16">
        <v>95.818181818181813</v>
      </c>
      <c r="C16">
        <v>1.5969696969696974</v>
      </c>
      <c r="D16">
        <v>5.4545454545454541</v>
      </c>
    </row>
    <row r="17" spans="1:4" x14ac:dyDescent="0.25">
      <c r="A17" s="20" t="s">
        <v>393</v>
      </c>
      <c r="B17">
        <v>113.75</v>
      </c>
      <c r="C17">
        <v>1.8958333333333333</v>
      </c>
      <c r="D17">
        <v>1.75</v>
      </c>
    </row>
    <row r="18" spans="1:4" x14ac:dyDescent="0.25">
      <c r="A18" s="20" t="s">
        <v>394</v>
      </c>
      <c r="B18">
        <v>1.6</v>
      </c>
      <c r="C18">
        <v>2.6666666666666665E-2</v>
      </c>
      <c r="D18">
        <v>0.6</v>
      </c>
    </row>
    <row r="19" spans="1:4" x14ac:dyDescent="0.25">
      <c r="A19" s="20" t="s">
        <v>396</v>
      </c>
      <c r="B19">
        <v>0</v>
      </c>
      <c r="C19">
        <v>0</v>
      </c>
      <c r="D19">
        <v>0</v>
      </c>
    </row>
    <row r="20" spans="1:4" x14ac:dyDescent="0.25">
      <c r="A20" s="20" t="s">
        <v>407</v>
      </c>
      <c r="B20">
        <v>0.53846153846153844</v>
      </c>
      <c r="C20">
        <v>8.9743589743589737E-3</v>
      </c>
      <c r="D20">
        <v>7.6923076923076927E-2</v>
      </c>
    </row>
    <row r="21" spans="1:4" x14ac:dyDescent="0.25">
      <c r="A21" s="20" t="s">
        <v>405</v>
      </c>
      <c r="B21">
        <v>36.031055900621119</v>
      </c>
      <c r="C21">
        <v>0.60051759834368512</v>
      </c>
      <c r="D21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68"/>
  <sheetViews>
    <sheetView topLeftCell="Q149" workbookViewId="0">
      <selection activeCell="AF170" sqref="AF170"/>
    </sheetView>
  </sheetViews>
  <sheetFormatPr defaultRowHeight="15" x14ac:dyDescent="0.25"/>
  <cols>
    <col min="1" max="1" width="5.85546875" customWidth="1"/>
    <col min="2" max="2" width="28.85546875" bestFit="1" customWidth="1"/>
    <col min="3" max="3" width="14.28515625" bestFit="1" customWidth="1"/>
    <col min="4" max="4" width="27.42578125" bestFit="1" customWidth="1"/>
    <col min="7" max="37" width="5.28515625" customWidth="1"/>
    <col min="38" max="40" width="18.5703125" customWidth="1"/>
  </cols>
  <sheetData>
    <row r="2" spans="1:40" x14ac:dyDescent="0.25">
      <c r="A2" s="113" t="s">
        <v>4</v>
      </c>
      <c r="B2" s="114" t="s">
        <v>3</v>
      </c>
      <c r="C2" s="115"/>
      <c r="D2" s="115"/>
      <c r="E2" s="115"/>
      <c r="F2" s="115"/>
      <c r="G2" s="111" t="s">
        <v>2</v>
      </c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09" t="s">
        <v>163</v>
      </c>
      <c r="AM2" s="109" t="s">
        <v>165</v>
      </c>
      <c r="AN2" s="109" t="s">
        <v>164</v>
      </c>
    </row>
    <row r="3" spans="1:40" x14ac:dyDescent="0.25">
      <c r="A3" s="113"/>
      <c r="B3" s="74" t="s">
        <v>161</v>
      </c>
      <c r="C3" s="74" t="s">
        <v>162</v>
      </c>
      <c r="D3" s="88" t="s">
        <v>0</v>
      </c>
      <c r="E3" s="74" t="s">
        <v>159</v>
      </c>
      <c r="F3" s="91" t="s">
        <v>160</v>
      </c>
      <c r="G3" s="75">
        <v>26</v>
      </c>
      <c r="H3" s="75">
        <v>27</v>
      </c>
      <c r="I3" s="75">
        <v>28</v>
      </c>
      <c r="J3" s="75">
        <v>29</v>
      </c>
      <c r="K3" s="75">
        <v>30</v>
      </c>
      <c r="L3" s="75">
        <v>31</v>
      </c>
      <c r="M3" s="75">
        <v>1</v>
      </c>
      <c r="N3" s="75">
        <v>2</v>
      </c>
      <c r="O3" s="75">
        <v>3</v>
      </c>
      <c r="P3" s="75">
        <v>4</v>
      </c>
      <c r="Q3" s="75">
        <v>5</v>
      </c>
      <c r="R3" s="75">
        <v>6</v>
      </c>
      <c r="S3" s="75">
        <v>7</v>
      </c>
      <c r="T3" s="75">
        <v>8</v>
      </c>
      <c r="U3" s="75">
        <v>9</v>
      </c>
      <c r="V3" s="75">
        <v>10</v>
      </c>
      <c r="W3" s="75">
        <v>11</v>
      </c>
      <c r="X3" s="75">
        <v>12</v>
      </c>
      <c r="Y3" s="75">
        <v>13</v>
      </c>
      <c r="Z3" s="75">
        <v>14</v>
      </c>
      <c r="AA3" s="75">
        <v>15</v>
      </c>
      <c r="AB3" s="75">
        <v>16</v>
      </c>
      <c r="AC3" s="75">
        <v>17</v>
      </c>
      <c r="AD3" s="75">
        <v>18</v>
      </c>
      <c r="AE3" s="75">
        <v>19</v>
      </c>
      <c r="AF3" s="75">
        <v>20</v>
      </c>
      <c r="AG3" s="75">
        <v>21</v>
      </c>
      <c r="AH3" s="75">
        <v>22</v>
      </c>
      <c r="AI3" s="75">
        <v>23</v>
      </c>
      <c r="AJ3" s="75">
        <v>24</v>
      </c>
      <c r="AK3" s="75">
        <v>25</v>
      </c>
      <c r="AL3" s="109"/>
      <c r="AM3" s="109"/>
      <c r="AN3" s="109"/>
    </row>
    <row r="4" spans="1:40" x14ac:dyDescent="0.25">
      <c r="A4" s="77"/>
      <c r="B4" s="82" t="s">
        <v>166</v>
      </c>
      <c r="C4" s="79" t="s">
        <v>5</v>
      </c>
      <c r="D4" s="89" t="s">
        <v>157</v>
      </c>
      <c r="E4" s="72" t="s">
        <v>22</v>
      </c>
      <c r="F4" s="92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>
        <v>1</v>
      </c>
      <c r="X4" s="73"/>
      <c r="Y4" s="73"/>
      <c r="Z4" s="73">
        <v>13</v>
      </c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2">
        <v>14</v>
      </c>
      <c r="AM4" s="81">
        <v>0.23333333333333334</v>
      </c>
      <c r="AN4" s="72">
        <v>2</v>
      </c>
    </row>
    <row r="5" spans="1:40" x14ac:dyDescent="0.25">
      <c r="A5" s="77"/>
      <c r="B5" s="82" t="s">
        <v>167</v>
      </c>
      <c r="C5" s="79" t="s">
        <v>6</v>
      </c>
      <c r="D5" s="89" t="s">
        <v>157</v>
      </c>
      <c r="E5" s="72" t="s">
        <v>22</v>
      </c>
      <c r="F5" s="92"/>
      <c r="G5" s="73"/>
      <c r="H5" s="73">
        <v>2</v>
      </c>
      <c r="I5" s="73"/>
      <c r="J5" s="73"/>
      <c r="K5" s="73"/>
      <c r="L5" s="73"/>
      <c r="M5" s="73"/>
      <c r="N5" s="73"/>
      <c r="O5" s="73"/>
      <c r="P5" s="73">
        <v>13</v>
      </c>
      <c r="Q5" s="73">
        <v>7</v>
      </c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2">
        <v>22</v>
      </c>
      <c r="AM5" s="81">
        <v>0.36666666666666664</v>
      </c>
      <c r="AN5" s="72">
        <v>3</v>
      </c>
    </row>
    <row r="6" spans="1:40" x14ac:dyDescent="0.25">
      <c r="A6" s="77"/>
      <c r="B6" s="82" t="s">
        <v>168</v>
      </c>
      <c r="C6" s="79" t="s">
        <v>7</v>
      </c>
      <c r="D6" s="89" t="s">
        <v>157</v>
      </c>
      <c r="E6" s="72" t="s">
        <v>22</v>
      </c>
      <c r="F6" s="92"/>
      <c r="G6" s="73"/>
      <c r="H6" s="73"/>
      <c r="I6" s="73"/>
      <c r="J6" s="73"/>
      <c r="K6" s="73"/>
      <c r="L6" s="73"/>
      <c r="M6" s="73"/>
      <c r="N6" s="73"/>
      <c r="O6" s="73">
        <v>13</v>
      </c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2">
        <v>13</v>
      </c>
      <c r="AM6" s="81">
        <v>0.21666666666666667</v>
      </c>
      <c r="AN6" s="72">
        <v>1</v>
      </c>
    </row>
    <row r="7" spans="1:40" x14ac:dyDescent="0.25">
      <c r="A7" s="77"/>
      <c r="B7" s="84" t="s">
        <v>169</v>
      </c>
      <c r="C7" s="79" t="s">
        <v>8</v>
      </c>
      <c r="D7" s="89" t="s">
        <v>158</v>
      </c>
      <c r="E7" s="72" t="s">
        <v>22</v>
      </c>
      <c r="F7" s="92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2">
        <v>0</v>
      </c>
      <c r="AM7" s="81">
        <v>0</v>
      </c>
      <c r="AN7" s="72">
        <v>0</v>
      </c>
    </row>
    <row r="8" spans="1:40" x14ac:dyDescent="0.25">
      <c r="A8" s="77"/>
      <c r="B8" s="83" t="s">
        <v>170</v>
      </c>
      <c r="C8" s="79" t="s">
        <v>9</v>
      </c>
      <c r="D8" s="89" t="s">
        <v>158</v>
      </c>
      <c r="E8" s="72" t="s">
        <v>22</v>
      </c>
      <c r="F8" s="92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>
        <v>13</v>
      </c>
      <c r="S8" s="73"/>
      <c r="T8" s="73"/>
      <c r="U8" s="73"/>
      <c r="V8" s="73"/>
      <c r="W8" s="73"/>
      <c r="X8" s="73"/>
      <c r="Y8" s="73">
        <v>6</v>
      </c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2">
        <v>19</v>
      </c>
      <c r="AM8" s="81">
        <v>0.31666666666666665</v>
      </c>
      <c r="AN8" s="72">
        <v>2</v>
      </c>
    </row>
    <row r="9" spans="1:40" x14ac:dyDescent="0.25">
      <c r="A9" s="77"/>
      <c r="B9" s="82" t="s">
        <v>171</v>
      </c>
      <c r="C9" s="79" t="s">
        <v>10</v>
      </c>
      <c r="D9" s="89" t="s">
        <v>299</v>
      </c>
      <c r="E9" s="72" t="s">
        <v>22</v>
      </c>
      <c r="F9" s="92"/>
      <c r="G9" s="73"/>
      <c r="H9" s="73"/>
      <c r="I9" s="73"/>
      <c r="J9" s="73">
        <v>23</v>
      </c>
      <c r="K9" s="73">
        <v>37</v>
      </c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>
        <v>7</v>
      </c>
      <c r="Y9" s="73">
        <v>11</v>
      </c>
      <c r="Z9" s="73"/>
      <c r="AA9" s="73"/>
      <c r="AB9" s="73"/>
      <c r="AC9" s="73"/>
      <c r="AD9" s="73">
        <v>47</v>
      </c>
      <c r="AE9" s="73"/>
      <c r="AF9" s="73"/>
      <c r="AG9" s="73">
        <v>53</v>
      </c>
      <c r="AH9" s="73"/>
      <c r="AI9" s="73"/>
      <c r="AJ9" s="73"/>
      <c r="AK9" s="73">
        <v>34</v>
      </c>
      <c r="AL9" s="72">
        <v>212</v>
      </c>
      <c r="AM9" s="81">
        <v>3.5333333333333332</v>
      </c>
      <c r="AN9" s="72">
        <v>7</v>
      </c>
    </row>
    <row r="10" spans="1:40" x14ac:dyDescent="0.25">
      <c r="A10" s="77"/>
      <c r="B10" s="82" t="s">
        <v>172</v>
      </c>
      <c r="C10" s="79" t="s">
        <v>11</v>
      </c>
      <c r="D10" s="89" t="s">
        <v>300</v>
      </c>
      <c r="E10" s="72" t="s">
        <v>22</v>
      </c>
      <c r="F10" s="92"/>
      <c r="G10" s="73"/>
      <c r="H10" s="73"/>
      <c r="I10" s="73"/>
      <c r="J10" s="73">
        <v>33</v>
      </c>
      <c r="K10" s="73"/>
      <c r="L10" s="73"/>
      <c r="M10" s="73"/>
      <c r="N10" s="73"/>
      <c r="O10" s="73"/>
      <c r="P10" s="73">
        <v>38</v>
      </c>
      <c r="Q10" s="73">
        <v>52</v>
      </c>
      <c r="R10" s="73">
        <v>20</v>
      </c>
      <c r="S10" s="73">
        <v>26</v>
      </c>
      <c r="T10" s="73"/>
      <c r="U10" s="73"/>
      <c r="V10" s="73"/>
      <c r="W10" s="73">
        <v>29</v>
      </c>
      <c r="X10" s="73">
        <v>12</v>
      </c>
      <c r="Y10" s="73">
        <v>23</v>
      </c>
      <c r="Z10" s="73">
        <v>21</v>
      </c>
      <c r="AA10" s="73"/>
      <c r="AB10" s="73"/>
      <c r="AC10" s="73"/>
      <c r="AD10" s="73"/>
      <c r="AE10" s="73"/>
      <c r="AF10" s="73"/>
      <c r="AG10" s="73"/>
      <c r="AH10" s="73"/>
      <c r="AI10" s="73"/>
      <c r="AJ10" s="73">
        <v>8</v>
      </c>
      <c r="AK10" s="73"/>
      <c r="AL10" s="72">
        <v>262</v>
      </c>
      <c r="AM10" s="81">
        <v>4.3666666666666663</v>
      </c>
      <c r="AN10" s="72">
        <v>10</v>
      </c>
    </row>
    <row r="11" spans="1:40" x14ac:dyDescent="0.25">
      <c r="A11" s="77"/>
      <c r="B11" s="82" t="s">
        <v>173</v>
      </c>
      <c r="C11" s="79" t="s">
        <v>12</v>
      </c>
      <c r="D11" s="89" t="s">
        <v>157</v>
      </c>
      <c r="E11" s="72" t="s">
        <v>22</v>
      </c>
      <c r="F11" s="92"/>
      <c r="G11" s="73"/>
      <c r="H11" s="73"/>
      <c r="I11" s="73"/>
      <c r="J11" s="73"/>
      <c r="K11" s="73"/>
      <c r="L11" s="73">
        <v>10</v>
      </c>
      <c r="M11" s="73"/>
      <c r="N11" s="73"/>
      <c r="O11" s="73"/>
      <c r="P11" s="73"/>
      <c r="Q11" s="73"/>
      <c r="R11" s="73"/>
      <c r="S11" s="73"/>
      <c r="T11" s="73"/>
      <c r="U11" s="73"/>
      <c r="V11" s="73">
        <v>1</v>
      </c>
      <c r="W11" s="73"/>
      <c r="X11" s="73"/>
      <c r="Y11" s="73">
        <v>1</v>
      </c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2">
        <v>12</v>
      </c>
      <c r="AM11" s="81">
        <v>0.2</v>
      </c>
      <c r="AN11" s="72">
        <v>3</v>
      </c>
    </row>
    <row r="12" spans="1:40" x14ac:dyDescent="0.25">
      <c r="A12" s="77"/>
      <c r="B12" s="82" t="s">
        <v>174</v>
      </c>
      <c r="C12" s="79" t="s">
        <v>13</v>
      </c>
      <c r="D12" s="89" t="s">
        <v>157</v>
      </c>
      <c r="E12" s="72" t="s">
        <v>22</v>
      </c>
      <c r="F12" s="92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2">
        <v>0</v>
      </c>
      <c r="AM12" s="81">
        <v>0</v>
      </c>
      <c r="AN12" s="72">
        <v>0</v>
      </c>
    </row>
    <row r="13" spans="1:40" x14ac:dyDescent="0.25">
      <c r="A13" s="77"/>
      <c r="B13" s="82" t="s">
        <v>175</v>
      </c>
      <c r="C13" s="79" t="s">
        <v>14</v>
      </c>
      <c r="D13" s="89" t="s">
        <v>301</v>
      </c>
      <c r="E13" s="72" t="s">
        <v>22</v>
      </c>
      <c r="F13" s="92"/>
      <c r="G13" s="73"/>
      <c r="H13" s="73"/>
      <c r="I13" s="73"/>
      <c r="J13" s="73"/>
      <c r="K13" s="73"/>
      <c r="L13" s="73"/>
      <c r="M13" s="73"/>
      <c r="N13" s="73"/>
      <c r="O13" s="73">
        <v>8</v>
      </c>
      <c r="P13" s="73"/>
      <c r="Q13" s="73"/>
      <c r="R13" s="73">
        <v>7</v>
      </c>
      <c r="S13" s="73">
        <v>4</v>
      </c>
      <c r="T13" s="73">
        <v>4</v>
      </c>
      <c r="U13" s="73"/>
      <c r="V13" s="73"/>
      <c r="W13" s="73"/>
      <c r="X13" s="73"/>
      <c r="Y13" s="73">
        <v>3</v>
      </c>
      <c r="Z13" s="73">
        <v>7</v>
      </c>
      <c r="AA13" s="73"/>
      <c r="AB13" s="73"/>
      <c r="AC13" s="73"/>
      <c r="AD13" s="73"/>
      <c r="AE13" s="73"/>
      <c r="AF13" s="73">
        <v>14</v>
      </c>
      <c r="AG13" s="73"/>
      <c r="AH13" s="73"/>
      <c r="AI13" s="73"/>
      <c r="AJ13" s="73"/>
      <c r="AK13" s="73">
        <v>2</v>
      </c>
      <c r="AL13" s="72">
        <v>49</v>
      </c>
      <c r="AM13" s="81">
        <v>0.81666666666666665</v>
      </c>
      <c r="AN13" s="72">
        <v>8</v>
      </c>
    </row>
    <row r="14" spans="1:40" x14ac:dyDescent="0.25">
      <c r="A14" s="77"/>
      <c r="B14" s="82" t="s">
        <v>176</v>
      </c>
      <c r="C14" s="79" t="s">
        <v>15</v>
      </c>
      <c r="D14" s="89" t="s">
        <v>157</v>
      </c>
      <c r="E14" s="72" t="s">
        <v>22</v>
      </c>
      <c r="F14" s="92"/>
      <c r="G14" s="73"/>
      <c r="H14" s="73">
        <v>5</v>
      </c>
      <c r="I14" s="73">
        <v>11</v>
      </c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>
        <v>2</v>
      </c>
      <c r="W14" s="73"/>
      <c r="X14" s="73"/>
      <c r="Y14" s="73">
        <v>20</v>
      </c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2">
        <v>38</v>
      </c>
      <c r="AM14" s="81">
        <v>0.6333333333333333</v>
      </c>
      <c r="AN14" s="72">
        <v>4</v>
      </c>
    </row>
    <row r="15" spans="1:40" x14ac:dyDescent="0.25">
      <c r="A15" s="77"/>
      <c r="B15" s="82" t="s">
        <v>177</v>
      </c>
      <c r="C15" s="79" t="s">
        <v>16</v>
      </c>
      <c r="D15" s="89" t="s">
        <v>157</v>
      </c>
      <c r="E15" s="72" t="s">
        <v>22</v>
      </c>
      <c r="F15" s="92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2">
        <v>0</v>
      </c>
      <c r="AM15" s="81">
        <v>0</v>
      </c>
      <c r="AN15" s="72">
        <v>0</v>
      </c>
    </row>
    <row r="16" spans="1:40" x14ac:dyDescent="0.25">
      <c r="A16" s="77"/>
      <c r="B16" s="82" t="s">
        <v>178</v>
      </c>
      <c r="C16" s="79" t="s">
        <v>17</v>
      </c>
      <c r="D16" s="89" t="s">
        <v>302</v>
      </c>
      <c r="E16" s="72" t="s">
        <v>22</v>
      </c>
      <c r="F16" s="92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2">
        <v>0</v>
      </c>
      <c r="AM16" s="81">
        <v>0</v>
      </c>
      <c r="AN16" s="72">
        <v>0</v>
      </c>
    </row>
    <row r="17" spans="1:40" x14ac:dyDescent="0.25">
      <c r="A17" s="77"/>
      <c r="B17" s="82" t="s">
        <v>179</v>
      </c>
      <c r="C17" s="79" t="s">
        <v>18</v>
      </c>
      <c r="D17" s="89" t="s">
        <v>303</v>
      </c>
      <c r="E17" s="72" t="s">
        <v>22</v>
      </c>
      <c r="F17" s="92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>
        <v>192</v>
      </c>
      <c r="X17" s="73"/>
      <c r="Y17" s="73"/>
      <c r="Z17" s="73"/>
      <c r="AA17" s="73"/>
      <c r="AB17" s="73"/>
      <c r="AC17" s="73"/>
      <c r="AD17" s="73"/>
      <c r="AE17" s="73">
        <v>217</v>
      </c>
      <c r="AF17" s="73"/>
      <c r="AG17" s="73"/>
      <c r="AH17" s="73"/>
      <c r="AI17" s="73"/>
      <c r="AJ17" s="73"/>
      <c r="AK17" s="73"/>
      <c r="AL17" s="72">
        <v>409</v>
      </c>
      <c r="AM17" s="81">
        <v>6.8166666666666664</v>
      </c>
      <c r="AN17" s="72">
        <v>2</v>
      </c>
    </row>
    <row r="18" spans="1:40" x14ac:dyDescent="0.25">
      <c r="A18" s="77"/>
      <c r="B18" s="82" t="s">
        <v>180</v>
      </c>
      <c r="C18" s="79" t="s">
        <v>19</v>
      </c>
      <c r="D18" s="89" t="s">
        <v>304</v>
      </c>
      <c r="E18" s="72" t="s">
        <v>22</v>
      </c>
      <c r="F18" s="92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2">
        <v>0</v>
      </c>
      <c r="AM18" s="81">
        <v>0</v>
      </c>
      <c r="AN18" s="72">
        <v>0</v>
      </c>
    </row>
    <row r="19" spans="1:40" x14ac:dyDescent="0.25">
      <c r="A19" s="77"/>
      <c r="B19" s="82" t="s">
        <v>181</v>
      </c>
      <c r="C19" s="79" t="s">
        <v>20</v>
      </c>
      <c r="D19" s="89" t="s">
        <v>304</v>
      </c>
      <c r="E19" s="72" t="s">
        <v>22</v>
      </c>
      <c r="F19" s="92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2">
        <v>0</v>
      </c>
      <c r="AM19" s="81">
        <v>0</v>
      </c>
      <c r="AN19" s="72">
        <v>0</v>
      </c>
    </row>
    <row r="20" spans="1:40" x14ac:dyDescent="0.25">
      <c r="A20" s="77"/>
      <c r="B20" s="82" t="s">
        <v>182</v>
      </c>
      <c r="C20" s="79" t="s">
        <v>21</v>
      </c>
      <c r="D20" s="89" t="s">
        <v>305</v>
      </c>
      <c r="E20" s="72" t="s">
        <v>22</v>
      </c>
      <c r="F20" s="92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>
        <v>0</v>
      </c>
      <c r="AM20" s="81">
        <v>0</v>
      </c>
      <c r="AN20" s="72">
        <v>0</v>
      </c>
    </row>
    <row r="21" spans="1:40" x14ac:dyDescent="0.25">
      <c r="A21" s="77"/>
      <c r="B21" s="84" t="s">
        <v>183</v>
      </c>
      <c r="C21" s="79" t="s">
        <v>56</v>
      </c>
      <c r="D21" s="89" t="s">
        <v>306</v>
      </c>
      <c r="E21" s="72" t="s">
        <v>22</v>
      </c>
      <c r="F21" s="92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2">
        <v>0</v>
      </c>
      <c r="AM21" s="81">
        <v>0</v>
      </c>
      <c r="AN21" s="72">
        <v>0</v>
      </c>
    </row>
    <row r="22" spans="1:40" x14ac:dyDescent="0.25">
      <c r="A22" s="77"/>
      <c r="B22" s="82" t="s">
        <v>184</v>
      </c>
      <c r="C22" s="79" t="s">
        <v>23</v>
      </c>
      <c r="D22" s="89" t="s">
        <v>299</v>
      </c>
      <c r="E22" s="72" t="s">
        <v>22</v>
      </c>
      <c r="F22" s="92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2">
        <v>0</v>
      </c>
      <c r="AM22" s="81">
        <v>0</v>
      </c>
      <c r="AN22" s="72">
        <v>0</v>
      </c>
    </row>
    <row r="23" spans="1:40" x14ac:dyDescent="0.25">
      <c r="A23" s="76"/>
      <c r="B23" s="82" t="s">
        <v>262</v>
      </c>
      <c r="C23" s="79" t="s">
        <v>115</v>
      </c>
      <c r="D23" s="89" t="s">
        <v>350</v>
      </c>
      <c r="E23" s="72" t="s">
        <v>22</v>
      </c>
      <c r="F23" s="92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2">
        <v>0</v>
      </c>
      <c r="AM23" s="81">
        <v>0</v>
      </c>
      <c r="AN23" s="72">
        <v>0</v>
      </c>
    </row>
    <row r="24" spans="1:40" x14ac:dyDescent="0.25">
      <c r="A24" s="76"/>
      <c r="B24" s="84" t="s">
        <v>276</v>
      </c>
      <c r="C24" s="79" t="s">
        <v>156</v>
      </c>
      <c r="D24" s="89" t="s">
        <v>355</v>
      </c>
      <c r="E24" s="72" t="s">
        <v>22</v>
      </c>
      <c r="F24" s="92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2">
        <v>0</v>
      </c>
      <c r="AM24" s="81">
        <v>0</v>
      </c>
      <c r="AN24" s="72">
        <v>0</v>
      </c>
    </row>
    <row r="25" spans="1:40" x14ac:dyDescent="0.25">
      <c r="A25" s="77"/>
      <c r="B25" s="82" t="s">
        <v>366</v>
      </c>
      <c r="C25" s="79" t="s">
        <v>367</v>
      </c>
      <c r="D25" s="89" t="s">
        <v>368</v>
      </c>
      <c r="E25" s="78" t="s">
        <v>22</v>
      </c>
      <c r="F25" s="92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2">
        <v>0</v>
      </c>
      <c r="AM25" s="81">
        <v>0</v>
      </c>
      <c r="AN25" s="72">
        <v>0</v>
      </c>
    </row>
    <row r="26" spans="1:40" x14ac:dyDescent="0.25">
      <c r="A26" s="76"/>
      <c r="B26" s="84" t="s">
        <v>297</v>
      </c>
      <c r="C26" s="79" t="s">
        <v>151</v>
      </c>
      <c r="D26" s="89" t="s">
        <v>365</v>
      </c>
      <c r="E26" s="72" t="s">
        <v>22</v>
      </c>
      <c r="F26" s="92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2">
        <v>0</v>
      </c>
      <c r="AM26" s="81">
        <v>0</v>
      </c>
      <c r="AN26" s="72">
        <v>0</v>
      </c>
    </row>
    <row r="27" spans="1:40" x14ac:dyDescent="0.25">
      <c r="A27" s="77"/>
      <c r="B27" s="84" t="s">
        <v>383</v>
      </c>
      <c r="C27" s="79" t="s">
        <v>384</v>
      </c>
      <c r="D27" s="89" t="s">
        <v>158</v>
      </c>
      <c r="E27" s="78" t="s">
        <v>22</v>
      </c>
      <c r="F27" s="92"/>
      <c r="G27" s="73"/>
      <c r="H27" s="73"/>
      <c r="I27" s="73"/>
      <c r="J27" s="73">
        <v>92</v>
      </c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2">
        <v>92</v>
      </c>
      <c r="AM27" s="81">
        <v>1.5333333333333334</v>
      </c>
      <c r="AN27" s="72">
        <v>1</v>
      </c>
    </row>
    <row r="28" spans="1:40" x14ac:dyDescent="0.25">
      <c r="A28" s="77"/>
      <c r="B28" s="82" t="s">
        <v>185</v>
      </c>
      <c r="C28" s="79" t="s">
        <v>24</v>
      </c>
      <c r="D28" s="89" t="s">
        <v>157</v>
      </c>
      <c r="E28" s="78" t="s">
        <v>43</v>
      </c>
      <c r="F28" s="92" t="s">
        <v>26</v>
      </c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2">
        <v>0</v>
      </c>
      <c r="AM28" s="81">
        <v>0</v>
      </c>
      <c r="AN28" s="72">
        <v>0</v>
      </c>
    </row>
    <row r="29" spans="1:40" x14ac:dyDescent="0.25">
      <c r="A29" s="77"/>
      <c r="B29" s="82" t="s">
        <v>186</v>
      </c>
      <c r="C29" s="79" t="s">
        <v>25</v>
      </c>
      <c r="D29" s="89" t="s">
        <v>307</v>
      </c>
      <c r="E29" s="78" t="s">
        <v>153</v>
      </c>
      <c r="F29" s="92" t="s">
        <v>26</v>
      </c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2">
        <v>0</v>
      </c>
      <c r="AM29" s="81">
        <v>0</v>
      </c>
      <c r="AN29" s="72">
        <v>0</v>
      </c>
    </row>
    <row r="30" spans="1:40" x14ac:dyDescent="0.25">
      <c r="A30" s="77"/>
      <c r="B30" s="82" t="s">
        <v>187</v>
      </c>
      <c r="C30" s="79" t="s">
        <v>27</v>
      </c>
      <c r="D30" s="89" t="s">
        <v>308</v>
      </c>
      <c r="E30" s="72" t="s">
        <v>43</v>
      </c>
      <c r="F30" s="92"/>
      <c r="G30" s="73"/>
      <c r="H30" s="73"/>
      <c r="I30" s="73"/>
      <c r="J30" s="73"/>
      <c r="K30" s="73"/>
      <c r="L30" s="73"/>
      <c r="M30" s="73"/>
      <c r="N30" s="73"/>
      <c r="O30" s="73">
        <v>10</v>
      </c>
      <c r="P30" s="73"/>
      <c r="Q30" s="73">
        <v>24</v>
      </c>
      <c r="R30" s="73"/>
      <c r="S30" s="73"/>
      <c r="T30" s="73"/>
      <c r="U30" s="73"/>
      <c r="V30" s="73">
        <v>5</v>
      </c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2">
        <v>39</v>
      </c>
      <c r="AM30" s="81">
        <v>0.65</v>
      </c>
      <c r="AN30" s="72">
        <v>3</v>
      </c>
    </row>
    <row r="31" spans="1:40" x14ac:dyDescent="0.25">
      <c r="A31" s="77"/>
      <c r="B31" s="82" t="s">
        <v>188</v>
      </c>
      <c r="C31" s="79" t="s">
        <v>44</v>
      </c>
      <c r="D31" s="89" t="s">
        <v>157</v>
      </c>
      <c r="E31" s="72" t="s">
        <v>43</v>
      </c>
      <c r="F31" s="92"/>
      <c r="G31" s="73"/>
      <c r="H31" s="73">
        <v>6</v>
      </c>
      <c r="I31" s="73">
        <v>90</v>
      </c>
      <c r="J31" s="73">
        <v>20</v>
      </c>
      <c r="K31" s="73">
        <v>17</v>
      </c>
      <c r="L31" s="73"/>
      <c r="M31" s="73"/>
      <c r="N31" s="73"/>
      <c r="O31" s="73">
        <v>67</v>
      </c>
      <c r="P31" s="73">
        <v>19</v>
      </c>
      <c r="Q31" s="73">
        <v>41</v>
      </c>
      <c r="R31" s="73">
        <v>9</v>
      </c>
      <c r="S31" s="73">
        <v>16</v>
      </c>
      <c r="T31" s="73"/>
      <c r="U31" s="73"/>
      <c r="V31" s="73">
        <v>12</v>
      </c>
      <c r="W31" s="73">
        <v>8</v>
      </c>
      <c r="X31" s="73">
        <v>30</v>
      </c>
      <c r="Y31" s="73">
        <v>16</v>
      </c>
      <c r="Z31" s="73">
        <v>5</v>
      </c>
      <c r="AA31" s="73"/>
      <c r="AB31" s="73"/>
      <c r="AC31" s="73"/>
      <c r="AD31" s="73">
        <v>8</v>
      </c>
      <c r="AE31" s="73">
        <v>50</v>
      </c>
      <c r="AF31" s="73">
        <v>8</v>
      </c>
      <c r="AG31" s="73">
        <v>7</v>
      </c>
      <c r="AH31" s="73"/>
      <c r="AI31" s="73"/>
      <c r="AJ31" s="73">
        <v>5</v>
      </c>
      <c r="AK31" s="73"/>
      <c r="AL31" s="72">
        <v>434</v>
      </c>
      <c r="AM31" s="81">
        <v>7.2333333333333334</v>
      </c>
      <c r="AN31" s="72">
        <v>19</v>
      </c>
    </row>
    <row r="32" spans="1:40" x14ac:dyDescent="0.25">
      <c r="A32" s="77"/>
      <c r="B32" s="82" t="s">
        <v>189</v>
      </c>
      <c r="C32" s="79" t="s">
        <v>28</v>
      </c>
      <c r="D32" s="89" t="s">
        <v>157</v>
      </c>
      <c r="E32" s="72" t="s">
        <v>43</v>
      </c>
      <c r="F32" s="92"/>
      <c r="G32" s="73"/>
      <c r="H32" s="73"/>
      <c r="I32" s="73"/>
      <c r="J32" s="73"/>
      <c r="K32" s="73"/>
      <c r="L32" s="73">
        <v>1</v>
      </c>
      <c r="M32" s="73"/>
      <c r="N32" s="73"/>
      <c r="O32" s="73"/>
      <c r="P32" s="73"/>
      <c r="Q32" s="73"/>
      <c r="R32" s="73"/>
      <c r="S32" s="73">
        <v>2</v>
      </c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2">
        <v>3</v>
      </c>
      <c r="AM32" s="81">
        <v>0.05</v>
      </c>
      <c r="AN32" s="72">
        <v>2</v>
      </c>
    </row>
    <row r="33" spans="1:40" x14ac:dyDescent="0.25">
      <c r="A33" s="77"/>
      <c r="B33" s="84" t="s">
        <v>226</v>
      </c>
      <c r="C33" s="79" t="s">
        <v>75</v>
      </c>
      <c r="D33" s="89" t="s">
        <v>330</v>
      </c>
      <c r="E33" s="72" t="s">
        <v>153</v>
      </c>
      <c r="F33" s="92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2">
        <v>0</v>
      </c>
      <c r="AM33" s="81">
        <v>0</v>
      </c>
      <c r="AN33" s="72">
        <v>0</v>
      </c>
    </row>
    <row r="34" spans="1:40" x14ac:dyDescent="0.25">
      <c r="A34" s="77"/>
      <c r="B34" s="82" t="s">
        <v>376</v>
      </c>
      <c r="C34" s="79" t="s">
        <v>30</v>
      </c>
      <c r="D34" s="89" t="s">
        <v>309</v>
      </c>
      <c r="E34" s="72" t="s">
        <v>43</v>
      </c>
      <c r="F34" s="92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2">
        <v>0</v>
      </c>
      <c r="AM34" s="81">
        <v>0</v>
      </c>
      <c r="AN34" s="72">
        <v>0</v>
      </c>
    </row>
    <row r="35" spans="1:40" x14ac:dyDescent="0.25">
      <c r="A35" s="77"/>
      <c r="B35" s="82" t="s">
        <v>192</v>
      </c>
      <c r="C35" s="79" t="s">
        <v>32</v>
      </c>
      <c r="D35" s="89" t="s">
        <v>157</v>
      </c>
      <c r="E35" s="72" t="s">
        <v>43</v>
      </c>
      <c r="F35" s="92"/>
      <c r="G35" s="73"/>
      <c r="H35" s="73"/>
      <c r="I35" s="73"/>
      <c r="J35" s="73"/>
      <c r="K35" s="73"/>
      <c r="L35" s="73"/>
      <c r="M35" s="73"/>
      <c r="N35" s="73"/>
      <c r="O35" s="73"/>
      <c r="P35" s="73">
        <v>23</v>
      </c>
      <c r="Q35" s="73"/>
      <c r="R35" s="73"/>
      <c r="S35" s="73"/>
      <c r="T35" s="73"/>
      <c r="U35" s="73"/>
      <c r="V35" s="73"/>
      <c r="W35" s="73"/>
      <c r="X35" s="73"/>
      <c r="Y35" s="73">
        <v>17</v>
      </c>
      <c r="Z35" s="73"/>
      <c r="AA35" s="73"/>
      <c r="AB35" s="73"/>
      <c r="AC35" s="73"/>
      <c r="AD35" s="73">
        <v>6</v>
      </c>
      <c r="AE35" s="73"/>
      <c r="AF35" s="73"/>
      <c r="AG35" s="73"/>
      <c r="AH35" s="73"/>
      <c r="AI35" s="73"/>
      <c r="AJ35" s="73"/>
      <c r="AK35" s="73">
        <v>28</v>
      </c>
      <c r="AL35" s="72">
        <v>74</v>
      </c>
      <c r="AM35" s="81">
        <v>1.2333333333333334</v>
      </c>
      <c r="AN35" s="72">
        <v>4</v>
      </c>
    </row>
    <row r="36" spans="1:40" x14ac:dyDescent="0.25">
      <c r="A36" s="77"/>
      <c r="B36" s="84" t="s">
        <v>193</v>
      </c>
      <c r="C36" s="79" t="s">
        <v>33</v>
      </c>
      <c r="D36" s="89" t="s">
        <v>303</v>
      </c>
      <c r="E36" s="72" t="s">
        <v>43</v>
      </c>
      <c r="F36" s="92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2">
        <v>0</v>
      </c>
      <c r="AM36" s="81">
        <v>0</v>
      </c>
      <c r="AN36" s="72">
        <v>0</v>
      </c>
    </row>
    <row r="37" spans="1:40" x14ac:dyDescent="0.25">
      <c r="A37" s="77"/>
      <c r="B37" s="82" t="s">
        <v>196</v>
      </c>
      <c r="C37" s="79" t="s">
        <v>35</v>
      </c>
      <c r="D37" s="89" t="s">
        <v>157</v>
      </c>
      <c r="E37" s="72" t="s">
        <v>43</v>
      </c>
      <c r="F37" s="92"/>
      <c r="G37" s="73"/>
      <c r="H37" s="73"/>
      <c r="I37" s="73"/>
      <c r="J37" s="73">
        <v>17</v>
      </c>
      <c r="K37" s="73">
        <v>17</v>
      </c>
      <c r="L37" s="73">
        <v>7</v>
      </c>
      <c r="M37" s="73"/>
      <c r="N37" s="73"/>
      <c r="O37" s="73">
        <v>13</v>
      </c>
      <c r="P37" s="73">
        <v>7</v>
      </c>
      <c r="Q37" s="73">
        <v>20</v>
      </c>
      <c r="R37" s="73">
        <v>15</v>
      </c>
      <c r="S37" s="73">
        <v>20</v>
      </c>
      <c r="T37" s="73"/>
      <c r="U37" s="73"/>
      <c r="V37" s="73">
        <v>15</v>
      </c>
      <c r="W37" s="73">
        <v>28</v>
      </c>
      <c r="X37" s="73">
        <v>17</v>
      </c>
      <c r="Y37" s="73">
        <v>24</v>
      </c>
      <c r="Z37" s="73"/>
      <c r="AA37" s="73"/>
      <c r="AB37" s="73"/>
      <c r="AC37" s="73"/>
      <c r="AD37" s="73">
        <v>8</v>
      </c>
      <c r="AE37" s="73"/>
      <c r="AF37" s="73"/>
      <c r="AG37" s="73"/>
      <c r="AH37" s="73"/>
      <c r="AI37" s="73"/>
      <c r="AJ37" s="73">
        <v>5</v>
      </c>
      <c r="AK37" s="73">
        <v>6</v>
      </c>
      <c r="AL37" s="72">
        <v>219</v>
      </c>
      <c r="AM37" s="81">
        <v>3.65</v>
      </c>
      <c r="AN37" s="72">
        <v>15</v>
      </c>
    </row>
    <row r="38" spans="1:40" x14ac:dyDescent="0.25">
      <c r="A38" s="77"/>
      <c r="B38" s="82" t="s">
        <v>198</v>
      </c>
      <c r="C38" s="79" t="s">
        <v>37</v>
      </c>
      <c r="D38" s="89" t="s">
        <v>313</v>
      </c>
      <c r="E38" s="72" t="s">
        <v>43</v>
      </c>
      <c r="F38" s="92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>
        <v>13</v>
      </c>
      <c r="X38" s="73">
        <v>5</v>
      </c>
      <c r="Y38" s="73">
        <v>10</v>
      </c>
      <c r="Z38" s="73"/>
      <c r="AA38" s="73"/>
      <c r="AB38" s="73"/>
      <c r="AC38" s="73"/>
      <c r="AD38" s="73"/>
      <c r="AE38" s="73"/>
      <c r="AF38" s="73"/>
      <c r="AG38" s="73">
        <v>6</v>
      </c>
      <c r="AH38" s="73"/>
      <c r="AI38" s="73"/>
      <c r="AJ38" s="73"/>
      <c r="AK38" s="73"/>
      <c r="AL38" s="72">
        <v>34</v>
      </c>
      <c r="AM38" s="81">
        <v>0.56666666666666665</v>
      </c>
      <c r="AN38" s="72">
        <v>4</v>
      </c>
    </row>
    <row r="39" spans="1:40" x14ac:dyDescent="0.25">
      <c r="A39" s="77"/>
      <c r="B39" s="82" t="s">
        <v>199</v>
      </c>
      <c r="C39" s="79" t="s">
        <v>38</v>
      </c>
      <c r="D39" s="89" t="s">
        <v>314</v>
      </c>
      <c r="E39" s="72" t="s">
        <v>43</v>
      </c>
      <c r="F39" s="92"/>
      <c r="G39" s="73"/>
      <c r="H39" s="73"/>
      <c r="I39" s="73"/>
      <c r="J39" s="73">
        <v>15</v>
      </c>
      <c r="K39" s="73">
        <v>15</v>
      </c>
      <c r="L39" s="73">
        <v>5</v>
      </c>
      <c r="M39" s="73"/>
      <c r="N39" s="73"/>
      <c r="O39" s="73">
        <v>16</v>
      </c>
      <c r="P39" s="73">
        <v>4</v>
      </c>
      <c r="Q39" s="73"/>
      <c r="R39" s="73">
        <v>8</v>
      </c>
      <c r="S39" s="73"/>
      <c r="T39" s="73"/>
      <c r="U39" s="73"/>
      <c r="V39" s="73">
        <v>15</v>
      </c>
      <c r="W39" s="73"/>
      <c r="X39" s="73"/>
      <c r="Y39" s="73"/>
      <c r="Z39" s="73"/>
      <c r="AA39" s="73"/>
      <c r="AB39" s="73"/>
      <c r="AC39" s="73"/>
      <c r="AD39" s="73">
        <v>7</v>
      </c>
      <c r="AE39" s="73"/>
      <c r="AF39" s="73"/>
      <c r="AG39" s="73"/>
      <c r="AH39" s="73"/>
      <c r="AI39" s="73"/>
      <c r="AJ39" s="73">
        <v>133</v>
      </c>
      <c r="AK39" s="73"/>
      <c r="AL39" s="72">
        <v>218</v>
      </c>
      <c r="AM39" s="81">
        <v>3.6333333333333333</v>
      </c>
      <c r="AN39" s="72">
        <v>9</v>
      </c>
    </row>
    <row r="40" spans="1:40" x14ac:dyDescent="0.25">
      <c r="A40" s="77"/>
      <c r="B40" s="82" t="s">
        <v>200</v>
      </c>
      <c r="C40" s="79" t="s">
        <v>39</v>
      </c>
      <c r="D40" s="89" t="s">
        <v>157</v>
      </c>
      <c r="E40" s="72" t="s">
        <v>43</v>
      </c>
      <c r="F40" s="92"/>
      <c r="G40" s="73"/>
      <c r="H40" s="73">
        <v>1</v>
      </c>
      <c r="I40" s="73"/>
      <c r="J40" s="73"/>
      <c r="K40" s="73"/>
      <c r="L40" s="73"/>
      <c r="M40" s="73"/>
      <c r="N40" s="73"/>
      <c r="O40" s="73"/>
      <c r="P40" s="73">
        <v>8</v>
      </c>
      <c r="Q40" s="73"/>
      <c r="R40" s="73"/>
      <c r="S40" s="73"/>
      <c r="T40" s="73"/>
      <c r="U40" s="73"/>
      <c r="V40" s="73">
        <v>17</v>
      </c>
      <c r="W40" s="73"/>
      <c r="X40" s="73"/>
      <c r="Y40" s="73"/>
      <c r="Z40" s="73"/>
      <c r="AA40" s="73"/>
      <c r="AB40" s="73"/>
      <c r="AC40" s="73"/>
      <c r="AD40" s="73">
        <v>12</v>
      </c>
      <c r="AE40" s="73"/>
      <c r="AF40" s="73"/>
      <c r="AG40" s="73"/>
      <c r="AH40" s="73"/>
      <c r="AI40" s="73"/>
      <c r="AJ40" s="73"/>
      <c r="AK40" s="73"/>
      <c r="AL40" s="72">
        <v>38</v>
      </c>
      <c r="AM40" s="81">
        <v>0.6333333333333333</v>
      </c>
      <c r="AN40" s="72">
        <v>4</v>
      </c>
    </row>
    <row r="41" spans="1:40" x14ac:dyDescent="0.25">
      <c r="A41" s="77"/>
      <c r="B41" s="82" t="s">
        <v>201</v>
      </c>
      <c r="C41" s="79" t="s">
        <v>40</v>
      </c>
      <c r="D41" s="89" t="s">
        <v>157</v>
      </c>
      <c r="E41" s="72" t="s">
        <v>43</v>
      </c>
      <c r="F41" s="92"/>
      <c r="G41" s="73"/>
      <c r="H41" s="73"/>
      <c r="I41" s="73"/>
      <c r="J41" s="73">
        <v>6</v>
      </c>
      <c r="K41" s="73"/>
      <c r="L41" s="73">
        <v>3</v>
      </c>
      <c r="M41" s="73"/>
      <c r="N41" s="73"/>
      <c r="O41" s="73">
        <v>18</v>
      </c>
      <c r="P41" s="73">
        <v>16</v>
      </c>
      <c r="Q41" s="73">
        <v>28</v>
      </c>
      <c r="R41" s="73"/>
      <c r="S41" s="73">
        <v>22</v>
      </c>
      <c r="T41" s="73"/>
      <c r="U41" s="73"/>
      <c r="V41" s="73">
        <v>19</v>
      </c>
      <c r="W41" s="73"/>
      <c r="X41" s="73">
        <v>17</v>
      </c>
      <c r="Y41" s="73">
        <v>8</v>
      </c>
      <c r="Z41" s="73">
        <v>21</v>
      </c>
      <c r="AA41" s="73"/>
      <c r="AB41" s="73"/>
      <c r="AC41" s="73"/>
      <c r="AD41" s="73">
        <v>27</v>
      </c>
      <c r="AE41" s="73">
        <v>29</v>
      </c>
      <c r="AF41" s="73"/>
      <c r="AG41" s="73">
        <v>15</v>
      </c>
      <c r="AH41" s="73"/>
      <c r="AI41" s="73"/>
      <c r="AJ41" s="73"/>
      <c r="AK41" s="73"/>
      <c r="AL41" s="72">
        <v>229</v>
      </c>
      <c r="AM41" s="81">
        <v>3.8166666666666669</v>
      </c>
      <c r="AN41" s="72">
        <v>13</v>
      </c>
    </row>
    <row r="42" spans="1:40" x14ac:dyDescent="0.25">
      <c r="A42" s="76"/>
      <c r="B42" s="84" t="s">
        <v>277</v>
      </c>
      <c r="C42" s="79" t="s">
        <v>130</v>
      </c>
      <c r="D42" s="89" t="s">
        <v>386</v>
      </c>
      <c r="E42" s="72" t="s">
        <v>43</v>
      </c>
      <c r="F42" s="92"/>
      <c r="G42" s="73"/>
      <c r="H42" s="73">
        <v>1</v>
      </c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2">
        <v>1</v>
      </c>
      <c r="AM42" s="81">
        <v>1.6666666666666666E-2</v>
      </c>
      <c r="AN42" s="72">
        <v>1</v>
      </c>
    </row>
    <row r="43" spans="1:40" x14ac:dyDescent="0.25">
      <c r="A43" s="77"/>
      <c r="B43" s="82" t="s">
        <v>41</v>
      </c>
      <c r="C43" s="79" t="s">
        <v>41</v>
      </c>
      <c r="D43" s="89" t="s">
        <v>157</v>
      </c>
      <c r="E43" s="72" t="s">
        <v>43</v>
      </c>
      <c r="F43" s="92"/>
      <c r="G43" s="73"/>
      <c r="H43" s="73"/>
      <c r="I43" s="73"/>
      <c r="J43" s="73"/>
      <c r="K43" s="73">
        <v>6</v>
      </c>
      <c r="L43" s="73"/>
      <c r="M43" s="73"/>
      <c r="N43" s="73"/>
      <c r="O43" s="73">
        <v>28</v>
      </c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>
        <v>1</v>
      </c>
      <c r="AG43" s="73"/>
      <c r="AH43" s="73"/>
      <c r="AI43" s="73"/>
      <c r="AJ43" s="73">
        <v>1</v>
      </c>
      <c r="AK43" s="73"/>
      <c r="AL43" s="72">
        <v>36</v>
      </c>
      <c r="AM43" s="81">
        <v>0.6</v>
      </c>
      <c r="AN43" s="72">
        <v>4</v>
      </c>
    </row>
    <row r="44" spans="1:40" x14ac:dyDescent="0.25">
      <c r="A44" s="77"/>
      <c r="B44" s="82" t="s">
        <v>202</v>
      </c>
      <c r="C44" s="79" t="s">
        <v>42</v>
      </c>
      <c r="D44" s="89" t="s">
        <v>315</v>
      </c>
      <c r="E44" s="72" t="s">
        <v>43</v>
      </c>
      <c r="F44" s="92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2">
        <v>0</v>
      </c>
      <c r="AM44" s="81">
        <v>0</v>
      </c>
      <c r="AN44" s="72">
        <v>0</v>
      </c>
    </row>
    <row r="45" spans="1:40" x14ac:dyDescent="0.25">
      <c r="A45" s="76"/>
      <c r="B45" s="82" t="s">
        <v>452</v>
      </c>
      <c r="C45" s="79" t="s">
        <v>457</v>
      </c>
      <c r="D45" s="89" t="s">
        <v>458</v>
      </c>
      <c r="E45" s="72" t="s">
        <v>43</v>
      </c>
      <c r="F45" s="92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2">
        <v>0</v>
      </c>
      <c r="AM45" s="81">
        <v>0</v>
      </c>
      <c r="AN45" s="72">
        <v>0</v>
      </c>
    </row>
    <row r="46" spans="1:40" x14ac:dyDescent="0.25">
      <c r="A46" s="77"/>
      <c r="B46" s="82" t="s">
        <v>294</v>
      </c>
      <c r="C46" s="79" t="s">
        <v>148</v>
      </c>
      <c r="D46" s="89" t="s">
        <v>301</v>
      </c>
      <c r="E46" s="72" t="s">
        <v>43</v>
      </c>
      <c r="F46" s="92"/>
      <c r="G46" s="73"/>
      <c r="H46" s="73">
        <v>1</v>
      </c>
      <c r="I46" s="73"/>
      <c r="J46" s="73"/>
      <c r="K46" s="73">
        <v>3</v>
      </c>
      <c r="L46" s="73"/>
      <c r="M46" s="73"/>
      <c r="N46" s="73"/>
      <c r="O46" s="73"/>
      <c r="P46" s="73">
        <v>113</v>
      </c>
      <c r="Q46" s="73"/>
      <c r="R46" s="73">
        <v>2</v>
      </c>
      <c r="S46" s="73"/>
      <c r="T46" s="73"/>
      <c r="U46" s="73"/>
      <c r="V46" s="73"/>
      <c r="W46" s="73"/>
      <c r="X46" s="73">
        <v>12</v>
      </c>
      <c r="Y46" s="73"/>
      <c r="Z46" s="73"/>
      <c r="AA46" s="73"/>
      <c r="AB46" s="73"/>
      <c r="AC46" s="73"/>
      <c r="AD46" s="73">
        <v>4</v>
      </c>
      <c r="AE46" s="73"/>
      <c r="AF46" s="73"/>
      <c r="AG46" s="73">
        <v>9</v>
      </c>
      <c r="AH46" s="73"/>
      <c r="AI46" s="73"/>
      <c r="AJ46" s="73">
        <v>4</v>
      </c>
      <c r="AK46" s="73">
        <v>7</v>
      </c>
      <c r="AL46" s="72">
        <v>155</v>
      </c>
      <c r="AM46" s="81">
        <v>2.5833333333333335</v>
      </c>
      <c r="AN46" s="72">
        <v>9</v>
      </c>
    </row>
    <row r="47" spans="1:40" x14ac:dyDescent="0.25">
      <c r="A47" s="77"/>
      <c r="B47" s="84" t="s">
        <v>203</v>
      </c>
      <c r="C47" s="79" t="s">
        <v>45</v>
      </c>
      <c r="D47" s="89" t="s">
        <v>316</v>
      </c>
      <c r="E47" s="78" t="s">
        <v>154</v>
      </c>
      <c r="F47" s="92" t="s">
        <v>55</v>
      </c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2">
        <v>0</v>
      </c>
      <c r="AM47" s="81">
        <v>0</v>
      </c>
      <c r="AN47" s="72">
        <v>0</v>
      </c>
    </row>
    <row r="48" spans="1:40" x14ac:dyDescent="0.25">
      <c r="A48" s="77"/>
      <c r="B48" s="82" t="s">
        <v>204</v>
      </c>
      <c r="C48" s="79" t="s">
        <v>46</v>
      </c>
      <c r="D48" s="89" t="s">
        <v>317</v>
      </c>
      <c r="E48" s="78" t="s">
        <v>154</v>
      </c>
      <c r="F48" s="92" t="s">
        <v>55</v>
      </c>
      <c r="G48" s="73"/>
      <c r="H48" s="73"/>
      <c r="I48" s="73">
        <v>3</v>
      </c>
      <c r="J48" s="73"/>
      <c r="K48" s="73">
        <v>3</v>
      </c>
      <c r="L48" s="73">
        <v>329</v>
      </c>
      <c r="M48" s="73"/>
      <c r="N48" s="73"/>
      <c r="O48" s="73">
        <v>25</v>
      </c>
      <c r="P48" s="73">
        <v>1</v>
      </c>
      <c r="Q48" s="73">
        <v>6</v>
      </c>
      <c r="R48" s="73"/>
      <c r="S48" s="73">
        <v>2</v>
      </c>
      <c r="T48" s="73">
        <v>10</v>
      </c>
      <c r="U48" s="73"/>
      <c r="V48" s="73">
        <v>3</v>
      </c>
      <c r="W48" s="73">
        <v>3</v>
      </c>
      <c r="X48" s="73">
        <v>2</v>
      </c>
      <c r="Y48" s="73">
        <v>2</v>
      </c>
      <c r="Z48" s="73">
        <v>13</v>
      </c>
      <c r="AA48" s="73">
        <v>4</v>
      </c>
      <c r="AB48" s="73"/>
      <c r="AC48" s="73"/>
      <c r="AD48" s="73"/>
      <c r="AE48" s="73"/>
      <c r="AF48" s="73">
        <v>8</v>
      </c>
      <c r="AG48" s="73"/>
      <c r="AH48" s="73">
        <v>9</v>
      </c>
      <c r="AI48" s="73"/>
      <c r="AJ48" s="73"/>
      <c r="AK48" s="73"/>
      <c r="AL48" s="72">
        <v>423</v>
      </c>
      <c r="AM48" s="81">
        <v>7.05</v>
      </c>
      <c r="AN48" s="72">
        <v>16</v>
      </c>
    </row>
    <row r="49" spans="1:40" x14ac:dyDescent="0.25">
      <c r="A49" s="77"/>
      <c r="B49" s="82" t="s">
        <v>205</v>
      </c>
      <c r="C49" s="79" t="s">
        <v>47</v>
      </c>
      <c r="D49" s="89" t="s">
        <v>318</v>
      </c>
      <c r="E49" s="78" t="s">
        <v>154</v>
      </c>
      <c r="F49" s="92" t="s">
        <v>55</v>
      </c>
      <c r="G49" s="73"/>
      <c r="H49" s="73">
        <v>10</v>
      </c>
      <c r="I49" s="73">
        <v>5</v>
      </c>
      <c r="J49" s="73"/>
      <c r="K49" s="73">
        <v>10</v>
      </c>
      <c r="L49" s="73"/>
      <c r="M49" s="73"/>
      <c r="N49" s="73"/>
      <c r="O49" s="73">
        <v>30</v>
      </c>
      <c r="P49" s="73"/>
      <c r="Q49" s="73">
        <v>11</v>
      </c>
      <c r="R49" s="73"/>
      <c r="S49" s="73">
        <v>13</v>
      </c>
      <c r="T49" s="73">
        <v>41</v>
      </c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2">
        <v>120</v>
      </c>
      <c r="AM49" s="81">
        <v>2</v>
      </c>
      <c r="AN49" s="72">
        <v>7</v>
      </c>
    </row>
    <row r="50" spans="1:40" x14ac:dyDescent="0.25">
      <c r="A50" s="77"/>
      <c r="B50" s="82" t="s">
        <v>48</v>
      </c>
      <c r="C50" s="79" t="s">
        <v>48</v>
      </c>
      <c r="D50" s="89" t="s">
        <v>319</v>
      </c>
      <c r="E50" s="78" t="s">
        <v>154</v>
      </c>
      <c r="F50" s="92" t="s">
        <v>55</v>
      </c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2">
        <v>0</v>
      </c>
      <c r="AM50" s="81">
        <v>0</v>
      </c>
      <c r="AN50" s="72">
        <v>0</v>
      </c>
    </row>
    <row r="51" spans="1:40" x14ac:dyDescent="0.25">
      <c r="A51" s="77"/>
      <c r="B51" s="82" t="s">
        <v>206</v>
      </c>
      <c r="C51" s="79" t="s">
        <v>49</v>
      </c>
      <c r="D51" s="89" t="s">
        <v>314</v>
      </c>
      <c r="E51" s="78" t="s">
        <v>154</v>
      </c>
      <c r="F51" s="92" t="s">
        <v>55</v>
      </c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2">
        <v>0</v>
      </c>
      <c r="AM51" s="81">
        <v>0</v>
      </c>
      <c r="AN51" s="72">
        <v>0</v>
      </c>
    </row>
    <row r="52" spans="1:40" x14ac:dyDescent="0.25">
      <c r="A52" s="77"/>
      <c r="B52" s="82" t="s">
        <v>207</v>
      </c>
      <c r="C52" s="79" t="s">
        <v>50</v>
      </c>
      <c r="D52" s="89" t="s">
        <v>316</v>
      </c>
      <c r="E52" s="78" t="s">
        <v>154</v>
      </c>
      <c r="F52" s="92" t="s">
        <v>55</v>
      </c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>
        <v>1</v>
      </c>
      <c r="AI52" s="73"/>
      <c r="AJ52" s="73"/>
      <c r="AK52" s="73"/>
      <c r="AL52" s="72">
        <v>1</v>
      </c>
      <c r="AM52" s="81">
        <v>1.6666666666666666E-2</v>
      </c>
      <c r="AN52" s="72">
        <v>1</v>
      </c>
    </row>
    <row r="53" spans="1:40" x14ac:dyDescent="0.25">
      <c r="A53" s="77"/>
      <c r="B53" s="82" t="s">
        <v>208</v>
      </c>
      <c r="C53" s="79" t="s">
        <v>51</v>
      </c>
      <c r="D53" s="89" t="s">
        <v>320</v>
      </c>
      <c r="E53" s="78" t="s">
        <v>154</v>
      </c>
      <c r="F53" s="92" t="s">
        <v>55</v>
      </c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2">
        <v>0</v>
      </c>
      <c r="AM53" s="81">
        <v>0</v>
      </c>
      <c r="AN53" s="72">
        <v>0</v>
      </c>
    </row>
    <row r="54" spans="1:40" x14ac:dyDescent="0.25">
      <c r="A54" s="76"/>
      <c r="B54" s="84" t="s">
        <v>209</v>
      </c>
      <c r="C54" s="79" t="s">
        <v>52</v>
      </c>
      <c r="D54" s="89" t="s">
        <v>319</v>
      </c>
      <c r="E54" s="78" t="s">
        <v>154</v>
      </c>
      <c r="F54" s="92" t="s">
        <v>55</v>
      </c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2">
        <v>0</v>
      </c>
      <c r="AM54" s="81">
        <v>0</v>
      </c>
      <c r="AN54" s="72">
        <v>0</v>
      </c>
    </row>
    <row r="55" spans="1:40" x14ac:dyDescent="0.25">
      <c r="A55" s="77"/>
      <c r="B55" s="82" t="s">
        <v>210</v>
      </c>
      <c r="C55" s="79" t="s">
        <v>53</v>
      </c>
      <c r="D55" s="89" t="s">
        <v>318</v>
      </c>
      <c r="E55" s="78" t="s">
        <v>154</v>
      </c>
      <c r="F55" s="92" t="s">
        <v>55</v>
      </c>
      <c r="G55" s="73"/>
      <c r="H55" s="73"/>
      <c r="I55" s="73"/>
      <c r="J55" s="73"/>
      <c r="K55" s="73">
        <v>2</v>
      </c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2">
        <v>2</v>
      </c>
      <c r="AM55" s="81">
        <v>3.3333333333333333E-2</v>
      </c>
      <c r="AN55" s="72">
        <v>1</v>
      </c>
    </row>
    <row r="56" spans="1:40" x14ac:dyDescent="0.25">
      <c r="A56" s="77"/>
      <c r="B56" s="82" t="s">
        <v>211</v>
      </c>
      <c r="C56" s="80" t="s">
        <v>54</v>
      </c>
      <c r="D56" s="89" t="s">
        <v>319</v>
      </c>
      <c r="E56" s="78" t="s">
        <v>154</v>
      </c>
      <c r="F56" s="92" t="s">
        <v>55</v>
      </c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2">
        <v>0</v>
      </c>
      <c r="AM56" s="81">
        <v>0</v>
      </c>
      <c r="AN56" s="72">
        <v>0</v>
      </c>
    </row>
    <row r="57" spans="1:40" x14ac:dyDescent="0.25">
      <c r="A57" s="77"/>
      <c r="B57" s="82" t="s">
        <v>372</v>
      </c>
      <c r="C57" s="82" t="s">
        <v>372</v>
      </c>
      <c r="D57" s="89" t="s">
        <v>375</v>
      </c>
      <c r="E57" s="78" t="s">
        <v>154</v>
      </c>
      <c r="F57" s="92" t="s">
        <v>55</v>
      </c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2">
        <v>0</v>
      </c>
      <c r="AM57" s="81">
        <v>0</v>
      </c>
      <c r="AN57" s="72">
        <v>0</v>
      </c>
    </row>
    <row r="58" spans="1:40" x14ac:dyDescent="0.25">
      <c r="A58" s="77"/>
      <c r="B58" s="82" t="s">
        <v>373</v>
      </c>
      <c r="C58" s="80" t="s">
        <v>374</v>
      </c>
      <c r="D58" s="89" t="s">
        <v>316</v>
      </c>
      <c r="E58" s="78" t="s">
        <v>154</v>
      </c>
      <c r="F58" s="92" t="s">
        <v>55</v>
      </c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2">
        <v>0</v>
      </c>
      <c r="AM58" s="81">
        <v>0</v>
      </c>
      <c r="AN58" s="72">
        <v>0</v>
      </c>
    </row>
    <row r="59" spans="1:40" x14ac:dyDescent="0.25">
      <c r="A59" s="77"/>
      <c r="B59" s="82" t="s">
        <v>212</v>
      </c>
      <c r="C59" s="79" t="s">
        <v>57</v>
      </c>
      <c r="D59" s="89" t="s">
        <v>303</v>
      </c>
      <c r="E59" s="72" t="s">
        <v>64</v>
      </c>
      <c r="F59" s="92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2">
        <v>0</v>
      </c>
      <c r="AM59" s="81">
        <v>0</v>
      </c>
      <c r="AN59" s="72">
        <v>0</v>
      </c>
    </row>
    <row r="60" spans="1:40" x14ac:dyDescent="0.25">
      <c r="A60" s="77"/>
      <c r="B60" s="82" t="s">
        <v>213</v>
      </c>
      <c r="C60" s="79" t="s">
        <v>58</v>
      </c>
      <c r="D60" s="89" t="s">
        <v>157</v>
      </c>
      <c r="E60" s="72" t="s">
        <v>64</v>
      </c>
      <c r="F60" s="92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>
        <v>225</v>
      </c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2">
        <v>225</v>
      </c>
      <c r="AM60" s="81">
        <v>3.75</v>
      </c>
      <c r="AN60" s="72">
        <v>1</v>
      </c>
    </row>
    <row r="61" spans="1:40" x14ac:dyDescent="0.25">
      <c r="A61" s="77"/>
      <c r="B61" s="82" t="s">
        <v>409</v>
      </c>
      <c r="C61" s="79" t="s">
        <v>410</v>
      </c>
      <c r="D61" s="89" t="s">
        <v>411</v>
      </c>
      <c r="E61" s="72" t="s">
        <v>64</v>
      </c>
      <c r="F61" s="92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>
        <v>10</v>
      </c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2">
        <v>10</v>
      </c>
      <c r="AM61" s="81">
        <v>0.16666666666666666</v>
      </c>
      <c r="AN61" s="72">
        <v>1</v>
      </c>
    </row>
    <row r="62" spans="1:40" x14ac:dyDescent="0.25">
      <c r="A62" s="77"/>
      <c r="B62" s="82" t="s">
        <v>59</v>
      </c>
      <c r="C62" s="79" t="s">
        <v>59</v>
      </c>
      <c r="D62" s="89" t="s">
        <v>303</v>
      </c>
      <c r="E62" s="72" t="s">
        <v>64</v>
      </c>
      <c r="F62" s="92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>
        <v>48</v>
      </c>
      <c r="AE62" s="73"/>
      <c r="AF62" s="73"/>
      <c r="AG62" s="73"/>
      <c r="AH62" s="73"/>
      <c r="AI62" s="73"/>
      <c r="AJ62" s="73"/>
      <c r="AK62" s="73"/>
      <c r="AL62" s="72">
        <v>48</v>
      </c>
      <c r="AM62" s="81">
        <v>0.8</v>
      </c>
      <c r="AN62" s="72">
        <v>1</v>
      </c>
    </row>
    <row r="63" spans="1:40" x14ac:dyDescent="0.25">
      <c r="A63" s="77"/>
      <c r="B63" s="82" t="s">
        <v>214</v>
      </c>
      <c r="C63" s="79" t="s">
        <v>60</v>
      </c>
      <c r="D63" s="89" t="s">
        <v>321</v>
      </c>
      <c r="E63" s="72" t="s">
        <v>64</v>
      </c>
      <c r="F63" s="92"/>
      <c r="G63" s="73"/>
      <c r="H63" s="73"/>
      <c r="I63" s="73">
        <v>3</v>
      </c>
      <c r="J63" s="73"/>
      <c r="K63" s="73"/>
      <c r="L63" s="73"/>
      <c r="M63" s="73"/>
      <c r="N63" s="73"/>
      <c r="O63" s="73">
        <v>42</v>
      </c>
      <c r="P63" s="73"/>
      <c r="Q63" s="73">
        <v>3</v>
      </c>
      <c r="R63" s="73">
        <v>16</v>
      </c>
      <c r="S63" s="73">
        <v>22</v>
      </c>
      <c r="T63" s="73"/>
      <c r="U63" s="73"/>
      <c r="V63" s="73">
        <v>13</v>
      </c>
      <c r="W63" s="73"/>
      <c r="X63" s="73">
        <v>19</v>
      </c>
      <c r="Y63" s="73">
        <v>10</v>
      </c>
      <c r="Z63" s="73">
        <v>4</v>
      </c>
      <c r="AA63" s="73"/>
      <c r="AB63" s="73"/>
      <c r="AC63" s="73"/>
      <c r="AD63" s="73"/>
      <c r="AE63" s="73"/>
      <c r="AF63" s="73">
        <v>7</v>
      </c>
      <c r="AG63" s="73"/>
      <c r="AH63" s="73"/>
      <c r="AI63" s="73"/>
      <c r="AJ63" s="73"/>
      <c r="AK63" s="73"/>
      <c r="AL63" s="72">
        <v>139</v>
      </c>
      <c r="AM63" s="81">
        <v>2.3166666666666669</v>
      </c>
      <c r="AN63" s="72">
        <v>10</v>
      </c>
    </row>
    <row r="64" spans="1:40" x14ac:dyDescent="0.25">
      <c r="A64" s="77"/>
      <c r="B64" s="82" t="s">
        <v>215</v>
      </c>
      <c r="C64" s="79" t="s">
        <v>61</v>
      </c>
      <c r="D64" s="89" t="s">
        <v>322</v>
      </c>
      <c r="E64" s="72" t="s">
        <v>64</v>
      </c>
      <c r="F64" s="92"/>
      <c r="G64" s="73"/>
      <c r="H64" s="73"/>
      <c r="I64" s="73"/>
      <c r="J64" s="73"/>
      <c r="K64" s="73"/>
      <c r="L64" s="73">
        <v>2</v>
      </c>
      <c r="M64" s="73"/>
      <c r="N64" s="73"/>
      <c r="O64" s="73">
        <v>6</v>
      </c>
      <c r="P64" s="73"/>
      <c r="Q64" s="73"/>
      <c r="R64" s="73">
        <v>3</v>
      </c>
      <c r="S64" s="73"/>
      <c r="T64" s="73"/>
      <c r="U64" s="73"/>
      <c r="V64" s="73">
        <v>3</v>
      </c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>
        <v>4</v>
      </c>
      <c r="AK64" s="73"/>
      <c r="AL64" s="72">
        <v>18</v>
      </c>
      <c r="AM64" s="81">
        <v>0.3</v>
      </c>
      <c r="AN64" s="72">
        <v>5</v>
      </c>
    </row>
    <row r="65" spans="1:40" x14ac:dyDescent="0.25">
      <c r="A65" s="77"/>
      <c r="B65" s="82" t="s">
        <v>268</v>
      </c>
      <c r="C65" s="79" t="s">
        <v>121</v>
      </c>
      <c r="D65" s="89" t="s">
        <v>304</v>
      </c>
      <c r="E65" s="72" t="s">
        <v>64</v>
      </c>
      <c r="F65" s="92"/>
      <c r="G65" s="73"/>
      <c r="H65" s="73"/>
      <c r="I65" s="73"/>
      <c r="J65" s="73"/>
      <c r="K65" s="73">
        <v>2</v>
      </c>
      <c r="L65" s="73"/>
      <c r="M65" s="73"/>
      <c r="N65" s="73"/>
      <c r="O65" s="73">
        <v>9</v>
      </c>
      <c r="P65" s="73"/>
      <c r="Q65" s="73"/>
      <c r="R65" s="73"/>
      <c r="S65" s="73"/>
      <c r="T65" s="73"/>
      <c r="U65" s="73"/>
      <c r="V65" s="73"/>
      <c r="W65" s="73"/>
      <c r="X65" s="73">
        <v>3</v>
      </c>
      <c r="Y65" s="73">
        <v>3</v>
      </c>
      <c r="Z65" s="73">
        <v>2</v>
      </c>
      <c r="AA65" s="73"/>
      <c r="AB65" s="73"/>
      <c r="AC65" s="73"/>
      <c r="AD65" s="73"/>
      <c r="AE65" s="73">
        <v>1</v>
      </c>
      <c r="AF65" s="73"/>
      <c r="AG65" s="73"/>
      <c r="AH65" s="73"/>
      <c r="AI65" s="73"/>
      <c r="AJ65" s="73"/>
      <c r="AK65" s="73"/>
      <c r="AL65" s="72">
        <v>20</v>
      </c>
      <c r="AM65" s="81">
        <v>0.33333333333333331</v>
      </c>
      <c r="AN65" s="72">
        <v>6</v>
      </c>
    </row>
    <row r="66" spans="1:40" x14ac:dyDescent="0.25">
      <c r="A66" s="77"/>
      <c r="B66" s="82" t="s">
        <v>216</v>
      </c>
      <c r="C66" s="79" t="s">
        <v>62</v>
      </c>
      <c r="D66" s="89" t="s">
        <v>309</v>
      </c>
      <c r="E66" s="72" t="s">
        <v>64</v>
      </c>
      <c r="F66" s="92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>
        <v>4</v>
      </c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2">
        <v>4</v>
      </c>
      <c r="AM66" s="81">
        <v>6.6666666666666666E-2</v>
      </c>
      <c r="AN66" s="72">
        <v>1</v>
      </c>
    </row>
    <row r="67" spans="1:40" x14ac:dyDescent="0.25">
      <c r="A67" s="76"/>
      <c r="B67" s="82" t="s">
        <v>217</v>
      </c>
      <c r="C67" s="79" t="s">
        <v>63</v>
      </c>
      <c r="D67" s="89" t="s">
        <v>323</v>
      </c>
      <c r="E67" s="72" t="s">
        <v>64</v>
      </c>
      <c r="F67" s="92"/>
      <c r="G67" s="73"/>
      <c r="H67" s="73"/>
      <c r="I67" s="73"/>
      <c r="J67" s="73"/>
      <c r="K67" s="73"/>
      <c r="L67" s="73"/>
      <c r="M67" s="73"/>
      <c r="N67" s="73"/>
      <c r="O67" s="73"/>
      <c r="P67" s="73">
        <v>1</v>
      </c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>
        <v>28</v>
      </c>
      <c r="AE67" s="73"/>
      <c r="AF67" s="73"/>
      <c r="AG67" s="73"/>
      <c r="AH67" s="73"/>
      <c r="AI67" s="73"/>
      <c r="AJ67" s="73"/>
      <c r="AK67" s="73"/>
      <c r="AL67" s="72">
        <v>29</v>
      </c>
      <c r="AM67" s="81">
        <v>0.48333333333333334</v>
      </c>
      <c r="AN67" s="72">
        <v>2</v>
      </c>
    </row>
    <row r="68" spans="1:40" x14ac:dyDescent="0.25">
      <c r="A68" s="77"/>
      <c r="B68" s="84" t="s">
        <v>219</v>
      </c>
      <c r="C68" s="79" t="s">
        <v>66</v>
      </c>
      <c r="D68" s="89" t="s">
        <v>158</v>
      </c>
      <c r="E68" s="78" t="s">
        <v>154</v>
      </c>
      <c r="F68" s="92" t="s">
        <v>67</v>
      </c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2">
        <v>0</v>
      </c>
      <c r="AM68" s="81">
        <v>0</v>
      </c>
      <c r="AN68" s="72">
        <v>0</v>
      </c>
    </row>
    <row r="69" spans="1:40" x14ac:dyDescent="0.25">
      <c r="A69" s="77"/>
      <c r="B69" s="82" t="s">
        <v>220</v>
      </c>
      <c r="C69" s="79" t="s">
        <v>68</v>
      </c>
      <c r="D69" s="89" t="s">
        <v>324</v>
      </c>
      <c r="E69" s="72" t="s">
        <v>153</v>
      </c>
      <c r="F69" s="92"/>
      <c r="G69" s="73"/>
      <c r="H69" s="73">
        <v>11</v>
      </c>
      <c r="I69" s="73">
        <v>9</v>
      </c>
      <c r="J69" s="73">
        <v>11</v>
      </c>
      <c r="K69" s="73">
        <v>13</v>
      </c>
      <c r="L69" s="73">
        <v>6</v>
      </c>
      <c r="M69" s="73"/>
      <c r="N69" s="73"/>
      <c r="O69" s="73">
        <v>15</v>
      </c>
      <c r="P69" s="73">
        <v>22</v>
      </c>
      <c r="Q69" s="73">
        <v>12</v>
      </c>
      <c r="R69" s="73">
        <v>11</v>
      </c>
      <c r="S69" s="73">
        <v>30</v>
      </c>
      <c r="T69" s="73"/>
      <c r="U69" s="73"/>
      <c r="V69" s="73">
        <v>6</v>
      </c>
      <c r="W69" s="73">
        <v>8</v>
      </c>
      <c r="X69" s="73">
        <v>18</v>
      </c>
      <c r="Y69" s="73">
        <v>8</v>
      </c>
      <c r="Z69" s="73">
        <v>10</v>
      </c>
      <c r="AA69" s="73"/>
      <c r="AB69" s="73"/>
      <c r="AC69" s="73"/>
      <c r="AD69" s="73">
        <v>9</v>
      </c>
      <c r="AE69" s="73">
        <v>12</v>
      </c>
      <c r="AF69" s="73">
        <v>16</v>
      </c>
      <c r="AG69" s="73">
        <v>17</v>
      </c>
      <c r="AH69" s="73"/>
      <c r="AI69" s="73"/>
      <c r="AJ69" s="73">
        <v>9</v>
      </c>
      <c r="AK69" s="73">
        <v>8</v>
      </c>
      <c r="AL69" s="72">
        <v>261</v>
      </c>
      <c r="AM69" s="81">
        <v>4.3499999999999996</v>
      </c>
      <c r="AN69" s="72">
        <v>21</v>
      </c>
    </row>
    <row r="70" spans="1:40" x14ac:dyDescent="0.25">
      <c r="A70" s="77"/>
      <c r="B70" s="82" t="s">
        <v>412</v>
      </c>
      <c r="C70" s="79" t="s">
        <v>5</v>
      </c>
      <c r="D70" s="89" t="s">
        <v>413</v>
      </c>
      <c r="E70" s="72" t="s">
        <v>153</v>
      </c>
      <c r="F70" s="92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2">
        <v>0</v>
      </c>
      <c r="AM70" s="81">
        <v>0</v>
      </c>
      <c r="AN70" s="72">
        <v>0</v>
      </c>
    </row>
    <row r="71" spans="1:40" x14ac:dyDescent="0.25">
      <c r="A71" s="77"/>
      <c r="B71" s="82" t="s">
        <v>190</v>
      </c>
      <c r="C71" s="79" t="s">
        <v>29</v>
      </c>
      <c r="D71" s="89" t="s">
        <v>157</v>
      </c>
      <c r="E71" s="72" t="s">
        <v>153</v>
      </c>
      <c r="F71" s="92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2">
        <v>0</v>
      </c>
      <c r="AM71" s="81">
        <v>0</v>
      </c>
      <c r="AN71" s="72">
        <v>0</v>
      </c>
    </row>
    <row r="72" spans="1:40" x14ac:dyDescent="0.25">
      <c r="A72" s="77"/>
      <c r="B72" s="82" t="s">
        <v>221</v>
      </c>
      <c r="C72" s="79" t="s">
        <v>69</v>
      </c>
      <c r="D72" s="89" t="s">
        <v>325</v>
      </c>
      <c r="E72" s="72" t="s">
        <v>153</v>
      </c>
      <c r="F72" s="92"/>
      <c r="G72" s="73"/>
      <c r="H72" s="73"/>
      <c r="I72" s="73"/>
      <c r="J72" s="73">
        <v>3</v>
      </c>
      <c r="K72" s="73"/>
      <c r="L72" s="73"/>
      <c r="M72" s="73"/>
      <c r="N72" s="73"/>
      <c r="O72" s="73">
        <v>6</v>
      </c>
      <c r="P72" s="73"/>
      <c r="Q72" s="73"/>
      <c r="R72" s="73"/>
      <c r="S72" s="73"/>
      <c r="T72" s="73"/>
      <c r="U72" s="73"/>
      <c r="V72" s="73"/>
      <c r="W72" s="73"/>
      <c r="X72" s="73">
        <v>6</v>
      </c>
      <c r="Y72" s="73">
        <v>2</v>
      </c>
      <c r="Z72" s="73">
        <v>5</v>
      </c>
      <c r="AA72" s="73"/>
      <c r="AB72" s="73"/>
      <c r="AC72" s="73"/>
      <c r="AD72" s="73">
        <v>24</v>
      </c>
      <c r="AE72" s="73">
        <v>7</v>
      </c>
      <c r="AF72" s="73">
        <v>9</v>
      </c>
      <c r="AG72" s="73">
        <v>13</v>
      </c>
      <c r="AH72" s="73"/>
      <c r="AI72" s="73"/>
      <c r="AJ72" s="73">
        <v>2</v>
      </c>
      <c r="AK72" s="73">
        <v>28</v>
      </c>
      <c r="AL72" s="72">
        <v>105</v>
      </c>
      <c r="AM72" s="81">
        <v>1.75</v>
      </c>
      <c r="AN72" s="72">
        <v>11</v>
      </c>
    </row>
    <row r="73" spans="1:40" x14ac:dyDescent="0.25">
      <c r="A73" s="77"/>
      <c r="B73" s="82" t="s">
        <v>222</v>
      </c>
      <c r="C73" s="79" t="s">
        <v>70</v>
      </c>
      <c r="D73" s="89" t="s">
        <v>307</v>
      </c>
      <c r="E73" s="72" t="s">
        <v>153</v>
      </c>
      <c r="F73" s="92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2">
        <v>0</v>
      </c>
      <c r="AM73" s="81">
        <v>0</v>
      </c>
      <c r="AN73" s="72">
        <v>0</v>
      </c>
    </row>
    <row r="74" spans="1:40" x14ac:dyDescent="0.25">
      <c r="A74" s="77"/>
      <c r="B74" s="82" t="s">
        <v>223</v>
      </c>
      <c r="C74" s="79" t="s">
        <v>71</v>
      </c>
      <c r="D74" s="89" t="s">
        <v>326</v>
      </c>
      <c r="E74" s="72" t="s">
        <v>153</v>
      </c>
      <c r="F74" s="92"/>
      <c r="G74" s="73"/>
      <c r="H74" s="73">
        <v>18</v>
      </c>
      <c r="I74" s="73">
        <v>2</v>
      </c>
      <c r="J74" s="73">
        <v>7</v>
      </c>
      <c r="K74" s="73"/>
      <c r="L74" s="73">
        <v>6</v>
      </c>
      <c r="M74" s="73"/>
      <c r="N74" s="73"/>
      <c r="O74" s="73">
        <v>21</v>
      </c>
      <c r="P74" s="73"/>
      <c r="Q74" s="73">
        <v>18</v>
      </c>
      <c r="R74" s="73">
        <v>10</v>
      </c>
      <c r="S74" s="73"/>
      <c r="T74" s="73"/>
      <c r="U74" s="73"/>
      <c r="V74" s="73">
        <v>9</v>
      </c>
      <c r="W74" s="73"/>
      <c r="X74" s="73">
        <v>9</v>
      </c>
      <c r="Y74" s="73">
        <v>11</v>
      </c>
      <c r="Z74" s="73">
        <v>12</v>
      </c>
      <c r="AA74" s="73"/>
      <c r="AB74" s="73"/>
      <c r="AC74" s="73"/>
      <c r="AD74" s="73"/>
      <c r="AE74" s="73"/>
      <c r="AF74" s="73"/>
      <c r="AG74" s="73">
        <v>6</v>
      </c>
      <c r="AH74" s="73">
        <v>6</v>
      </c>
      <c r="AI74" s="73"/>
      <c r="AJ74" s="73"/>
      <c r="AK74" s="73">
        <v>8</v>
      </c>
      <c r="AL74" s="72">
        <v>143</v>
      </c>
      <c r="AM74" s="81">
        <v>2.3833333333333333</v>
      </c>
      <c r="AN74" s="72">
        <v>14</v>
      </c>
    </row>
    <row r="75" spans="1:40" x14ac:dyDescent="0.25">
      <c r="A75" s="77"/>
      <c r="B75" s="82" t="s">
        <v>224</v>
      </c>
      <c r="C75" s="79" t="s">
        <v>72</v>
      </c>
      <c r="D75" s="89" t="s">
        <v>327</v>
      </c>
      <c r="E75" s="72" t="s">
        <v>153</v>
      </c>
      <c r="F75" s="92"/>
      <c r="G75" s="73"/>
      <c r="H75" s="73"/>
      <c r="I75" s="73"/>
      <c r="J75" s="73"/>
      <c r="K75" s="73"/>
      <c r="L75" s="73"/>
      <c r="M75" s="73"/>
      <c r="N75" s="73"/>
      <c r="O75" s="73">
        <v>11</v>
      </c>
      <c r="P75" s="73"/>
      <c r="Q75" s="73"/>
      <c r="R75" s="73"/>
      <c r="S75" s="73">
        <v>8</v>
      </c>
      <c r="T75" s="73"/>
      <c r="U75" s="73"/>
      <c r="V75" s="73">
        <v>6</v>
      </c>
      <c r="W75" s="73"/>
      <c r="X75" s="73"/>
      <c r="Y75" s="73">
        <v>5</v>
      </c>
      <c r="Z75" s="73">
        <v>10</v>
      </c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2">
        <v>40</v>
      </c>
      <c r="AM75" s="81">
        <v>0.66666666666666663</v>
      </c>
      <c r="AN75" s="72">
        <v>5</v>
      </c>
    </row>
    <row r="76" spans="1:40" x14ac:dyDescent="0.25">
      <c r="A76" s="77"/>
      <c r="B76" s="82" t="s">
        <v>225</v>
      </c>
      <c r="C76" s="79" t="s">
        <v>73</v>
      </c>
      <c r="D76" s="89" t="s">
        <v>328</v>
      </c>
      <c r="E76" s="72" t="s">
        <v>153</v>
      </c>
      <c r="F76" s="92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2">
        <v>0</v>
      </c>
      <c r="AM76" s="81">
        <v>0</v>
      </c>
      <c r="AN76" s="72">
        <v>0</v>
      </c>
    </row>
    <row r="77" spans="1:40" x14ac:dyDescent="0.25">
      <c r="A77" s="77"/>
      <c r="B77" s="82" t="s">
        <v>74</v>
      </c>
      <c r="C77" s="79" t="s">
        <v>74</v>
      </c>
      <c r="D77" s="89" t="s">
        <v>329</v>
      </c>
      <c r="E77" s="72" t="s">
        <v>153</v>
      </c>
      <c r="F77" s="92"/>
      <c r="G77" s="73"/>
      <c r="H77" s="73"/>
      <c r="I77" s="73"/>
      <c r="J77" s="73"/>
      <c r="K77" s="73">
        <v>5</v>
      </c>
      <c r="L77" s="73">
        <v>7</v>
      </c>
      <c r="M77" s="73"/>
      <c r="N77" s="73"/>
      <c r="O77" s="73"/>
      <c r="P77" s="73">
        <v>15</v>
      </c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2">
        <v>27</v>
      </c>
      <c r="AM77" s="81">
        <v>0.45</v>
      </c>
      <c r="AN77" s="72">
        <v>3</v>
      </c>
    </row>
    <row r="78" spans="1:40" x14ac:dyDescent="0.25">
      <c r="A78" s="77"/>
      <c r="B78" s="82" t="s">
        <v>227</v>
      </c>
      <c r="C78" s="79" t="s">
        <v>76</v>
      </c>
      <c r="D78" s="89" t="s">
        <v>303</v>
      </c>
      <c r="E78" s="72" t="s">
        <v>153</v>
      </c>
      <c r="F78" s="92"/>
      <c r="G78" s="73"/>
      <c r="H78" s="73">
        <v>8</v>
      </c>
      <c r="I78" s="73"/>
      <c r="J78" s="73"/>
      <c r="K78" s="73"/>
      <c r="L78" s="73">
        <v>5</v>
      </c>
      <c r="M78" s="73"/>
      <c r="N78" s="73"/>
      <c r="O78" s="73"/>
      <c r="P78" s="73">
        <v>3</v>
      </c>
      <c r="Q78" s="73"/>
      <c r="R78" s="73"/>
      <c r="S78" s="73"/>
      <c r="T78" s="73"/>
      <c r="U78" s="73"/>
      <c r="V78" s="73"/>
      <c r="W78" s="73"/>
      <c r="X78" s="73"/>
      <c r="Y78" s="73"/>
      <c r="Z78" s="73">
        <v>2</v>
      </c>
      <c r="AA78" s="73"/>
      <c r="AB78" s="73"/>
      <c r="AC78" s="73"/>
      <c r="AD78" s="73"/>
      <c r="AE78" s="73"/>
      <c r="AF78" s="73"/>
      <c r="AG78" s="73"/>
      <c r="AH78" s="73"/>
      <c r="AI78" s="73"/>
      <c r="AJ78" s="73">
        <v>12</v>
      </c>
      <c r="AK78" s="73"/>
      <c r="AL78" s="72">
        <v>30</v>
      </c>
      <c r="AM78" s="81">
        <v>0.5</v>
      </c>
      <c r="AN78" s="72">
        <v>5</v>
      </c>
    </row>
    <row r="79" spans="1:40" x14ac:dyDescent="0.25">
      <c r="A79" s="77"/>
      <c r="B79" s="82" t="s">
        <v>228</v>
      </c>
      <c r="C79" s="79" t="s">
        <v>77</v>
      </c>
      <c r="D79" s="89" t="s">
        <v>301</v>
      </c>
      <c r="E79" s="72" t="s">
        <v>153</v>
      </c>
      <c r="F79" s="92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2">
        <v>0</v>
      </c>
      <c r="AM79" s="81">
        <v>0</v>
      </c>
      <c r="AN79" s="72">
        <v>0</v>
      </c>
    </row>
    <row r="80" spans="1:40" x14ac:dyDescent="0.25">
      <c r="A80" s="77"/>
      <c r="B80" s="84" t="s">
        <v>369</v>
      </c>
      <c r="C80" s="79" t="s">
        <v>370</v>
      </c>
      <c r="D80" s="89" t="s">
        <v>310</v>
      </c>
      <c r="E80" s="72" t="s">
        <v>153</v>
      </c>
      <c r="F80" s="92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2">
        <v>0</v>
      </c>
      <c r="AM80" s="81">
        <v>0</v>
      </c>
      <c r="AN80" s="72">
        <v>0</v>
      </c>
    </row>
    <row r="81" spans="1:40" x14ac:dyDescent="0.25">
      <c r="A81" s="77"/>
      <c r="B81" s="82" t="s">
        <v>229</v>
      </c>
      <c r="C81" s="79" t="s">
        <v>78</v>
      </c>
      <c r="D81" s="89" t="s">
        <v>331</v>
      </c>
      <c r="E81" s="72" t="s">
        <v>153</v>
      </c>
      <c r="F81" s="92"/>
      <c r="G81" s="73"/>
      <c r="H81" s="73">
        <v>21</v>
      </c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2">
        <v>21</v>
      </c>
      <c r="AM81" s="81">
        <v>0.35</v>
      </c>
      <c r="AN81" s="72">
        <v>1</v>
      </c>
    </row>
    <row r="82" spans="1:40" x14ac:dyDescent="0.25">
      <c r="A82" s="77"/>
      <c r="B82" s="82" t="s">
        <v>191</v>
      </c>
      <c r="C82" s="79" t="s">
        <v>31</v>
      </c>
      <c r="D82" s="89" t="s">
        <v>310</v>
      </c>
      <c r="E82" s="72" t="s">
        <v>153</v>
      </c>
      <c r="F82" s="92"/>
      <c r="G82" s="73"/>
      <c r="H82" s="73"/>
      <c r="I82" s="73"/>
      <c r="J82" s="73">
        <v>22</v>
      </c>
      <c r="K82" s="73"/>
      <c r="L82" s="73">
        <v>80</v>
      </c>
      <c r="M82" s="73"/>
      <c r="N82" s="73"/>
      <c r="O82" s="73"/>
      <c r="P82" s="73">
        <v>19</v>
      </c>
      <c r="Q82" s="73">
        <v>14</v>
      </c>
      <c r="R82" s="73">
        <v>29</v>
      </c>
      <c r="S82" s="73">
        <v>24</v>
      </c>
      <c r="T82" s="73"/>
      <c r="U82" s="73"/>
      <c r="V82" s="73"/>
      <c r="W82" s="73"/>
      <c r="X82" s="73"/>
      <c r="Y82" s="73">
        <v>11</v>
      </c>
      <c r="Z82" s="73"/>
      <c r="AA82" s="73"/>
      <c r="AB82" s="73"/>
      <c r="AC82" s="73"/>
      <c r="AD82" s="73">
        <v>32</v>
      </c>
      <c r="AE82" s="73"/>
      <c r="AF82" s="73"/>
      <c r="AG82" s="73">
        <v>15</v>
      </c>
      <c r="AH82" s="73"/>
      <c r="AI82" s="73"/>
      <c r="AJ82" s="73">
        <v>7</v>
      </c>
      <c r="AK82" s="73">
        <v>5</v>
      </c>
      <c r="AL82" s="72">
        <v>258</v>
      </c>
      <c r="AM82" s="81">
        <v>4.3</v>
      </c>
      <c r="AN82" s="72">
        <v>11</v>
      </c>
    </row>
    <row r="83" spans="1:40" x14ac:dyDescent="0.25">
      <c r="A83" s="77"/>
      <c r="B83" s="82" t="s">
        <v>230</v>
      </c>
      <c r="C83" s="79" t="s">
        <v>79</v>
      </c>
      <c r="D83" s="89" t="s">
        <v>321</v>
      </c>
      <c r="E83" s="72" t="s">
        <v>153</v>
      </c>
      <c r="F83" s="92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2">
        <v>0</v>
      </c>
      <c r="AM83" s="81">
        <v>0</v>
      </c>
      <c r="AN83" s="72">
        <v>0</v>
      </c>
    </row>
    <row r="84" spans="1:40" x14ac:dyDescent="0.25">
      <c r="A84" s="77"/>
      <c r="B84" s="82" t="s">
        <v>231</v>
      </c>
      <c r="C84" s="79" t="s">
        <v>80</v>
      </c>
      <c r="D84" s="89" t="s">
        <v>324</v>
      </c>
      <c r="E84" s="72" t="s">
        <v>153</v>
      </c>
      <c r="F84" s="92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2">
        <v>0</v>
      </c>
      <c r="AM84" s="81">
        <v>0</v>
      </c>
      <c r="AN84" s="72">
        <v>0</v>
      </c>
    </row>
    <row r="85" spans="1:40" x14ac:dyDescent="0.25">
      <c r="A85" s="77"/>
      <c r="B85" s="84" t="s">
        <v>232</v>
      </c>
      <c r="C85" s="79" t="s">
        <v>81</v>
      </c>
      <c r="D85" s="89" t="s">
        <v>332</v>
      </c>
      <c r="E85" s="72" t="s">
        <v>153</v>
      </c>
      <c r="F85" s="92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2">
        <v>0</v>
      </c>
      <c r="AM85" s="81">
        <v>0</v>
      </c>
      <c r="AN85" s="72">
        <v>0</v>
      </c>
    </row>
    <row r="86" spans="1:40" x14ac:dyDescent="0.25">
      <c r="A86" s="77"/>
      <c r="B86" s="84" t="s">
        <v>233</v>
      </c>
      <c r="C86" s="79" t="s">
        <v>82</v>
      </c>
      <c r="D86" s="89" t="s">
        <v>299</v>
      </c>
      <c r="E86" s="72" t="s">
        <v>153</v>
      </c>
      <c r="F86" s="92"/>
      <c r="G86" s="73"/>
      <c r="H86" s="73">
        <v>6</v>
      </c>
      <c r="I86" s="73">
        <v>4</v>
      </c>
      <c r="J86" s="73"/>
      <c r="K86" s="73"/>
      <c r="L86" s="73"/>
      <c r="M86" s="73"/>
      <c r="N86" s="73"/>
      <c r="O86" s="73">
        <v>58</v>
      </c>
      <c r="P86" s="73">
        <v>19</v>
      </c>
      <c r="Q86" s="73"/>
      <c r="R86" s="73">
        <v>1</v>
      </c>
      <c r="S86" s="73"/>
      <c r="T86" s="73"/>
      <c r="U86" s="73"/>
      <c r="V86" s="73"/>
      <c r="W86" s="73">
        <v>7</v>
      </c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2">
        <v>95</v>
      </c>
      <c r="AM86" s="81">
        <v>1.5833333333333333</v>
      </c>
      <c r="AN86" s="72">
        <v>6</v>
      </c>
    </row>
    <row r="87" spans="1:40" x14ac:dyDescent="0.25">
      <c r="A87" s="77"/>
      <c r="B87" s="82" t="s">
        <v>234</v>
      </c>
      <c r="C87" s="79" t="s">
        <v>83</v>
      </c>
      <c r="D87" s="89" t="s">
        <v>333</v>
      </c>
      <c r="E87" s="72" t="s">
        <v>153</v>
      </c>
      <c r="F87" s="92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2">
        <v>0</v>
      </c>
      <c r="AM87" s="81">
        <v>0</v>
      </c>
      <c r="AN87" s="72">
        <v>0</v>
      </c>
    </row>
    <row r="88" spans="1:40" x14ac:dyDescent="0.25">
      <c r="A88" s="77"/>
      <c r="B88" s="82" t="s">
        <v>235</v>
      </c>
      <c r="C88" s="79" t="s">
        <v>84</v>
      </c>
      <c r="D88" s="89" t="s">
        <v>334</v>
      </c>
      <c r="E88" s="72" t="s">
        <v>153</v>
      </c>
      <c r="F88" s="92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2">
        <v>0</v>
      </c>
      <c r="AM88" s="81">
        <v>0</v>
      </c>
      <c r="AN88" s="72">
        <v>0</v>
      </c>
    </row>
    <row r="89" spans="1:40" x14ac:dyDescent="0.25">
      <c r="A89" s="77"/>
      <c r="B89" s="82" t="s">
        <v>236</v>
      </c>
      <c r="C89" s="79" t="s">
        <v>155</v>
      </c>
      <c r="D89" s="89" t="s">
        <v>335</v>
      </c>
      <c r="E89" s="72" t="s">
        <v>153</v>
      </c>
      <c r="F89" s="92"/>
      <c r="G89" s="73"/>
      <c r="H89" s="73">
        <v>62</v>
      </c>
      <c r="I89" s="73"/>
      <c r="J89" s="73">
        <v>40</v>
      </c>
      <c r="K89" s="73"/>
      <c r="L89" s="73"/>
      <c r="M89" s="73"/>
      <c r="N89" s="73"/>
      <c r="O89" s="73">
        <v>10</v>
      </c>
      <c r="P89" s="73">
        <v>14</v>
      </c>
      <c r="Q89" s="73">
        <v>29</v>
      </c>
      <c r="R89" s="73">
        <v>1</v>
      </c>
      <c r="S89" s="73"/>
      <c r="T89" s="73"/>
      <c r="U89" s="73"/>
      <c r="V89" s="73">
        <v>5</v>
      </c>
      <c r="W89" s="73"/>
      <c r="X89" s="73">
        <v>1</v>
      </c>
      <c r="Y89" s="73"/>
      <c r="Z89" s="73">
        <v>14</v>
      </c>
      <c r="AA89" s="73"/>
      <c r="AB89" s="73"/>
      <c r="AC89" s="73"/>
      <c r="AD89" s="73"/>
      <c r="AE89" s="73"/>
      <c r="AF89" s="73"/>
      <c r="AG89" s="73"/>
      <c r="AH89" s="73"/>
      <c r="AI89" s="73"/>
      <c r="AJ89" s="73">
        <v>1</v>
      </c>
      <c r="AK89" s="73">
        <v>10</v>
      </c>
      <c r="AL89" s="72">
        <v>187</v>
      </c>
      <c r="AM89" s="81">
        <v>3.1166666666666667</v>
      </c>
      <c r="AN89" s="72">
        <v>11</v>
      </c>
    </row>
    <row r="90" spans="1:40" x14ac:dyDescent="0.25">
      <c r="A90" s="77"/>
      <c r="B90" s="82" t="s">
        <v>237</v>
      </c>
      <c r="C90" s="79" t="s">
        <v>85</v>
      </c>
      <c r="D90" s="89" t="s">
        <v>327</v>
      </c>
      <c r="E90" s="72" t="s">
        <v>153</v>
      </c>
      <c r="F90" s="92"/>
      <c r="G90" s="73"/>
      <c r="H90" s="73">
        <v>8</v>
      </c>
      <c r="I90" s="73"/>
      <c r="J90" s="73"/>
      <c r="K90" s="73">
        <v>9</v>
      </c>
      <c r="L90" s="73"/>
      <c r="M90" s="73"/>
      <c r="N90" s="73"/>
      <c r="O90" s="73"/>
      <c r="P90" s="73"/>
      <c r="Q90" s="73"/>
      <c r="R90" s="73">
        <v>13</v>
      </c>
      <c r="S90" s="73">
        <v>26</v>
      </c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2">
        <v>56</v>
      </c>
      <c r="AM90" s="81">
        <v>0.93333333333333335</v>
      </c>
      <c r="AN90" s="72">
        <v>4</v>
      </c>
    </row>
    <row r="91" spans="1:40" x14ac:dyDescent="0.25">
      <c r="A91" s="77"/>
      <c r="B91" s="82" t="s">
        <v>238</v>
      </c>
      <c r="C91" s="79" t="s">
        <v>86</v>
      </c>
      <c r="D91" s="89" t="s">
        <v>299</v>
      </c>
      <c r="E91" s="72" t="s">
        <v>153</v>
      </c>
      <c r="F91" s="92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2">
        <v>0</v>
      </c>
      <c r="AM91" s="81">
        <v>0</v>
      </c>
      <c r="AN91" s="72">
        <v>0</v>
      </c>
    </row>
    <row r="92" spans="1:40" x14ac:dyDescent="0.25">
      <c r="A92" s="77"/>
      <c r="B92" s="82" t="s">
        <v>239</v>
      </c>
      <c r="C92" s="79" t="s">
        <v>87</v>
      </c>
      <c r="D92" s="89" t="s">
        <v>336</v>
      </c>
      <c r="E92" s="72" t="s">
        <v>153</v>
      </c>
      <c r="F92" s="92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>
        <v>7</v>
      </c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2">
        <v>7</v>
      </c>
      <c r="AM92" s="81">
        <v>0.11666666666666667</v>
      </c>
      <c r="AN92" s="72">
        <v>1</v>
      </c>
    </row>
    <row r="93" spans="1:40" x14ac:dyDescent="0.25">
      <c r="A93" s="77"/>
      <c r="B93" s="82" t="s">
        <v>240</v>
      </c>
      <c r="C93" s="79" t="s">
        <v>88</v>
      </c>
      <c r="D93" s="89" t="s">
        <v>337</v>
      </c>
      <c r="E93" s="72" t="s">
        <v>153</v>
      </c>
      <c r="F93" s="92"/>
      <c r="G93" s="73"/>
      <c r="H93" s="73"/>
      <c r="I93" s="73"/>
      <c r="J93" s="73"/>
      <c r="K93" s="73"/>
      <c r="L93" s="73"/>
      <c r="M93" s="73"/>
      <c r="N93" s="73"/>
      <c r="O93" s="73">
        <v>9</v>
      </c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2">
        <v>9</v>
      </c>
      <c r="AM93" s="81">
        <v>0.15</v>
      </c>
      <c r="AN93" s="72">
        <v>1</v>
      </c>
    </row>
    <row r="94" spans="1:40" x14ac:dyDescent="0.25">
      <c r="A94" s="77"/>
      <c r="B94" s="85" t="s">
        <v>378</v>
      </c>
      <c r="C94" s="79" t="s">
        <v>377</v>
      </c>
      <c r="D94" s="89" t="s">
        <v>379</v>
      </c>
      <c r="E94" s="72" t="s">
        <v>153</v>
      </c>
      <c r="F94" s="92" t="s">
        <v>428</v>
      </c>
      <c r="G94" s="73"/>
      <c r="H94" s="73"/>
      <c r="I94" s="73"/>
      <c r="J94" s="73"/>
      <c r="K94" s="73"/>
      <c r="L94" s="73"/>
      <c r="M94" s="73"/>
      <c r="N94" s="73"/>
      <c r="O94" s="73">
        <v>13</v>
      </c>
      <c r="P94" s="73"/>
      <c r="Q94" s="73"/>
      <c r="R94" s="73"/>
      <c r="S94" s="73"/>
      <c r="T94" s="73"/>
      <c r="U94" s="73"/>
      <c r="V94" s="73">
        <v>33</v>
      </c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2">
        <v>46</v>
      </c>
      <c r="AM94" s="81">
        <v>0.76666666666666672</v>
      </c>
      <c r="AN94" s="72">
        <v>2</v>
      </c>
    </row>
    <row r="95" spans="1:40" x14ac:dyDescent="0.25">
      <c r="A95" s="77"/>
      <c r="B95" s="82" t="s">
        <v>241</v>
      </c>
      <c r="C95" s="79" t="s">
        <v>89</v>
      </c>
      <c r="D95" s="89" t="s">
        <v>338</v>
      </c>
      <c r="E95" s="72" t="s">
        <v>153</v>
      </c>
      <c r="F95" s="92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2">
        <v>0</v>
      </c>
      <c r="AM95" s="81">
        <v>0</v>
      </c>
      <c r="AN95" s="72">
        <v>0</v>
      </c>
    </row>
    <row r="96" spans="1:40" x14ac:dyDescent="0.25">
      <c r="A96" s="77"/>
      <c r="B96" s="82" t="s">
        <v>194</v>
      </c>
      <c r="C96" s="79" t="s">
        <v>90</v>
      </c>
      <c r="D96" s="89" t="s">
        <v>157</v>
      </c>
      <c r="E96" s="72" t="s">
        <v>153</v>
      </c>
      <c r="F96" s="92"/>
      <c r="G96" s="73"/>
      <c r="H96" s="73"/>
      <c r="I96" s="73"/>
      <c r="J96" s="73">
        <v>29</v>
      </c>
      <c r="K96" s="73">
        <v>51</v>
      </c>
      <c r="L96" s="73"/>
      <c r="M96" s="73"/>
      <c r="N96" s="73"/>
      <c r="O96" s="73">
        <v>98</v>
      </c>
      <c r="P96" s="73">
        <v>14</v>
      </c>
      <c r="Q96" s="73"/>
      <c r="R96" s="73"/>
      <c r="S96" s="73">
        <v>70</v>
      </c>
      <c r="T96" s="73"/>
      <c r="U96" s="73"/>
      <c r="V96" s="73"/>
      <c r="W96" s="73"/>
      <c r="X96" s="73">
        <v>33</v>
      </c>
      <c r="Y96" s="73">
        <v>58</v>
      </c>
      <c r="Z96" s="73">
        <v>10</v>
      </c>
      <c r="AA96" s="73"/>
      <c r="AB96" s="73"/>
      <c r="AC96" s="73"/>
      <c r="AD96" s="73">
        <v>3</v>
      </c>
      <c r="AE96" s="73">
        <v>3</v>
      </c>
      <c r="AF96" s="73"/>
      <c r="AG96" s="73"/>
      <c r="AH96" s="73"/>
      <c r="AI96" s="73"/>
      <c r="AJ96" s="73"/>
      <c r="AK96" s="73"/>
      <c r="AL96" s="72">
        <v>369</v>
      </c>
      <c r="AM96" s="81">
        <v>6.15</v>
      </c>
      <c r="AN96" s="72">
        <v>10</v>
      </c>
    </row>
    <row r="97" spans="1:40" x14ac:dyDescent="0.25">
      <c r="A97" s="77"/>
      <c r="B97" s="82" t="s">
        <v>242</v>
      </c>
      <c r="C97" s="79" t="s">
        <v>91</v>
      </c>
      <c r="D97" s="89" t="s">
        <v>304</v>
      </c>
      <c r="E97" s="72" t="s">
        <v>153</v>
      </c>
      <c r="F97" s="92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2">
        <v>0</v>
      </c>
      <c r="AM97" s="81">
        <v>0</v>
      </c>
      <c r="AN97" s="72">
        <v>0</v>
      </c>
    </row>
    <row r="98" spans="1:40" x14ac:dyDescent="0.25">
      <c r="A98" s="77"/>
      <c r="B98" s="82" t="s">
        <v>243</v>
      </c>
      <c r="C98" s="79" t="s">
        <v>92</v>
      </c>
      <c r="D98" s="89" t="s">
        <v>339</v>
      </c>
      <c r="E98" s="72" t="s">
        <v>153</v>
      </c>
      <c r="F98" s="92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2">
        <v>0</v>
      </c>
      <c r="AM98" s="81">
        <v>0</v>
      </c>
      <c r="AN98" s="72">
        <v>0</v>
      </c>
    </row>
    <row r="99" spans="1:40" x14ac:dyDescent="0.25">
      <c r="A99" s="77"/>
      <c r="B99" s="82" t="s">
        <v>244</v>
      </c>
      <c r="C99" s="79" t="s">
        <v>93</v>
      </c>
      <c r="D99" s="89" t="s">
        <v>299</v>
      </c>
      <c r="E99" s="72" t="s">
        <v>153</v>
      </c>
      <c r="F99" s="92"/>
      <c r="G99" s="73"/>
      <c r="H99" s="73"/>
      <c r="I99" s="73">
        <v>11</v>
      </c>
      <c r="J99" s="73">
        <v>5</v>
      </c>
      <c r="K99" s="73"/>
      <c r="L99" s="73">
        <v>2</v>
      </c>
      <c r="M99" s="73"/>
      <c r="N99" s="73"/>
      <c r="O99" s="73">
        <v>25</v>
      </c>
      <c r="P99" s="73">
        <v>17</v>
      </c>
      <c r="Q99" s="73"/>
      <c r="R99" s="73">
        <v>2</v>
      </c>
      <c r="S99" s="73"/>
      <c r="T99" s="73"/>
      <c r="U99" s="73"/>
      <c r="V99" s="73">
        <v>8</v>
      </c>
      <c r="W99" s="73"/>
      <c r="X99" s="73">
        <v>11</v>
      </c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2">
        <v>81</v>
      </c>
      <c r="AM99" s="81">
        <v>1.35</v>
      </c>
      <c r="AN99" s="72">
        <v>8</v>
      </c>
    </row>
    <row r="100" spans="1:40" x14ac:dyDescent="0.25">
      <c r="A100" s="77"/>
      <c r="B100" s="79" t="s">
        <v>94</v>
      </c>
      <c r="C100" s="79" t="s">
        <v>94</v>
      </c>
      <c r="D100" s="89" t="s">
        <v>303</v>
      </c>
      <c r="E100" s="72" t="s">
        <v>153</v>
      </c>
      <c r="F100" s="92"/>
      <c r="G100" s="73"/>
      <c r="H100" s="73">
        <v>12</v>
      </c>
      <c r="I100" s="73"/>
      <c r="J100" s="73"/>
      <c r="K100" s="73"/>
      <c r="L100" s="73"/>
      <c r="M100" s="73"/>
      <c r="N100" s="73"/>
      <c r="O100" s="73"/>
      <c r="P100" s="73"/>
      <c r="Q100" s="73"/>
      <c r="R100" s="73">
        <v>3</v>
      </c>
      <c r="S100" s="73"/>
      <c r="T100" s="73"/>
      <c r="U100" s="73"/>
      <c r="V100" s="73">
        <v>12</v>
      </c>
      <c r="W100" s="73"/>
      <c r="X100" s="73"/>
      <c r="Y100" s="73"/>
      <c r="Z100" s="73"/>
      <c r="AA100" s="73"/>
      <c r="AB100" s="73"/>
      <c r="AC100" s="73"/>
      <c r="AD100" s="73">
        <v>8</v>
      </c>
      <c r="AE100" s="73">
        <v>16</v>
      </c>
      <c r="AF100" s="73"/>
      <c r="AG100" s="73">
        <v>2</v>
      </c>
      <c r="AH100" s="73"/>
      <c r="AI100" s="73"/>
      <c r="AJ100" s="73">
        <v>6</v>
      </c>
      <c r="AK100" s="73"/>
      <c r="AL100" s="72">
        <v>59</v>
      </c>
      <c r="AM100" s="81">
        <v>0.98333333333333328</v>
      </c>
      <c r="AN100" s="72">
        <v>7</v>
      </c>
    </row>
    <row r="101" spans="1:40" x14ac:dyDescent="0.25">
      <c r="A101" s="77"/>
      <c r="B101" s="82" t="s">
        <v>245</v>
      </c>
      <c r="C101" s="79" t="s">
        <v>95</v>
      </c>
      <c r="D101" s="89" t="s">
        <v>340</v>
      </c>
      <c r="E101" s="72" t="s">
        <v>153</v>
      </c>
      <c r="F101" s="92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2">
        <v>0</v>
      </c>
      <c r="AM101" s="81">
        <v>0</v>
      </c>
      <c r="AN101" s="72">
        <v>0</v>
      </c>
    </row>
    <row r="102" spans="1:40" x14ac:dyDescent="0.25">
      <c r="A102" s="77"/>
      <c r="B102" s="82" t="s">
        <v>246</v>
      </c>
      <c r="C102" s="79" t="s">
        <v>96</v>
      </c>
      <c r="D102" s="89" t="s">
        <v>341</v>
      </c>
      <c r="E102" s="72" t="s">
        <v>153</v>
      </c>
      <c r="F102" s="92"/>
      <c r="G102" s="73"/>
      <c r="H102" s="73"/>
      <c r="I102" s="73"/>
      <c r="J102" s="73">
        <v>4</v>
      </c>
      <c r="K102" s="73"/>
      <c r="L102" s="73"/>
      <c r="M102" s="73"/>
      <c r="N102" s="73"/>
      <c r="O102" s="73">
        <v>17</v>
      </c>
      <c r="P102" s="73">
        <v>7</v>
      </c>
      <c r="Q102" s="73"/>
      <c r="R102" s="73"/>
      <c r="S102" s="73"/>
      <c r="T102" s="73"/>
      <c r="U102" s="73"/>
      <c r="V102" s="73">
        <v>10</v>
      </c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>
        <v>11</v>
      </c>
      <c r="AL102" s="72">
        <v>49</v>
      </c>
      <c r="AM102" s="81">
        <v>0.81666666666666665</v>
      </c>
      <c r="AN102" s="72">
        <v>5</v>
      </c>
    </row>
    <row r="103" spans="1:40" x14ac:dyDescent="0.25">
      <c r="A103" s="77"/>
      <c r="B103" s="82" t="s">
        <v>247</v>
      </c>
      <c r="C103" s="79" t="s">
        <v>97</v>
      </c>
      <c r="D103" s="89" t="s">
        <v>342</v>
      </c>
      <c r="E103" s="72" t="s">
        <v>153</v>
      </c>
      <c r="F103" s="92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>
        <v>3</v>
      </c>
      <c r="AL103" s="72">
        <v>3</v>
      </c>
      <c r="AM103" s="81">
        <v>0.05</v>
      </c>
      <c r="AN103" s="72">
        <v>1</v>
      </c>
    </row>
    <row r="104" spans="1:40" x14ac:dyDescent="0.25">
      <c r="A104" s="77"/>
      <c r="B104" s="93" t="s">
        <v>98</v>
      </c>
      <c r="C104" s="79" t="s">
        <v>98</v>
      </c>
      <c r="D104" s="89" t="s">
        <v>305</v>
      </c>
      <c r="E104" s="72" t="s">
        <v>153</v>
      </c>
      <c r="F104" s="92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2">
        <v>0</v>
      </c>
      <c r="AM104" s="81">
        <v>0</v>
      </c>
      <c r="AN104" s="72">
        <v>0</v>
      </c>
    </row>
    <row r="105" spans="1:40" x14ac:dyDescent="0.25">
      <c r="A105" s="77"/>
      <c r="B105" s="90" t="s">
        <v>414</v>
      </c>
      <c r="C105" s="79" t="s">
        <v>415</v>
      </c>
      <c r="D105" s="89" t="s">
        <v>416</v>
      </c>
      <c r="E105" s="72" t="s">
        <v>153</v>
      </c>
      <c r="F105" s="92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2">
        <v>0</v>
      </c>
      <c r="AM105" s="81">
        <v>0</v>
      </c>
      <c r="AN105" s="72">
        <v>0</v>
      </c>
    </row>
    <row r="106" spans="1:40" x14ac:dyDescent="0.25">
      <c r="A106" s="77"/>
      <c r="B106" s="90" t="s">
        <v>417</v>
      </c>
      <c r="C106" s="79" t="s">
        <v>418</v>
      </c>
      <c r="D106" s="89" t="s">
        <v>419</v>
      </c>
      <c r="E106" s="72" t="s">
        <v>153</v>
      </c>
      <c r="F106" s="92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2">
        <v>0</v>
      </c>
      <c r="AM106" s="81">
        <v>0</v>
      </c>
      <c r="AN106" s="72">
        <v>0</v>
      </c>
    </row>
    <row r="107" spans="1:40" x14ac:dyDescent="0.25">
      <c r="A107" s="77"/>
      <c r="B107" s="82" t="s">
        <v>248</v>
      </c>
      <c r="C107" s="79" t="s">
        <v>99</v>
      </c>
      <c r="D107" s="89" t="s">
        <v>157</v>
      </c>
      <c r="E107" s="72" t="s">
        <v>153</v>
      </c>
      <c r="F107" s="92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2">
        <v>0</v>
      </c>
      <c r="AM107" s="81">
        <v>0</v>
      </c>
      <c r="AN107" s="72">
        <v>0</v>
      </c>
    </row>
    <row r="108" spans="1:40" x14ac:dyDescent="0.25">
      <c r="A108" s="76"/>
      <c r="B108" s="82" t="s">
        <v>249</v>
      </c>
      <c r="C108" s="79" t="s">
        <v>100</v>
      </c>
      <c r="D108" s="89" t="s">
        <v>343</v>
      </c>
      <c r="E108" s="72" t="s">
        <v>153</v>
      </c>
      <c r="F108" s="92"/>
      <c r="G108" s="73"/>
      <c r="H108" s="73"/>
      <c r="I108" s="73"/>
      <c r="J108" s="73"/>
      <c r="K108" s="73"/>
      <c r="L108" s="73"/>
      <c r="M108" s="73"/>
      <c r="N108" s="73"/>
      <c r="O108" s="73">
        <v>12</v>
      </c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2">
        <v>12</v>
      </c>
      <c r="AM108" s="81">
        <v>0.2</v>
      </c>
      <c r="AN108" s="72">
        <v>1</v>
      </c>
    </row>
    <row r="109" spans="1:40" x14ac:dyDescent="0.25">
      <c r="A109" s="76"/>
      <c r="B109" s="79" t="s">
        <v>101</v>
      </c>
      <c r="C109" s="79" t="s">
        <v>101</v>
      </c>
      <c r="D109" s="89" t="s">
        <v>307</v>
      </c>
      <c r="E109" s="72" t="s">
        <v>153</v>
      </c>
      <c r="F109" s="92"/>
      <c r="G109" s="73"/>
      <c r="H109" s="73">
        <v>12</v>
      </c>
      <c r="I109" s="73"/>
      <c r="J109" s="73">
        <v>6</v>
      </c>
      <c r="K109" s="73">
        <v>6</v>
      </c>
      <c r="L109" s="73"/>
      <c r="M109" s="73"/>
      <c r="N109" s="73"/>
      <c r="O109" s="73">
        <v>9</v>
      </c>
      <c r="P109" s="73"/>
      <c r="Q109" s="73"/>
      <c r="R109" s="73">
        <v>8</v>
      </c>
      <c r="S109" s="73"/>
      <c r="T109" s="73"/>
      <c r="U109" s="73"/>
      <c r="V109" s="73">
        <v>2</v>
      </c>
      <c r="W109" s="73"/>
      <c r="X109" s="73">
        <v>9</v>
      </c>
      <c r="Y109" s="73">
        <v>20</v>
      </c>
      <c r="Z109" s="73">
        <v>15</v>
      </c>
      <c r="AA109" s="73"/>
      <c r="AB109" s="73"/>
      <c r="AC109" s="73"/>
      <c r="AD109" s="73">
        <v>4</v>
      </c>
      <c r="AE109" s="73"/>
      <c r="AF109" s="73">
        <v>5</v>
      </c>
      <c r="AG109" s="73"/>
      <c r="AH109" s="73"/>
      <c r="AI109" s="73"/>
      <c r="AJ109" s="73"/>
      <c r="AK109" s="73"/>
      <c r="AL109" s="72">
        <v>96</v>
      </c>
      <c r="AM109" s="81">
        <v>1.6</v>
      </c>
      <c r="AN109" s="72">
        <v>11</v>
      </c>
    </row>
    <row r="110" spans="1:40" x14ac:dyDescent="0.25">
      <c r="A110" s="76"/>
      <c r="B110" s="83" t="s">
        <v>250</v>
      </c>
      <c r="C110" s="79" t="s">
        <v>102</v>
      </c>
      <c r="D110" s="89" t="s">
        <v>332</v>
      </c>
      <c r="E110" s="72" t="s">
        <v>153</v>
      </c>
      <c r="F110" s="92"/>
      <c r="G110" s="73"/>
      <c r="H110" s="73"/>
      <c r="I110" s="73"/>
      <c r="J110" s="73"/>
      <c r="K110" s="73"/>
      <c r="L110" s="73"/>
      <c r="M110" s="73"/>
      <c r="N110" s="73"/>
      <c r="O110" s="73">
        <v>6</v>
      </c>
      <c r="P110" s="73"/>
      <c r="Q110" s="73"/>
      <c r="R110" s="73"/>
      <c r="S110" s="73">
        <v>9</v>
      </c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2">
        <v>15</v>
      </c>
      <c r="AM110" s="81">
        <v>0.25</v>
      </c>
      <c r="AN110" s="72">
        <v>2</v>
      </c>
    </row>
    <row r="111" spans="1:40" x14ac:dyDescent="0.25">
      <c r="A111" s="77"/>
      <c r="B111" s="82" t="s">
        <v>195</v>
      </c>
      <c r="C111" s="79" t="s">
        <v>34</v>
      </c>
      <c r="D111" s="89" t="s">
        <v>311</v>
      </c>
      <c r="E111" s="72" t="s">
        <v>153</v>
      </c>
      <c r="F111" s="92"/>
      <c r="G111" s="73"/>
      <c r="H111" s="73"/>
      <c r="I111" s="73"/>
      <c r="J111" s="73"/>
      <c r="K111" s="73"/>
      <c r="L111" s="73"/>
      <c r="M111" s="73"/>
      <c r="N111" s="73"/>
      <c r="O111" s="73"/>
      <c r="P111" s="73">
        <v>29</v>
      </c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>
        <v>42</v>
      </c>
      <c r="AF111" s="73"/>
      <c r="AG111" s="73"/>
      <c r="AH111" s="73"/>
      <c r="AI111" s="73"/>
      <c r="AJ111" s="73"/>
      <c r="AK111" s="73"/>
      <c r="AL111" s="72">
        <v>71</v>
      </c>
      <c r="AM111" s="81">
        <v>1.1833333333333333</v>
      </c>
      <c r="AN111" s="72">
        <v>2</v>
      </c>
    </row>
    <row r="112" spans="1:40" x14ac:dyDescent="0.25">
      <c r="A112" s="77"/>
      <c r="B112" s="84" t="s">
        <v>420</v>
      </c>
      <c r="C112" s="79" t="s">
        <v>421</v>
      </c>
      <c r="D112" s="89" t="s">
        <v>422</v>
      </c>
      <c r="E112" s="72" t="s">
        <v>153</v>
      </c>
      <c r="F112" s="92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>
        <v>5</v>
      </c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2">
        <v>5</v>
      </c>
      <c r="AM112" s="81">
        <v>8.3333333333333329E-2</v>
      </c>
      <c r="AN112" s="72">
        <v>1</v>
      </c>
    </row>
    <row r="113" spans="1:40" x14ac:dyDescent="0.25">
      <c r="A113" s="76"/>
      <c r="B113" s="84" t="s">
        <v>251</v>
      </c>
      <c r="C113" s="79" t="s">
        <v>103</v>
      </c>
      <c r="D113" s="89" t="s">
        <v>299</v>
      </c>
      <c r="E113" s="72" t="s">
        <v>153</v>
      </c>
      <c r="F113" s="92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2">
        <v>0</v>
      </c>
      <c r="AM113" s="81">
        <v>0</v>
      </c>
      <c r="AN113" s="72">
        <v>0</v>
      </c>
    </row>
    <row r="114" spans="1:40" x14ac:dyDescent="0.25">
      <c r="A114" s="76"/>
      <c r="B114" s="82" t="s">
        <v>252</v>
      </c>
      <c r="C114" s="79" t="s">
        <v>104</v>
      </c>
      <c r="D114" s="89" t="s">
        <v>344</v>
      </c>
      <c r="E114" s="72" t="s">
        <v>153</v>
      </c>
      <c r="F114" s="92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2">
        <v>0</v>
      </c>
      <c r="AM114" s="81">
        <v>0</v>
      </c>
      <c r="AN114" s="72">
        <v>0</v>
      </c>
    </row>
    <row r="115" spans="1:40" x14ac:dyDescent="0.25">
      <c r="A115" s="76"/>
      <c r="B115" s="82" t="s">
        <v>253</v>
      </c>
      <c r="C115" s="79" t="s">
        <v>105</v>
      </c>
      <c r="D115" s="89" t="s">
        <v>333</v>
      </c>
      <c r="E115" s="72" t="s">
        <v>153</v>
      </c>
      <c r="F115" s="92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2">
        <v>0</v>
      </c>
      <c r="AM115" s="81">
        <v>0</v>
      </c>
      <c r="AN115" s="72">
        <v>0</v>
      </c>
    </row>
    <row r="116" spans="1:40" x14ac:dyDescent="0.25">
      <c r="A116" s="76"/>
      <c r="B116" s="82" t="s">
        <v>254</v>
      </c>
      <c r="C116" s="79" t="s">
        <v>106</v>
      </c>
      <c r="D116" s="89" t="s">
        <v>345</v>
      </c>
      <c r="E116" s="72" t="s">
        <v>153</v>
      </c>
      <c r="F116" s="92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>
        <v>172</v>
      </c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2">
        <v>172</v>
      </c>
      <c r="AM116" s="81">
        <v>2.8666666666666667</v>
      </c>
      <c r="AN116" s="72">
        <v>1</v>
      </c>
    </row>
    <row r="117" spans="1:40" x14ac:dyDescent="0.25">
      <c r="A117" s="76"/>
      <c r="B117" s="82" t="s">
        <v>255</v>
      </c>
      <c r="C117" s="79" t="s">
        <v>107</v>
      </c>
      <c r="D117" s="89" t="s">
        <v>346</v>
      </c>
      <c r="E117" s="72" t="s">
        <v>153</v>
      </c>
      <c r="F117" s="92"/>
      <c r="G117" s="73"/>
      <c r="H117" s="73"/>
      <c r="I117" s="73"/>
      <c r="J117" s="73"/>
      <c r="K117" s="73"/>
      <c r="L117" s="73"/>
      <c r="M117" s="73"/>
      <c r="N117" s="73"/>
      <c r="O117" s="73"/>
      <c r="P117" s="73">
        <v>1</v>
      </c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2">
        <v>1</v>
      </c>
      <c r="AM117" s="81">
        <v>1.6666666666666666E-2</v>
      </c>
      <c r="AN117" s="72">
        <v>1</v>
      </c>
    </row>
    <row r="118" spans="1:40" x14ac:dyDescent="0.25">
      <c r="A118" s="76"/>
      <c r="B118" s="82" t="s">
        <v>256</v>
      </c>
      <c r="C118" s="79" t="s">
        <v>108</v>
      </c>
      <c r="D118" s="89" t="s">
        <v>319</v>
      </c>
      <c r="E118" s="72" t="s">
        <v>153</v>
      </c>
      <c r="F118" s="92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2">
        <v>0</v>
      </c>
      <c r="AM118" s="81">
        <v>0</v>
      </c>
      <c r="AN118" s="72">
        <v>0</v>
      </c>
    </row>
    <row r="119" spans="1:40" x14ac:dyDescent="0.25">
      <c r="A119" s="76"/>
      <c r="B119" s="82" t="s">
        <v>257</v>
      </c>
      <c r="C119" s="79" t="s">
        <v>109</v>
      </c>
      <c r="D119" s="89" t="s">
        <v>347</v>
      </c>
      <c r="E119" s="72" t="s">
        <v>153</v>
      </c>
      <c r="F119" s="92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2">
        <v>0</v>
      </c>
      <c r="AM119" s="81">
        <v>0</v>
      </c>
      <c r="AN119" s="72">
        <v>0</v>
      </c>
    </row>
    <row r="120" spans="1:40" x14ac:dyDescent="0.25">
      <c r="A120" s="76"/>
      <c r="B120" s="82" t="s">
        <v>258</v>
      </c>
      <c r="C120" s="79" t="s">
        <v>110</v>
      </c>
      <c r="D120" s="89" t="s">
        <v>299</v>
      </c>
      <c r="E120" s="72" t="s">
        <v>153</v>
      </c>
      <c r="F120" s="92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2">
        <v>0</v>
      </c>
      <c r="AM120" s="81">
        <v>0</v>
      </c>
      <c r="AN120" s="72">
        <v>0</v>
      </c>
    </row>
    <row r="121" spans="1:40" x14ac:dyDescent="0.25">
      <c r="A121" s="76"/>
      <c r="B121" s="82" t="s">
        <v>259</v>
      </c>
      <c r="C121" s="79" t="s">
        <v>111</v>
      </c>
      <c r="D121" s="89" t="s">
        <v>301</v>
      </c>
      <c r="E121" s="72" t="s">
        <v>153</v>
      </c>
      <c r="F121" s="92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>
        <v>6</v>
      </c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2">
        <v>6</v>
      </c>
      <c r="AM121" s="81">
        <v>0.1</v>
      </c>
      <c r="AN121" s="72">
        <v>1</v>
      </c>
    </row>
    <row r="122" spans="1:40" x14ac:dyDescent="0.25">
      <c r="A122" s="76"/>
      <c r="B122" s="82" t="s">
        <v>260</v>
      </c>
      <c r="C122" s="79" t="s">
        <v>112</v>
      </c>
      <c r="D122" s="89" t="s">
        <v>327</v>
      </c>
      <c r="E122" s="72" t="s">
        <v>153</v>
      </c>
      <c r="F122" s="92"/>
      <c r="G122" s="73"/>
      <c r="H122" s="73"/>
      <c r="I122" s="73"/>
      <c r="J122" s="73">
        <v>172</v>
      </c>
      <c r="K122" s="73"/>
      <c r="L122" s="73"/>
      <c r="M122" s="73"/>
      <c r="N122" s="73"/>
      <c r="O122" s="73">
        <v>91</v>
      </c>
      <c r="P122" s="73">
        <v>170</v>
      </c>
      <c r="Q122" s="73"/>
      <c r="R122" s="73"/>
      <c r="S122" s="73"/>
      <c r="T122" s="73"/>
      <c r="U122" s="73"/>
      <c r="V122" s="73"/>
      <c r="W122" s="73"/>
      <c r="X122" s="73"/>
      <c r="Y122" s="73">
        <v>1</v>
      </c>
      <c r="Z122" s="73"/>
      <c r="AA122" s="73"/>
      <c r="AB122" s="73"/>
      <c r="AC122" s="73"/>
      <c r="AD122" s="73">
        <v>44</v>
      </c>
      <c r="AE122" s="73"/>
      <c r="AF122" s="73"/>
      <c r="AG122" s="73"/>
      <c r="AH122" s="73"/>
      <c r="AI122" s="73"/>
      <c r="AJ122" s="73">
        <v>50</v>
      </c>
      <c r="AK122" s="73"/>
      <c r="AL122" s="72">
        <v>528</v>
      </c>
      <c r="AM122" s="81">
        <v>8.8000000000000007</v>
      </c>
      <c r="AN122" s="72">
        <v>6</v>
      </c>
    </row>
    <row r="123" spans="1:40" x14ac:dyDescent="0.25">
      <c r="A123" s="76"/>
      <c r="B123" s="82" t="s">
        <v>261</v>
      </c>
      <c r="C123" s="79" t="s">
        <v>113</v>
      </c>
      <c r="D123" s="89" t="s">
        <v>348</v>
      </c>
      <c r="E123" s="72" t="s">
        <v>153</v>
      </c>
      <c r="F123" s="92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2">
        <v>0</v>
      </c>
      <c r="AM123" s="81">
        <v>0</v>
      </c>
      <c r="AN123" s="72">
        <v>0</v>
      </c>
    </row>
    <row r="124" spans="1:40" x14ac:dyDescent="0.25">
      <c r="A124" s="77"/>
      <c r="B124" s="82" t="s">
        <v>197</v>
      </c>
      <c r="C124" s="79" t="s">
        <v>36</v>
      </c>
      <c r="D124" s="89" t="s">
        <v>312</v>
      </c>
      <c r="E124" s="72" t="s">
        <v>153</v>
      </c>
      <c r="F124" s="92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2">
        <v>0</v>
      </c>
      <c r="AM124" s="81">
        <v>0</v>
      </c>
      <c r="AN124" s="72">
        <v>0</v>
      </c>
    </row>
    <row r="125" spans="1:40" x14ac:dyDescent="0.25">
      <c r="A125" s="76"/>
      <c r="B125" s="79" t="s">
        <v>114</v>
      </c>
      <c r="C125" s="79" t="s">
        <v>114</v>
      </c>
      <c r="D125" s="89" t="s">
        <v>349</v>
      </c>
      <c r="E125" s="72" t="s">
        <v>153</v>
      </c>
      <c r="F125" s="92"/>
      <c r="G125" s="73"/>
      <c r="H125" s="73"/>
      <c r="I125" s="73"/>
      <c r="J125" s="73"/>
      <c r="K125" s="73"/>
      <c r="L125" s="73"/>
      <c r="M125" s="73"/>
      <c r="N125" s="73"/>
      <c r="O125" s="73">
        <v>3</v>
      </c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2">
        <v>3</v>
      </c>
      <c r="AM125" s="81">
        <v>0.05</v>
      </c>
      <c r="AN125" s="72">
        <v>1</v>
      </c>
    </row>
    <row r="126" spans="1:40" x14ac:dyDescent="0.25">
      <c r="A126" s="76"/>
      <c r="B126" s="90" t="s">
        <v>423</v>
      </c>
      <c r="C126" s="79" t="s">
        <v>424</v>
      </c>
      <c r="D126" s="89" t="s">
        <v>425</v>
      </c>
      <c r="E126" s="72" t="s">
        <v>153</v>
      </c>
      <c r="F126" s="92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2">
        <v>0</v>
      </c>
      <c r="AM126" s="81">
        <v>0</v>
      </c>
      <c r="AN126" s="72">
        <v>0</v>
      </c>
    </row>
    <row r="127" spans="1:40" x14ac:dyDescent="0.25">
      <c r="A127" s="76"/>
      <c r="B127" s="82" t="s">
        <v>263</v>
      </c>
      <c r="C127" s="79" t="s">
        <v>116</v>
      </c>
      <c r="D127" s="89" t="s">
        <v>351</v>
      </c>
      <c r="E127" s="72" t="s">
        <v>153</v>
      </c>
      <c r="F127" s="92"/>
      <c r="G127" s="73"/>
      <c r="H127" s="73"/>
      <c r="I127" s="73">
        <v>7</v>
      </c>
      <c r="J127" s="73"/>
      <c r="K127" s="73"/>
      <c r="L127" s="73"/>
      <c r="M127" s="73"/>
      <c r="N127" s="73"/>
      <c r="O127" s="73"/>
      <c r="P127" s="73"/>
      <c r="Q127" s="73">
        <v>45</v>
      </c>
      <c r="R127" s="73">
        <v>7</v>
      </c>
      <c r="S127" s="73">
        <v>13</v>
      </c>
      <c r="T127" s="73"/>
      <c r="U127" s="73"/>
      <c r="V127" s="73"/>
      <c r="W127" s="73"/>
      <c r="X127" s="73">
        <v>4</v>
      </c>
      <c r="Y127" s="73"/>
      <c r="Z127" s="73">
        <v>155</v>
      </c>
      <c r="AA127" s="73"/>
      <c r="AB127" s="73"/>
      <c r="AC127" s="73"/>
      <c r="AD127" s="73"/>
      <c r="AE127" s="73"/>
      <c r="AF127" s="73"/>
      <c r="AG127" s="73">
        <v>5</v>
      </c>
      <c r="AH127" s="73"/>
      <c r="AI127" s="73"/>
      <c r="AJ127" s="73">
        <v>14</v>
      </c>
      <c r="AK127" s="73">
        <v>17</v>
      </c>
      <c r="AL127" s="72">
        <v>267</v>
      </c>
      <c r="AM127" s="81">
        <v>4.45</v>
      </c>
      <c r="AN127" s="72">
        <v>9</v>
      </c>
    </row>
    <row r="128" spans="1:40" x14ac:dyDescent="0.25">
      <c r="A128" s="76"/>
      <c r="B128" s="84" t="s">
        <v>264</v>
      </c>
      <c r="C128" s="79" t="s">
        <v>117</v>
      </c>
      <c r="D128" s="89" t="s">
        <v>304</v>
      </c>
      <c r="E128" s="72" t="s">
        <v>153</v>
      </c>
      <c r="F128" s="92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2">
        <v>0</v>
      </c>
      <c r="AM128" s="81">
        <v>0</v>
      </c>
      <c r="AN128" s="72">
        <v>0</v>
      </c>
    </row>
    <row r="129" spans="1:40" x14ac:dyDescent="0.25">
      <c r="A129" s="76"/>
      <c r="B129" s="82" t="s">
        <v>265</v>
      </c>
      <c r="C129" s="79" t="s">
        <v>118</v>
      </c>
      <c r="D129" s="89" t="s">
        <v>324</v>
      </c>
      <c r="E129" s="72" t="s">
        <v>153</v>
      </c>
      <c r="F129" s="92"/>
      <c r="G129" s="73"/>
      <c r="H129" s="73">
        <v>5</v>
      </c>
      <c r="I129" s="73">
        <v>3</v>
      </c>
      <c r="J129" s="73"/>
      <c r="K129" s="73"/>
      <c r="L129" s="73"/>
      <c r="M129" s="73"/>
      <c r="N129" s="73"/>
      <c r="O129" s="73">
        <v>11</v>
      </c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>
        <v>40</v>
      </c>
      <c r="AE129" s="73"/>
      <c r="AF129" s="73">
        <v>1</v>
      </c>
      <c r="AG129" s="73"/>
      <c r="AH129" s="73"/>
      <c r="AI129" s="73"/>
      <c r="AJ129" s="73"/>
      <c r="AK129" s="73"/>
      <c r="AL129" s="72">
        <v>60</v>
      </c>
      <c r="AM129" s="81">
        <v>1</v>
      </c>
      <c r="AN129" s="72">
        <v>5</v>
      </c>
    </row>
    <row r="130" spans="1:40" x14ac:dyDescent="0.25">
      <c r="A130" s="76"/>
      <c r="B130" s="82" t="s">
        <v>266</v>
      </c>
      <c r="C130" s="79" t="s">
        <v>119</v>
      </c>
      <c r="D130" s="89" t="s">
        <v>307</v>
      </c>
      <c r="E130" s="72" t="s">
        <v>153</v>
      </c>
      <c r="F130" s="92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2">
        <v>0</v>
      </c>
      <c r="AM130" s="81">
        <v>0</v>
      </c>
      <c r="AN130" s="72">
        <v>0</v>
      </c>
    </row>
    <row r="131" spans="1:40" x14ac:dyDescent="0.25">
      <c r="A131" s="76"/>
      <c r="B131" s="82" t="s">
        <v>267</v>
      </c>
      <c r="C131" s="79" t="s">
        <v>120</v>
      </c>
      <c r="D131" s="89" t="s">
        <v>313</v>
      </c>
      <c r="E131" s="72" t="s">
        <v>153</v>
      </c>
      <c r="F131" s="92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2">
        <v>0</v>
      </c>
      <c r="AM131" s="81">
        <v>0</v>
      </c>
      <c r="AN131" s="72">
        <v>0</v>
      </c>
    </row>
    <row r="132" spans="1:40" x14ac:dyDescent="0.25">
      <c r="A132" s="76"/>
      <c r="B132" s="82" t="s">
        <v>380</v>
      </c>
      <c r="C132" s="79" t="s">
        <v>382</v>
      </c>
      <c r="D132" s="89" t="s">
        <v>381</v>
      </c>
      <c r="E132" s="72" t="s">
        <v>153</v>
      </c>
      <c r="F132" s="92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2">
        <v>0</v>
      </c>
      <c r="AM132" s="81">
        <v>0</v>
      </c>
      <c r="AN132" s="72">
        <v>0</v>
      </c>
    </row>
    <row r="133" spans="1:40" x14ac:dyDescent="0.25">
      <c r="A133" s="76"/>
      <c r="B133" s="82" t="s">
        <v>269</v>
      </c>
      <c r="C133" s="79" t="s">
        <v>122</v>
      </c>
      <c r="D133" s="89" t="s">
        <v>317</v>
      </c>
      <c r="E133" s="72" t="s">
        <v>153</v>
      </c>
      <c r="F133" s="92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2">
        <v>0</v>
      </c>
      <c r="AM133" s="81">
        <v>0</v>
      </c>
      <c r="AN133" s="72">
        <v>0</v>
      </c>
    </row>
    <row r="134" spans="1:40" x14ac:dyDescent="0.25">
      <c r="A134" s="76"/>
      <c r="B134" s="86" t="s">
        <v>123</v>
      </c>
      <c r="C134" s="79" t="s">
        <v>123</v>
      </c>
      <c r="D134" s="89" t="s">
        <v>305</v>
      </c>
      <c r="E134" s="72" t="s">
        <v>153</v>
      </c>
      <c r="F134" s="92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2">
        <v>0</v>
      </c>
      <c r="AM134" s="81">
        <v>0</v>
      </c>
      <c r="AN134" s="72">
        <v>0</v>
      </c>
    </row>
    <row r="135" spans="1:40" x14ac:dyDescent="0.25">
      <c r="A135" s="76"/>
      <c r="B135" s="82" t="s">
        <v>270</v>
      </c>
      <c r="C135" s="79" t="s">
        <v>124</v>
      </c>
      <c r="D135" s="89" t="s">
        <v>352</v>
      </c>
      <c r="E135" s="72" t="s">
        <v>153</v>
      </c>
      <c r="F135" s="92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2">
        <v>0</v>
      </c>
      <c r="AM135" s="81">
        <v>0</v>
      </c>
      <c r="AN135" s="72">
        <v>0</v>
      </c>
    </row>
    <row r="136" spans="1:40" x14ac:dyDescent="0.25">
      <c r="A136" s="76"/>
      <c r="B136" s="82" t="s">
        <v>271</v>
      </c>
      <c r="C136" s="79" t="s">
        <v>125</v>
      </c>
      <c r="D136" s="89" t="s">
        <v>353</v>
      </c>
      <c r="E136" s="72" t="s">
        <v>153</v>
      </c>
      <c r="F136" s="92"/>
      <c r="G136" s="73"/>
      <c r="H136" s="73"/>
      <c r="I136" s="73"/>
      <c r="J136" s="73"/>
      <c r="K136" s="73"/>
      <c r="L136" s="73">
        <v>5</v>
      </c>
      <c r="M136" s="73"/>
      <c r="N136" s="73"/>
      <c r="O136" s="73">
        <v>7</v>
      </c>
      <c r="P136" s="73">
        <v>6</v>
      </c>
      <c r="Q136" s="73">
        <v>2</v>
      </c>
      <c r="R136" s="73">
        <v>2</v>
      </c>
      <c r="S136" s="73"/>
      <c r="T136" s="73"/>
      <c r="U136" s="73"/>
      <c r="V136" s="73"/>
      <c r="W136" s="73"/>
      <c r="X136" s="73">
        <v>4</v>
      </c>
      <c r="Y136" s="73">
        <v>1</v>
      </c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2">
        <v>27</v>
      </c>
      <c r="AM136" s="81">
        <v>0.45</v>
      </c>
      <c r="AN136" s="72">
        <v>7</v>
      </c>
    </row>
    <row r="137" spans="1:40" x14ac:dyDescent="0.25">
      <c r="A137" s="76"/>
      <c r="B137" s="82" t="s">
        <v>272</v>
      </c>
      <c r="C137" s="79" t="s">
        <v>126</v>
      </c>
      <c r="D137" s="89" t="s">
        <v>305</v>
      </c>
      <c r="E137" s="72" t="s">
        <v>153</v>
      </c>
      <c r="F137" s="92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2">
        <v>0</v>
      </c>
      <c r="AM137" s="81">
        <v>0</v>
      </c>
      <c r="AN137" s="72">
        <v>0</v>
      </c>
    </row>
    <row r="138" spans="1:40" x14ac:dyDescent="0.25">
      <c r="A138" s="76"/>
      <c r="B138" s="82" t="s">
        <v>273</v>
      </c>
      <c r="C138" s="79" t="s">
        <v>127</v>
      </c>
      <c r="D138" s="89" t="s">
        <v>354</v>
      </c>
      <c r="E138" s="72" t="s">
        <v>153</v>
      </c>
      <c r="F138" s="92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2">
        <v>0</v>
      </c>
      <c r="AM138" s="81">
        <v>0</v>
      </c>
      <c r="AN138" s="72">
        <v>0</v>
      </c>
    </row>
    <row r="139" spans="1:40" x14ac:dyDescent="0.25">
      <c r="A139" s="76"/>
      <c r="B139" s="82" t="s">
        <v>218</v>
      </c>
      <c r="C139" s="79" t="s">
        <v>65</v>
      </c>
      <c r="D139" s="89" t="s">
        <v>303</v>
      </c>
      <c r="E139" s="78" t="s">
        <v>153</v>
      </c>
      <c r="F139" s="92" t="s">
        <v>428</v>
      </c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>
        <v>1</v>
      </c>
      <c r="W139" s="73">
        <v>2</v>
      </c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2">
        <v>3</v>
      </c>
      <c r="AM139" s="81">
        <v>0.05</v>
      </c>
      <c r="AN139" s="72">
        <v>2</v>
      </c>
    </row>
    <row r="140" spans="1:40" x14ac:dyDescent="0.25">
      <c r="A140" s="76"/>
      <c r="B140" s="82" t="s">
        <v>274</v>
      </c>
      <c r="C140" s="79" t="s">
        <v>128</v>
      </c>
      <c r="D140" s="89" t="s">
        <v>299</v>
      </c>
      <c r="E140" s="72" t="s">
        <v>153</v>
      </c>
      <c r="F140" s="92"/>
      <c r="G140" s="73"/>
      <c r="H140" s="73">
        <v>53</v>
      </c>
      <c r="I140" s="73"/>
      <c r="J140" s="73">
        <v>44</v>
      </c>
      <c r="K140" s="73"/>
      <c r="L140" s="73"/>
      <c r="M140" s="73"/>
      <c r="N140" s="73"/>
      <c r="O140" s="73"/>
      <c r="P140" s="73"/>
      <c r="Q140" s="73"/>
      <c r="R140" s="73">
        <v>29</v>
      </c>
      <c r="S140" s="73">
        <v>74</v>
      </c>
      <c r="T140" s="73"/>
      <c r="U140" s="73"/>
      <c r="V140" s="73">
        <v>14</v>
      </c>
      <c r="W140" s="73"/>
      <c r="X140" s="73"/>
      <c r="Y140" s="73">
        <v>10</v>
      </c>
      <c r="Z140" s="73">
        <v>5</v>
      </c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2">
        <v>229</v>
      </c>
      <c r="AM140" s="81">
        <v>3.8166666666666669</v>
      </c>
      <c r="AN140" s="72">
        <v>7</v>
      </c>
    </row>
    <row r="141" spans="1:40" x14ac:dyDescent="0.25">
      <c r="A141" s="76"/>
      <c r="B141" s="82" t="s">
        <v>275</v>
      </c>
      <c r="C141" s="79" t="s">
        <v>129</v>
      </c>
      <c r="D141" s="89" t="s">
        <v>303</v>
      </c>
      <c r="E141" s="72" t="s">
        <v>153</v>
      </c>
      <c r="F141" s="92"/>
      <c r="G141" s="73"/>
      <c r="H141" s="73"/>
      <c r="I141" s="73"/>
      <c r="J141" s="73"/>
      <c r="K141" s="73"/>
      <c r="L141" s="73">
        <v>15</v>
      </c>
      <c r="M141" s="73"/>
      <c r="N141" s="73"/>
      <c r="O141" s="73">
        <v>5</v>
      </c>
      <c r="P141" s="73">
        <v>9</v>
      </c>
      <c r="Q141" s="73"/>
      <c r="R141" s="73"/>
      <c r="S141" s="73">
        <v>17</v>
      </c>
      <c r="T141" s="73">
        <v>20</v>
      </c>
      <c r="U141" s="73"/>
      <c r="V141" s="73">
        <v>4</v>
      </c>
      <c r="W141" s="73"/>
      <c r="X141" s="73">
        <v>15</v>
      </c>
      <c r="Y141" s="73"/>
      <c r="Z141" s="73">
        <v>8</v>
      </c>
      <c r="AA141" s="73"/>
      <c r="AB141" s="73"/>
      <c r="AC141" s="73"/>
      <c r="AD141" s="73">
        <v>40</v>
      </c>
      <c r="AE141" s="73"/>
      <c r="AF141" s="73"/>
      <c r="AG141" s="73"/>
      <c r="AH141" s="73"/>
      <c r="AI141" s="73"/>
      <c r="AJ141" s="73"/>
      <c r="AK141" s="73"/>
      <c r="AL141" s="72">
        <v>133</v>
      </c>
      <c r="AM141" s="81">
        <v>2.2166666666666668</v>
      </c>
      <c r="AN141" s="72">
        <v>9</v>
      </c>
    </row>
    <row r="142" spans="1:40" x14ac:dyDescent="0.25">
      <c r="A142" s="76"/>
      <c r="B142" s="82" t="s">
        <v>278</v>
      </c>
      <c r="C142" s="79" t="s">
        <v>131</v>
      </c>
      <c r="D142" s="89" t="s">
        <v>299</v>
      </c>
      <c r="E142" s="72" t="s">
        <v>153</v>
      </c>
      <c r="F142" s="92"/>
      <c r="G142" s="73"/>
      <c r="H142" s="73"/>
      <c r="I142" s="73">
        <v>4</v>
      </c>
      <c r="J142" s="73">
        <v>16</v>
      </c>
      <c r="K142" s="73"/>
      <c r="L142" s="73"/>
      <c r="M142" s="73"/>
      <c r="N142" s="73"/>
      <c r="O142" s="73">
        <v>57</v>
      </c>
      <c r="P142" s="73">
        <v>19</v>
      </c>
      <c r="Q142" s="73">
        <v>27</v>
      </c>
      <c r="R142" s="73">
        <v>24</v>
      </c>
      <c r="S142" s="73"/>
      <c r="T142" s="73"/>
      <c r="U142" s="73"/>
      <c r="V142" s="73">
        <v>40</v>
      </c>
      <c r="W142" s="73">
        <v>49</v>
      </c>
      <c r="X142" s="73">
        <v>30</v>
      </c>
      <c r="Y142" s="73">
        <v>65</v>
      </c>
      <c r="Z142" s="73"/>
      <c r="AA142" s="73"/>
      <c r="AB142" s="73"/>
      <c r="AC142" s="73"/>
      <c r="AD142" s="73">
        <v>4</v>
      </c>
      <c r="AE142" s="73"/>
      <c r="AF142" s="73">
        <v>34</v>
      </c>
      <c r="AG142" s="73"/>
      <c r="AH142" s="73"/>
      <c r="AI142" s="73"/>
      <c r="AJ142" s="73"/>
      <c r="AK142" s="73">
        <v>45</v>
      </c>
      <c r="AL142" s="72">
        <v>414</v>
      </c>
      <c r="AM142" s="81">
        <v>6.9</v>
      </c>
      <c r="AN142" s="72">
        <v>13</v>
      </c>
    </row>
    <row r="143" spans="1:40" x14ac:dyDescent="0.25">
      <c r="A143" s="76"/>
      <c r="B143" s="82" t="s">
        <v>279</v>
      </c>
      <c r="C143" s="79" t="s">
        <v>132</v>
      </c>
      <c r="D143" s="89" t="s">
        <v>357</v>
      </c>
      <c r="E143" s="72" t="s">
        <v>153</v>
      </c>
      <c r="F143" s="92"/>
      <c r="G143" s="73"/>
      <c r="H143" s="73">
        <v>5</v>
      </c>
      <c r="I143" s="73"/>
      <c r="J143" s="73"/>
      <c r="K143" s="73"/>
      <c r="L143" s="73"/>
      <c r="M143" s="73"/>
      <c r="N143" s="73"/>
      <c r="O143" s="73">
        <v>2</v>
      </c>
      <c r="P143" s="73"/>
      <c r="Q143" s="73"/>
      <c r="R143" s="73"/>
      <c r="S143" s="73"/>
      <c r="T143" s="73"/>
      <c r="U143" s="73"/>
      <c r="V143" s="73">
        <v>4</v>
      </c>
      <c r="W143" s="73"/>
      <c r="X143" s="73"/>
      <c r="Y143" s="73"/>
      <c r="Z143" s="73">
        <v>4</v>
      </c>
      <c r="AA143" s="73"/>
      <c r="AB143" s="73"/>
      <c r="AC143" s="73"/>
      <c r="AD143" s="73">
        <v>27</v>
      </c>
      <c r="AE143" s="73">
        <v>25</v>
      </c>
      <c r="AF143" s="73"/>
      <c r="AG143" s="73"/>
      <c r="AH143" s="73"/>
      <c r="AI143" s="73"/>
      <c r="AJ143" s="73"/>
      <c r="AK143" s="73"/>
      <c r="AL143" s="72">
        <v>67</v>
      </c>
      <c r="AM143" s="81">
        <v>1.1166666666666667</v>
      </c>
      <c r="AN143" s="72">
        <v>6</v>
      </c>
    </row>
    <row r="144" spans="1:40" x14ac:dyDescent="0.25">
      <c r="A144" s="76"/>
      <c r="B144" s="82" t="s">
        <v>280</v>
      </c>
      <c r="C144" s="79" t="s">
        <v>133</v>
      </c>
      <c r="D144" s="89" t="s">
        <v>358</v>
      </c>
      <c r="E144" s="72" t="s">
        <v>153</v>
      </c>
      <c r="F144" s="92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2">
        <v>0</v>
      </c>
      <c r="AM144" s="81">
        <v>0</v>
      </c>
      <c r="AN144" s="72">
        <v>0</v>
      </c>
    </row>
    <row r="145" spans="1:40" x14ac:dyDescent="0.25">
      <c r="A145" s="76"/>
      <c r="B145" s="82" t="s">
        <v>281</v>
      </c>
      <c r="C145" s="79" t="s">
        <v>134</v>
      </c>
      <c r="D145" s="89" t="s">
        <v>359</v>
      </c>
      <c r="E145" s="72" t="s">
        <v>153</v>
      </c>
      <c r="F145" s="92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2">
        <v>0</v>
      </c>
      <c r="AM145" s="81">
        <v>0</v>
      </c>
      <c r="AN145" s="72">
        <v>0</v>
      </c>
    </row>
    <row r="146" spans="1:40" x14ac:dyDescent="0.25">
      <c r="A146" s="76"/>
      <c r="B146" s="82" t="s">
        <v>282</v>
      </c>
      <c r="C146" s="79" t="s">
        <v>135</v>
      </c>
      <c r="D146" s="89" t="s">
        <v>360</v>
      </c>
      <c r="E146" s="72" t="s">
        <v>153</v>
      </c>
      <c r="F146" s="92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2">
        <v>0</v>
      </c>
      <c r="AM146" s="81">
        <v>0</v>
      </c>
      <c r="AN146" s="72">
        <v>0</v>
      </c>
    </row>
    <row r="147" spans="1:40" x14ac:dyDescent="0.25">
      <c r="A147" s="76"/>
      <c r="B147" s="82" t="s">
        <v>283</v>
      </c>
      <c r="C147" s="79" t="s">
        <v>136</v>
      </c>
      <c r="D147" s="89" t="s">
        <v>313</v>
      </c>
      <c r="E147" s="72" t="s">
        <v>153</v>
      </c>
      <c r="F147" s="92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2">
        <v>0</v>
      </c>
      <c r="AM147" s="81">
        <v>0</v>
      </c>
      <c r="AN147" s="72">
        <v>0</v>
      </c>
    </row>
    <row r="148" spans="1:40" x14ac:dyDescent="0.25">
      <c r="A148" s="76"/>
      <c r="B148" s="82" t="s">
        <v>284</v>
      </c>
      <c r="C148" s="79" t="s">
        <v>137</v>
      </c>
      <c r="D148" s="89" t="s">
        <v>305</v>
      </c>
      <c r="E148" s="72" t="s">
        <v>153</v>
      </c>
      <c r="F148" s="92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2">
        <v>0</v>
      </c>
      <c r="AM148" s="81">
        <v>0</v>
      </c>
      <c r="AN148" s="72">
        <v>0</v>
      </c>
    </row>
    <row r="149" spans="1:40" x14ac:dyDescent="0.25">
      <c r="A149" s="76"/>
      <c r="B149" s="82" t="s">
        <v>285</v>
      </c>
      <c r="C149" s="79" t="s">
        <v>138</v>
      </c>
      <c r="D149" s="89" t="s">
        <v>361</v>
      </c>
      <c r="E149" s="72" t="s">
        <v>153</v>
      </c>
      <c r="F149" s="92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>
        <v>15</v>
      </c>
      <c r="Z149" s="73"/>
      <c r="AA149" s="73"/>
      <c r="AB149" s="73"/>
      <c r="AC149" s="73"/>
      <c r="AD149" s="73">
        <v>5</v>
      </c>
      <c r="AE149" s="73"/>
      <c r="AF149" s="73"/>
      <c r="AG149" s="73"/>
      <c r="AH149" s="73"/>
      <c r="AI149" s="73"/>
      <c r="AJ149" s="73"/>
      <c r="AK149" s="73">
        <v>28</v>
      </c>
      <c r="AL149" s="72">
        <v>48</v>
      </c>
      <c r="AM149" s="81">
        <v>0.8</v>
      </c>
      <c r="AN149" s="72">
        <v>3</v>
      </c>
    </row>
    <row r="150" spans="1:40" x14ac:dyDescent="0.25">
      <c r="A150" s="76"/>
      <c r="B150" s="82" t="s">
        <v>286</v>
      </c>
      <c r="C150" s="79" t="s">
        <v>139</v>
      </c>
      <c r="D150" s="89" t="s">
        <v>307</v>
      </c>
      <c r="E150" s="72" t="s">
        <v>153</v>
      </c>
      <c r="F150" s="92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2">
        <v>0</v>
      </c>
      <c r="AM150" s="81">
        <v>0</v>
      </c>
      <c r="AN150" s="72">
        <v>0</v>
      </c>
    </row>
    <row r="151" spans="1:40" x14ac:dyDescent="0.25">
      <c r="A151" s="76"/>
      <c r="B151" s="82" t="s">
        <v>287</v>
      </c>
      <c r="C151" s="79" t="s">
        <v>140</v>
      </c>
      <c r="D151" s="89" t="s">
        <v>328</v>
      </c>
      <c r="E151" s="72" t="s">
        <v>153</v>
      </c>
      <c r="F151" s="92"/>
      <c r="G151" s="73"/>
      <c r="H151" s="73"/>
      <c r="I151" s="73"/>
      <c r="J151" s="73"/>
      <c r="K151" s="73"/>
      <c r="L151" s="73"/>
      <c r="M151" s="73"/>
      <c r="N151" s="73"/>
      <c r="O151" s="73"/>
      <c r="P151" s="73">
        <v>1</v>
      </c>
      <c r="Q151" s="73"/>
      <c r="R151" s="73"/>
      <c r="S151" s="73"/>
      <c r="T151" s="73"/>
      <c r="U151" s="73"/>
      <c r="V151" s="73">
        <v>2</v>
      </c>
      <c r="W151" s="73">
        <v>1</v>
      </c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2">
        <v>4</v>
      </c>
      <c r="AM151" s="81">
        <v>6.6666666666666666E-2</v>
      </c>
      <c r="AN151" s="72">
        <v>3</v>
      </c>
    </row>
    <row r="152" spans="1:40" x14ac:dyDescent="0.25">
      <c r="A152" s="76"/>
      <c r="B152" s="82" t="s">
        <v>288</v>
      </c>
      <c r="C152" s="79" t="s">
        <v>141</v>
      </c>
      <c r="D152" s="89" t="s">
        <v>307</v>
      </c>
      <c r="E152" s="72" t="s">
        <v>153</v>
      </c>
      <c r="F152" s="92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2">
        <v>0</v>
      </c>
      <c r="AM152" s="81">
        <v>0</v>
      </c>
      <c r="AN152" s="72">
        <v>0</v>
      </c>
    </row>
    <row r="153" spans="1:40" x14ac:dyDescent="0.25">
      <c r="A153" s="76"/>
      <c r="B153" s="82" t="s">
        <v>289</v>
      </c>
      <c r="C153" s="79" t="s">
        <v>142</v>
      </c>
      <c r="D153" s="89" t="s">
        <v>299</v>
      </c>
      <c r="E153" s="72" t="s">
        <v>153</v>
      </c>
      <c r="F153" s="92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>
        <v>66</v>
      </c>
      <c r="AL153" s="72">
        <v>66</v>
      </c>
      <c r="AM153" s="81">
        <v>1.1000000000000001</v>
      </c>
      <c r="AN153" s="72">
        <v>1</v>
      </c>
    </row>
    <row r="154" spans="1:40" x14ac:dyDescent="0.25">
      <c r="A154" s="76"/>
      <c r="B154" s="82" t="s">
        <v>290</v>
      </c>
      <c r="C154" s="79" t="s">
        <v>143</v>
      </c>
      <c r="D154" s="89" t="s">
        <v>362</v>
      </c>
      <c r="E154" s="72" t="s">
        <v>153</v>
      </c>
      <c r="F154" s="92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>
        <v>1</v>
      </c>
      <c r="AK154" s="73"/>
      <c r="AL154" s="72">
        <v>1</v>
      </c>
      <c r="AM154" s="81">
        <v>1.6666666666666666E-2</v>
      </c>
      <c r="AN154" s="72">
        <v>1</v>
      </c>
    </row>
    <row r="155" spans="1:40" x14ac:dyDescent="0.25">
      <c r="A155" s="76"/>
      <c r="B155" s="82" t="s">
        <v>291</v>
      </c>
      <c r="C155" s="79" t="s">
        <v>144</v>
      </c>
      <c r="D155" s="89" t="s">
        <v>363</v>
      </c>
      <c r="E155" s="72" t="s">
        <v>153</v>
      </c>
      <c r="F155" s="92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>
        <v>26</v>
      </c>
      <c r="T155" s="73"/>
      <c r="U155" s="73"/>
      <c r="V155" s="73"/>
      <c r="W155" s="73"/>
      <c r="X155" s="73"/>
      <c r="Y155" s="73">
        <v>4</v>
      </c>
      <c r="Z155" s="73">
        <v>16</v>
      </c>
      <c r="AA155" s="73"/>
      <c r="AB155" s="73"/>
      <c r="AC155" s="73"/>
      <c r="AD155" s="73"/>
      <c r="AE155" s="73"/>
      <c r="AF155" s="73"/>
      <c r="AG155" s="73">
        <v>6</v>
      </c>
      <c r="AH155" s="73"/>
      <c r="AI155" s="73"/>
      <c r="AJ155" s="73"/>
      <c r="AK155" s="73"/>
      <c r="AL155" s="72">
        <v>52</v>
      </c>
      <c r="AM155" s="81">
        <v>0.8666666666666667</v>
      </c>
      <c r="AN155" s="72">
        <v>4</v>
      </c>
    </row>
    <row r="156" spans="1:40" x14ac:dyDescent="0.25">
      <c r="A156" s="76"/>
      <c r="B156" s="79" t="s">
        <v>145</v>
      </c>
      <c r="C156" s="79" t="s">
        <v>145</v>
      </c>
      <c r="D156" s="89" t="s">
        <v>301</v>
      </c>
      <c r="E156" s="72" t="s">
        <v>153</v>
      </c>
      <c r="F156" s="92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>
        <v>13</v>
      </c>
      <c r="Z156" s="73">
        <v>3</v>
      </c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>
        <v>7</v>
      </c>
      <c r="AL156" s="72">
        <v>23</v>
      </c>
      <c r="AM156" s="81">
        <v>0.38333333333333336</v>
      </c>
      <c r="AN156" s="72">
        <v>3</v>
      </c>
    </row>
    <row r="157" spans="1:40" x14ac:dyDescent="0.25">
      <c r="A157" s="76"/>
      <c r="B157" s="82" t="s">
        <v>292</v>
      </c>
      <c r="C157" s="79" t="s">
        <v>146</v>
      </c>
      <c r="D157" s="89" t="s">
        <v>328</v>
      </c>
      <c r="E157" s="72" t="s">
        <v>153</v>
      </c>
      <c r="F157" s="92"/>
      <c r="G157" s="73"/>
      <c r="H157" s="73"/>
      <c r="I157" s="73">
        <v>6</v>
      </c>
      <c r="J157" s="73">
        <v>6</v>
      </c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>
        <v>3</v>
      </c>
      <c r="W157" s="73"/>
      <c r="X157" s="73">
        <v>6</v>
      </c>
      <c r="Y157" s="73">
        <v>11</v>
      </c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>
        <v>5</v>
      </c>
      <c r="AK157" s="73"/>
      <c r="AL157" s="72">
        <v>37</v>
      </c>
      <c r="AM157" s="81">
        <v>0.6166666666666667</v>
      </c>
      <c r="AN157" s="72">
        <v>6</v>
      </c>
    </row>
    <row r="158" spans="1:40" x14ac:dyDescent="0.25">
      <c r="A158" s="76"/>
      <c r="B158" s="82" t="s">
        <v>293</v>
      </c>
      <c r="C158" s="79" t="s">
        <v>147</v>
      </c>
      <c r="D158" s="89" t="s">
        <v>304</v>
      </c>
      <c r="E158" s="72" t="s">
        <v>153</v>
      </c>
      <c r="F158" s="92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2">
        <v>0</v>
      </c>
      <c r="AM158" s="81">
        <v>0</v>
      </c>
      <c r="AN158" s="72">
        <v>0</v>
      </c>
    </row>
    <row r="159" spans="1:40" x14ac:dyDescent="0.25">
      <c r="A159" s="76"/>
      <c r="B159" s="82" t="s">
        <v>295</v>
      </c>
      <c r="C159" s="79" t="s">
        <v>149</v>
      </c>
      <c r="D159" s="89" t="s">
        <v>364</v>
      </c>
      <c r="E159" s="72" t="s">
        <v>153</v>
      </c>
      <c r="F159" s="92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2">
        <v>0</v>
      </c>
      <c r="AM159" s="81">
        <v>0</v>
      </c>
      <c r="AN159" s="72">
        <v>0</v>
      </c>
    </row>
    <row r="160" spans="1:40" x14ac:dyDescent="0.25">
      <c r="A160" s="76"/>
      <c r="B160" s="82" t="s">
        <v>296</v>
      </c>
      <c r="C160" s="79" t="s">
        <v>150</v>
      </c>
      <c r="D160" s="89" t="s">
        <v>325</v>
      </c>
      <c r="E160" s="72" t="s">
        <v>153</v>
      </c>
      <c r="F160" s="92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2">
        <v>0</v>
      </c>
      <c r="AM160" s="81">
        <v>0</v>
      </c>
      <c r="AN160" s="72">
        <v>0</v>
      </c>
    </row>
    <row r="161" spans="1:40" x14ac:dyDescent="0.25">
      <c r="A161" s="76"/>
      <c r="B161" s="82" t="s">
        <v>298</v>
      </c>
      <c r="C161" s="79" t="s">
        <v>152</v>
      </c>
      <c r="D161" s="89" t="s">
        <v>301</v>
      </c>
      <c r="E161" s="72" t="s">
        <v>153</v>
      </c>
      <c r="F161" s="92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2">
        <v>0</v>
      </c>
      <c r="AM161" s="81">
        <v>0</v>
      </c>
      <c r="AN161" s="72">
        <v>0</v>
      </c>
    </row>
    <row r="162" spans="1:40" x14ac:dyDescent="0.25">
      <c r="A162" s="76"/>
      <c r="B162" s="76" t="s">
        <v>426</v>
      </c>
      <c r="C162" s="76" t="s">
        <v>426</v>
      </c>
      <c r="D162" s="80" t="s">
        <v>427</v>
      </c>
      <c r="E162" s="72" t="s">
        <v>153</v>
      </c>
      <c r="F162" s="77" t="s">
        <v>428</v>
      </c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>
        <v>1</v>
      </c>
      <c r="W162" s="76"/>
      <c r="X162" s="76"/>
      <c r="Y162" s="76">
        <v>2</v>
      </c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2">
        <v>3</v>
      </c>
      <c r="AM162" s="81">
        <v>0.05</v>
      </c>
      <c r="AN162" s="72">
        <v>2</v>
      </c>
    </row>
    <row r="163" spans="1:40" x14ac:dyDescent="0.25">
      <c r="A163" s="76"/>
      <c r="B163" s="76" t="s">
        <v>429</v>
      </c>
      <c r="C163" s="76" t="s">
        <v>430</v>
      </c>
      <c r="D163" s="80" t="s">
        <v>431</v>
      </c>
      <c r="E163" s="72" t="s">
        <v>153</v>
      </c>
      <c r="F163" s="77" t="s">
        <v>428</v>
      </c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2">
        <v>0</v>
      </c>
      <c r="AM163" s="81">
        <v>0</v>
      </c>
      <c r="AN163" s="72">
        <v>0</v>
      </c>
    </row>
    <row r="164" spans="1:40" x14ac:dyDescent="0.25">
      <c r="A164" s="77"/>
      <c r="B164" s="94" t="s">
        <v>432</v>
      </c>
      <c r="C164" s="76" t="s">
        <v>433</v>
      </c>
      <c r="D164" s="95" t="s">
        <v>375</v>
      </c>
      <c r="E164" s="72" t="s">
        <v>153</v>
      </c>
      <c r="F164" s="77" t="s">
        <v>428</v>
      </c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2">
        <v>0</v>
      </c>
      <c r="AM164" s="81">
        <v>0</v>
      </c>
      <c r="AN164" s="72">
        <v>0</v>
      </c>
    </row>
    <row r="165" spans="1:40" x14ac:dyDescent="0.25">
      <c r="A165" s="77"/>
      <c r="B165" s="96" t="s">
        <v>453</v>
      </c>
      <c r="C165" s="76" t="s">
        <v>459</v>
      </c>
      <c r="D165" s="96" t="s">
        <v>460</v>
      </c>
      <c r="E165" s="72" t="s">
        <v>153</v>
      </c>
      <c r="F165" s="76"/>
      <c r="G165" s="73"/>
      <c r="H165" s="73"/>
      <c r="I165" s="73"/>
      <c r="J165" s="73"/>
      <c r="K165" s="73"/>
      <c r="L165" s="73"/>
      <c r="M165" s="73"/>
      <c r="N165" s="73"/>
      <c r="O165" s="73"/>
      <c r="P165" s="73">
        <v>14</v>
      </c>
      <c r="Q165" s="73"/>
      <c r="R165" s="73">
        <v>6</v>
      </c>
      <c r="S165" s="73">
        <v>9</v>
      </c>
      <c r="T165" s="73"/>
      <c r="U165" s="73"/>
      <c r="V165" s="73"/>
      <c r="W165" s="73"/>
      <c r="X165" s="73">
        <v>5</v>
      </c>
      <c r="Y165" s="73">
        <v>16</v>
      </c>
      <c r="Z165" s="73">
        <v>15</v>
      </c>
      <c r="AA165" s="73"/>
      <c r="AB165" s="73"/>
      <c r="AC165" s="73"/>
      <c r="AD165" s="73">
        <v>7</v>
      </c>
      <c r="AE165" s="73">
        <v>4</v>
      </c>
      <c r="AF165" s="73"/>
      <c r="AG165" s="73"/>
      <c r="AH165" s="73"/>
      <c r="AI165" s="73"/>
      <c r="AJ165" s="73"/>
      <c r="AK165" s="73">
        <v>7</v>
      </c>
      <c r="AL165" s="72">
        <v>83</v>
      </c>
      <c r="AM165" s="81">
        <v>1.3833333333333333</v>
      </c>
      <c r="AN165" s="72">
        <v>9</v>
      </c>
    </row>
    <row r="166" spans="1:40" x14ac:dyDescent="0.25">
      <c r="A166" s="77"/>
      <c r="B166" s="96" t="s">
        <v>454</v>
      </c>
      <c r="C166" s="76" t="s">
        <v>461</v>
      </c>
      <c r="D166" s="96" t="s">
        <v>462</v>
      </c>
      <c r="E166" s="72" t="s">
        <v>153</v>
      </c>
      <c r="F166" s="76"/>
      <c r="G166" s="73"/>
      <c r="H166" s="73"/>
      <c r="I166" s="73"/>
      <c r="J166" s="73"/>
      <c r="K166" s="73"/>
      <c r="L166" s="73"/>
      <c r="M166" s="73"/>
      <c r="N166" s="73"/>
      <c r="O166" s="73"/>
      <c r="P166" s="73">
        <v>7</v>
      </c>
      <c r="Q166" s="73">
        <v>69</v>
      </c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2">
        <v>76</v>
      </c>
      <c r="AM166" s="81">
        <v>1.2666666666666666</v>
      </c>
      <c r="AN166" s="72">
        <v>2</v>
      </c>
    </row>
    <row r="167" spans="1:40" x14ac:dyDescent="0.25">
      <c r="A167" s="77"/>
      <c r="B167" s="96" t="s">
        <v>455</v>
      </c>
      <c r="C167" s="76" t="s">
        <v>463</v>
      </c>
      <c r="D167" s="96" t="s">
        <v>314</v>
      </c>
      <c r="E167" s="72" t="s">
        <v>153</v>
      </c>
      <c r="F167" s="76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2">
        <v>0</v>
      </c>
      <c r="AM167" s="81">
        <v>0</v>
      </c>
      <c r="AN167" s="72">
        <v>0</v>
      </c>
    </row>
    <row r="168" spans="1:40" x14ac:dyDescent="0.25">
      <c r="A168" s="77"/>
      <c r="B168" s="96" t="s">
        <v>456</v>
      </c>
      <c r="C168" s="76" t="s">
        <v>464</v>
      </c>
      <c r="D168" s="96" t="s">
        <v>465</v>
      </c>
      <c r="E168" s="72" t="s">
        <v>153</v>
      </c>
      <c r="F168" s="76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2">
        <v>0</v>
      </c>
      <c r="AM168" s="81">
        <v>0</v>
      </c>
      <c r="AN168" s="72">
        <v>0</v>
      </c>
    </row>
  </sheetData>
  <mergeCells count="6">
    <mergeCell ref="AN2:AN3"/>
    <mergeCell ref="A2:A3"/>
    <mergeCell ref="B2:F2"/>
    <mergeCell ref="G2:AK2"/>
    <mergeCell ref="AL2:AL3"/>
    <mergeCell ref="AM2:A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8"/>
  <sheetViews>
    <sheetView zoomScale="80" workbookViewId="0">
      <selection activeCell="K3" sqref="K3:K18"/>
    </sheetView>
  </sheetViews>
  <sheetFormatPr defaultRowHeight="15" x14ac:dyDescent="0.25"/>
  <cols>
    <col min="2" max="2" width="20.5703125" bestFit="1" customWidth="1"/>
    <col min="3" max="3" width="19.85546875" bestFit="1" customWidth="1"/>
    <col min="4" max="4" width="8.5703125" bestFit="1" customWidth="1"/>
    <col min="5" max="5" width="19.85546875" bestFit="1" customWidth="1"/>
    <col min="6" max="6" width="8.5703125" bestFit="1" customWidth="1"/>
    <col min="7" max="7" width="19.85546875" bestFit="1" customWidth="1"/>
    <col min="8" max="8" width="8.5703125" bestFit="1" customWidth="1"/>
    <col min="9" max="9" width="19.85546875" bestFit="1" customWidth="1"/>
    <col min="10" max="10" width="8.5703125" bestFit="1" customWidth="1"/>
    <col min="11" max="11" width="20" bestFit="1" customWidth="1"/>
  </cols>
  <sheetData>
    <row r="1" spans="2:19" x14ac:dyDescent="0.25">
      <c r="B1" s="106" t="s">
        <v>395</v>
      </c>
      <c r="C1" s="105" t="s">
        <v>397</v>
      </c>
      <c r="D1" s="105"/>
      <c r="E1" s="105" t="s">
        <v>399</v>
      </c>
      <c r="F1" s="105"/>
      <c r="G1" s="105" t="s">
        <v>400</v>
      </c>
      <c r="H1" s="105"/>
      <c r="I1" s="105" t="s">
        <v>403</v>
      </c>
      <c r="J1" s="105"/>
      <c r="K1" s="105" t="s">
        <v>435</v>
      </c>
      <c r="L1" s="105"/>
    </row>
    <row r="2" spans="2:19" x14ac:dyDescent="0.25">
      <c r="B2" s="106"/>
      <c r="C2" s="30" t="s">
        <v>164</v>
      </c>
      <c r="D2" s="31" t="s">
        <v>398</v>
      </c>
      <c r="E2" s="30" t="s">
        <v>164</v>
      </c>
      <c r="F2" s="31" t="s">
        <v>398</v>
      </c>
      <c r="G2" s="30" t="s">
        <v>164</v>
      </c>
      <c r="H2" s="31" t="s">
        <v>398</v>
      </c>
      <c r="I2" s="30" t="s">
        <v>164</v>
      </c>
      <c r="J2" s="31" t="s">
        <v>398</v>
      </c>
      <c r="K2" s="30" t="s">
        <v>164</v>
      </c>
      <c r="L2" s="31" t="s">
        <v>398</v>
      </c>
    </row>
    <row r="3" spans="2:19" x14ac:dyDescent="0.25">
      <c r="B3" s="8" t="s">
        <v>43</v>
      </c>
      <c r="C3" s="48">
        <f>_xlfn.XLOOKUP(B3,'Jan-Pivot'!$A$4:$A$20,'Jan-Pivot'!$C$4:$C$20, ,0)</f>
        <v>7.5</v>
      </c>
      <c r="D3" s="32">
        <f>_xlfn.RANK.EQ(C3,$C$3:$C$18,0)</f>
        <v>2</v>
      </c>
      <c r="E3" s="48">
        <f>_xlfn.XLOOKUP(B3,'Feb-Pivot'!$A$4:$A$20,'Feb-Pivot'!$C$4:$C$20, ,0)</f>
        <v>6.375</v>
      </c>
      <c r="F3" s="32">
        <f>_xlfn.RANK.EQ(E3,$E$3:$E$18,0)</f>
        <v>3</v>
      </c>
      <c r="G3" s="48">
        <f>_xlfn.XLOOKUP(B3,'Mar-Pivot'!$A$4:$A$20,'Mar-Pivot'!$C$4:$C$20, ,0)</f>
        <v>6.75</v>
      </c>
      <c r="H3" s="32">
        <f>_xlfn.RANK.EQ(G3,$G$3:$G$18,0)</f>
        <v>3</v>
      </c>
      <c r="I3" s="48">
        <f>_xlfn.XLOOKUP(B3,'Apr-Pivot'!$A$4:$A$20,'Apr-Pivot'!$C$4:$C$20, ,0)</f>
        <v>6.625</v>
      </c>
      <c r="J3" s="32">
        <f>_xlfn.RANK.EQ(I3,$I$3:$I$18,0)</f>
        <v>1</v>
      </c>
      <c r="K3" s="48">
        <f>_xlfn.XLOOKUP(B3,'Mei-Pivot'!$A$4:$A$19,'Mei-Pivot'!$D$4:$D$19)</f>
        <v>6.25</v>
      </c>
      <c r="L3" s="32">
        <f>_xlfn.RANK.EQ(K3,$K$3:$K$18,0)</f>
        <v>1</v>
      </c>
      <c r="O3" s="25">
        <f t="shared" ref="O3:O18" si="0">C3</f>
        <v>7.5</v>
      </c>
      <c r="P3" s="25">
        <f t="shared" ref="P3:P18" si="1">E3</f>
        <v>6.375</v>
      </c>
      <c r="Q3" s="25">
        <f t="shared" ref="Q3:Q18" si="2">G3</f>
        <v>6.75</v>
      </c>
      <c r="R3" s="25">
        <f t="shared" ref="R3:R18" si="3">I3</f>
        <v>6.625</v>
      </c>
      <c r="S3" s="25">
        <f t="shared" ref="S3:S18" si="4">K3</f>
        <v>6.25</v>
      </c>
    </row>
    <row r="4" spans="2:19" x14ac:dyDescent="0.25">
      <c r="B4" s="8" t="s">
        <v>299</v>
      </c>
      <c r="C4" s="48">
        <f>_xlfn.XLOOKUP(B4,'Jan-Pivot'!$A$4:$A$20,'Jan-Pivot'!$C$4:$C$20, ,0)</f>
        <v>5.3</v>
      </c>
      <c r="D4" s="32">
        <f t="shared" ref="D4:D18" si="5">_xlfn.RANK.EQ(C4,$C$3:$C$18,0)</f>
        <v>4</v>
      </c>
      <c r="E4" s="48">
        <f>_xlfn.XLOOKUP(B4,'Feb-Pivot'!$A$4:$A$20,'Feb-Pivot'!$C$4:$C$20, ,0)</f>
        <v>5.5</v>
      </c>
      <c r="F4" s="32">
        <f t="shared" ref="F4:F18" si="6">_xlfn.RANK.EQ(E4,$E$3:$E$18,0)</f>
        <v>4</v>
      </c>
      <c r="G4" s="48">
        <f>_xlfn.XLOOKUP(B4,'Mar-Pivot'!$A$4:$A$20,'Mar-Pivot'!$C$4:$C$20, ,0)</f>
        <v>7.3</v>
      </c>
      <c r="H4" s="32">
        <f t="shared" ref="H4:H18" si="7">_xlfn.RANK.EQ(G4,$G$3:$G$18,0)</f>
        <v>2</v>
      </c>
      <c r="I4" s="48">
        <f>_xlfn.XLOOKUP(B4,'Apr-Pivot'!$A$4:$A$20,'Apr-Pivot'!$C$4:$C$20, ,0)</f>
        <v>6.3</v>
      </c>
      <c r="J4" s="32">
        <f t="shared" ref="J4:J18" si="8">_xlfn.RANK.EQ(I4,$I$3:$I$18,0)</f>
        <v>2</v>
      </c>
      <c r="K4" s="48">
        <f>_xlfn.XLOOKUP(B4,'Mei-Pivot'!$A$4:$A$19,'Mei-Pivot'!$D$4:$D$19)</f>
        <v>5.4545454545454541</v>
      </c>
      <c r="L4" s="32">
        <f t="shared" ref="L4:L18" si="9">_xlfn.RANK.EQ(K4,$K$3:$K$18,0)</f>
        <v>3</v>
      </c>
      <c r="O4" s="25">
        <f t="shared" si="0"/>
        <v>5.3</v>
      </c>
      <c r="P4" s="25">
        <f t="shared" si="1"/>
        <v>5.5</v>
      </c>
      <c r="Q4" s="25">
        <f t="shared" si="2"/>
        <v>7.3</v>
      </c>
      <c r="R4" s="25">
        <f t="shared" si="3"/>
        <v>6.3</v>
      </c>
      <c r="S4" s="25">
        <f t="shared" si="4"/>
        <v>5.4545454545454541</v>
      </c>
    </row>
    <row r="5" spans="2:19" x14ac:dyDescent="0.25">
      <c r="B5" s="8" t="s">
        <v>394</v>
      </c>
      <c r="C5" s="48">
        <f>_xlfn.XLOOKUP(B5,'Jan-Pivot'!$A$4:$A$20,'Jan-Pivot'!$C$4:$C$20, ,0)</f>
        <v>7.8</v>
      </c>
      <c r="D5" s="32">
        <f t="shared" si="5"/>
        <v>1</v>
      </c>
      <c r="E5" s="48">
        <f>_xlfn.XLOOKUP(B5,'Feb-Pivot'!$A$4:$A$20,'Feb-Pivot'!$C$4:$C$20, ,0)</f>
        <v>8.6</v>
      </c>
      <c r="F5" s="32">
        <f t="shared" si="6"/>
        <v>1</v>
      </c>
      <c r="G5" s="48">
        <f>_xlfn.XLOOKUP(B5,'Mar-Pivot'!$A$4:$A$20,'Mar-Pivot'!$C$4:$C$20, ,0)</f>
        <v>5.4</v>
      </c>
      <c r="H5" s="32">
        <f t="shared" si="7"/>
        <v>6</v>
      </c>
      <c r="I5" s="48">
        <f>_xlfn.XLOOKUP(B5,'Apr-Pivot'!$A$4:$A$20,'Apr-Pivot'!$C$4:$C$20, ,0)</f>
        <v>3.8</v>
      </c>
      <c r="J5" s="32">
        <f t="shared" si="8"/>
        <v>3</v>
      </c>
      <c r="K5" s="48">
        <f>_xlfn.XLOOKUP(B5,'Mei-Pivot'!$A$4:$A$19,'Mei-Pivot'!$D$4:$D$19)</f>
        <v>0.6</v>
      </c>
      <c r="L5" s="32">
        <f t="shared" si="9"/>
        <v>14</v>
      </c>
      <c r="O5" s="25">
        <f t="shared" si="0"/>
        <v>7.8</v>
      </c>
      <c r="P5" s="25">
        <f t="shared" si="1"/>
        <v>8.6</v>
      </c>
      <c r="Q5" s="25">
        <f t="shared" si="2"/>
        <v>5.4</v>
      </c>
      <c r="R5" s="25">
        <f t="shared" si="3"/>
        <v>3.8</v>
      </c>
      <c r="S5" s="25">
        <f t="shared" si="4"/>
        <v>0.6</v>
      </c>
    </row>
    <row r="6" spans="2:19" x14ac:dyDescent="0.25">
      <c r="B6" s="8" t="s">
        <v>321</v>
      </c>
      <c r="C6" s="48">
        <f>_xlfn.XLOOKUP(B6,'Jan-Pivot'!$A$4:$A$20,'Jan-Pivot'!$C$4:$C$20, ,0)</f>
        <v>5.75</v>
      </c>
      <c r="D6" s="32">
        <f t="shared" si="5"/>
        <v>3</v>
      </c>
      <c r="E6" s="48">
        <f>_xlfn.XLOOKUP(B6,'Feb-Pivot'!$A$4:$A$20,'Feb-Pivot'!$C$4:$C$20, ,0)</f>
        <v>6.5</v>
      </c>
      <c r="F6" s="32">
        <f t="shared" si="6"/>
        <v>2</v>
      </c>
      <c r="G6" s="48">
        <f>_xlfn.XLOOKUP(B6,'Mar-Pivot'!$A$4:$A$20,'Mar-Pivot'!$C$4:$C$20, ,0)</f>
        <v>8.5</v>
      </c>
      <c r="H6" s="32">
        <f t="shared" si="7"/>
        <v>1</v>
      </c>
      <c r="I6" s="48">
        <f>_xlfn.XLOOKUP(B6,'Apr-Pivot'!$A$4:$A$20,'Apr-Pivot'!$C$4:$C$20, ,0)</f>
        <v>3.5</v>
      </c>
      <c r="J6" s="32">
        <f t="shared" si="8"/>
        <v>4</v>
      </c>
      <c r="K6" s="48">
        <f>_xlfn.XLOOKUP(B6,'Mei-Pivot'!$A$4:$A$19,'Mei-Pivot'!$D$4:$D$19)</f>
        <v>5.5</v>
      </c>
      <c r="L6" s="32">
        <f t="shared" si="9"/>
        <v>2</v>
      </c>
      <c r="O6" s="25">
        <f t="shared" si="0"/>
        <v>5.75</v>
      </c>
      <c r="P6" s="25">
        <f t="shared" si="1"/>
        <v>6.5</v>
      </c>
      <c r="Q6" s="25">
        <f t="shared" si="2"/>
        <v>8.5</v>
      </c>
      <c r="R6" s="25">
        <f t="shared" si="3"/>
        <v>3.5</v>
      </c>
      <c r="S6" s="25">
        <f t="shared" si="4"/>
        <v>5.5</v>
      </c>
    </row>
    <row r="7" spans="2:19" x14ac:dyDescent="0.25">
      <c r="B7" s="8" t="s">
        <v>301</v>
      </c>
      <c r="C7" s="48">
        <f>_xlfn.XLOOKUP(B7,'Jan-Pivot'!$A$4:$A$20,'Jan-Pivot'!$C$4:$C$20, ,0)</f>
        <v>2.8571428571428572</v>
      </c>
      <c r="D7" s="32">
        <f t="shared" si="5"/>
        <v>8</v>
      </c>
      <c r="E7" s="48">
        <f>_xlfn.XLOOKUP(B7,'Feb-Pivot'!$A$4:$A$20,'Feb-Pivot'!$C$4:$C$20, ,0)</f>
        <v>4.7142857142857144</v>
      </c>
      <c r="F7" s="32">
        <f t="shared" si="6"/>
        <v>5</v>
      </c>
      <c r="G7" s="48">
        <f>_xlfn.XLOOKUP(B7,'Mar-Pivot'!$A$4:$A$20,'Mar-Pivot'!$C$4:$C$20, ,0)</f>
        <v>6.4285714285714288</v>
      </c>
      <c r="H7" s="32">
        <f t="shared" si="7"/>
        <v>4</v>
      </c>
      <c r="I7" s="48">
        <f>_xlfn.XLOOKUP(B7,'Apr-Pivot'!$A$4:$A$20,'Apr-Pivot'!$C$4:$C$20, ,0)</f>
        <v>3.4285714285714284</v>
      </c>
      <c r="J7" s="32">
        <f t="shared" si="8"/>
        <v>5</v>
      </c>
      <c r="K7" s="48">
        <f>_xlfn.XLOOKUP(B7,'Mei-Pivot'!$A$4:$A$19,'Mei-Pivot'!$D$4:$D$19)</f>
        <v>1.5</v>
      </c>
      <c r="L7" s="32">
        <f t="shared" si="9"/>
        <v>10</v>
      </c>
      <c r="O7" s="25">
        <f t="shared" si="0"/>
        <v>2.8571428571428572</v>
      </c>
      <c r="P7" s="25">
        <f t="shared" si="1"/>
        <v>4.7142857142857144</v>
      </c>
      <c r="Q7" s="25">
        <f t="shared" si="2"/>
        <v>6.4285714285714288</v>
      </c>
      <c r="R7" s="25">
        <f t="shared" si="3"/>
        <v>3.4285714285714284</v>
      </c>
      <c r="S7" s="25">
        <f t="shared" si="4"/>
        <v>1.5</v>
      </c>
    </row>
    <row r="8" spans="2:19" x14ac:dyDescent="0.25">
      <c r="B8" s="8" t="s">
        <v>328</v>
      </c>
      <c r="C8" s="48">
        <f>_xlfn.XLOOKUP(B8,'Jan-Pivot'!$A$4:$A$20,'Jan-Pivot'!$C$4:$C$20, ,0)</f>
        <v>1</v>
      </c>
      <c r="D8" s="32">
        <f t="shared" si="5"/>
        <v>15</v>
      </c>
      <c r="E8" s="48">
        <f>_xlfn.XLOOKUP(B8,'Feb-Pivot'!$A$4:$A$20,'Feb-Pivot'!$C$4:$C$20, ,0)</f>
        <v>3.3333333333333335</v>
      </c>
      <c r="F8" s="32">
        <f t="shared" si="6"/>
        <v>6</v>
      </c>
      <c r="G8" s="48">
        <f>_xlfn.XLOOKUP(B8,'Mar-Pivot'!$A$4:$A$20,'Mar-Pivot'!$C$4:$C$20, ,0)</f>
        <v>6</v>
      </c>
      <c r="H8" s="32">
        <f t="shared" si="7"/>
        <v>5</v>
      </c>
      <c r="I8" s="48">
        <f>_xlfn.XLOOKUP(B8,'Apr-Pivot'!$A$4:$A$20,'Apr-Pivot'!$C$4:$C$20, ,0)</f>
        <v>3</v>
      </c>
      <c r="J8" s="32">
        <f t="shared" si="8"/>
        <v>6</v>
      </c>
      <c r="K8" s="48">
        <f>_xlfn.XLOOKUP(B8,'Mei-Pivot'!$A$4:$A$19,'Mei-Pivot'!$D$4:$D$19)</f>
        <v>2.3333333333333335</v>
      </c>
      <c r="L8" s="32">
        <f t="shared" si="9"/>
        <v>5</v>
      </c>
      <c r="O8" s="25">
        <f t="shared" si="0"/>
        <v>1</v>
      </c>
      <c r="P8" s="25">
        <f t="shared" si="1"/>
        <v>3.3333333333333335</v>
      </c>
      <c r="Q8" s="25">
        <f t="shared" si="2"/>
        <v>6</v>
      </c>
      <c r="R8" s="25">
        <f t="shared" si="3"/>
        <v>3</v>
      </c>
      <c r="S8" s="25">
        <f t="shared" si="4"/>
        <v>2.3333333333333335</v>
      </c>
    </row>
    <row r="9" spans="2:19" x14ac:dyDescent="0.25">
      <c r="B9" s="8" t="s">
        <v>393</v>
      </c>
      <c r="C9" s="48">
        <f>_xlfn.XLOOKUP(B9,'Jan-Pivot'!$A$4:$A$20,'Jan-Pivot'!$C$4:$C$20, ,0)</f>
        <v>3.6666666666666665</v>
      </c>
      <c r="D9" s="32">
        <f t="shared" si="5"/>
        <v>6</v>
      </c>
      <c r="E9" s="48">
        <f>_xlfn.XLOOKUP(B9,'Feb-Pivot'!$A$4:$A$20,'Feb-Pivot'!$C$4:$C$20, ,0)</f>
        <v>3</v>
      </c>
      <c r="F9" s="32">
        <f t="shared" si="6"/>
        <v>10</v>
      </c>
      <c r="G9" s="48">
        <f>_xlfn.XLOOKUP(B9,'Mar-Pivot'!$A$4:$A$20,'Mar-Pivot'!$C$4:$C$20, ,0)</f>
        <v>4.333333333333333</v>
      </c>
      <c r="H9" s="32">
        <f t="shared" si="7"/>
        <v>8</v>
      </c>
      <c r="I9" s="48">
        <f>_xlfn.XLOOKUP(B9,'Apr-Pivot'!$A$4:$A$20,'Apr-Pivot'!$C$4:$C$20, ,0)</f>
        <v>3</v>
      </c>
      <c r="J9" s="32">
        <f t="shared" si="8"/>
        <v>6</v>
      </c>
      <c r="K9" s="48">
        <f>_xlfn.XLOOKUP(B9,'Mei-Pivot'!$A$4:$A$19,'Mei-Pivot'!$D$4:$D$19)</f>
        <v>1.75</v>
      </c>
      <c r="L9" s="32">
        <f t="shared" si="9"/>
        <v>8</v>
      </c>
      <c r="O9" s="25">
        <f t="shared" si="0"/>
        <v>3.6666666666666665</v>
      </c>
      <c r="P9" s="25">
        <f t="shared" si="1"/>
        <v>3</v>
      </c>
      <c r="Q9" s="25">
        <f t="shared" si="2"/>
        <v>4.333333333333333</v>
      </c>
      <c r="R9" s="25">
        <f t="shared" si="3"/>
        <v>3</v>
      </c>
      <c r="S9" s="25">
        <f t="shared" si="4"/>
        <v>1.75</v>
      </c>
    </row>
    <row r="10" spans="2:19" x14ac:dyDescent="0.25">
      <c r="B10" s="8" t="s">
        <v>22</v>
      </c>
      <c r="C10" s="48">
        <f>_xlfn.XLOOKUP(B10,'Jan-Pivot'!$A$4:$A$20,'Jan-Pivot'!$C$4:$C$20, ,0)</f>
        <v>2.2142857142857144</v>
      </c>
      <c r="D10" s="32">
        <f t="shared" si="5"/>
        <v>12</v>
      </c>
      <c r="E10" s="48">
        <f>_xlfn.XLOOKUP(B10,'Feb-Pivot'!$A$4:$A$20,'Feb-Pivot'!$C$4:$C$20, ,0)</f>
        <v>1.6666666666666667</v>
      </c>
      <c r="F10" s="32">
        <f t="shared" si="6"/>
        <v>13</v>
      </c>
      <c r="G10" s="48">
        <f>_xlfn.XLOOKUP(B10,'Mar-Pivot'!$A$4:$A$20,'Mar-Pivot'!$C$4:$C$20, ,0)</f>
        <v>3.3846153846153846</v>
      </c>
      <c r="H10" s="32">
        <f t="shared" si="7"/>
        <v>9</v>
      </c>
      <c r="I10" s="48">
        <f>_xlfn.XLOOKUP(B10,'Apr-Pivot'!$A$4:$A$20,'Apr-Pivot'!$C$4:$C$20, ,0)</f>
        <v>2.6153846153846154</v>
      </c>
      <c r="J10" s="32">
        <f t="shared" si="8"/>
        <v>9</v>
      </c>
      <c r="K10" s="48">
        <f>_xlfn.XLOOKUP(B10,'Mei-Pivot'!$A$4:$A$19,'Mei-Pivot'!$D$4:$D$19)</f>
        <v>2.0769230769230771</v>
      </c>
      <c r="L10" s="32">
        <f t="shared" si="9"/>
        <v>7</v>
      </c>
      <c r="O10" s="25">
        <f t="shared" si="0"/>
        <v>2.2142857142857144</v>
      </c>
      <c r="P10" s="25">
        <f t="shared" si="1"/>
        <v>1.6666666666666667</v>
      </c>
      <c r="Q10" s="25">
        <f t="shared" si="2"/>
        <v>3.3846153846153846</v>
      </c>
      <c r="R10" s="25">
        <f t="shared" si="3"/>
        <v>2.6153846153846154</v>
      </c>
      <c r="S10" s="25">
        <f t="shared" si="4"/>
        <v>2.0769230769230771</v>
      </c>
    </row>
    <row r="11" spans="2:19" x14ac:dyDescent="0.25">
      <c r="B11" s="8" t="s">
        <v>392</v>
      </c>
      <c r="C11" s="48">
        <f>_xlfn.XLOOKUP(B11,'Jan-Pivot'!$A$4:$A$20,'Jan-Pivot'!$C$4:$C$20, ,0)</f>
        <v>2.6666666666666665</v>
      </c>
      <c r="D11" s="32">
        <f t="shared" si="5"/>
        <v>9</v>
      </c>
      <c r="E11" s="48">
        <f>_xlfn.XLOOKUP(B11,'Feb-Pivot'!$A$4:$A$20,'Feb-Pivot'!$C$4:$C$20, ,0)</f>
        <v>2.4166666666666665</v>
      </c>
      <c r="F11" s="32">
        <f t="shared" si="6"/>
        <v>11</v>
      </c>
      <c r="G11" s="48">
        <f>_xlfn.XLOOKUP(B11,'Mar-Pivot'!$A$4:$A$20,'Mar-Pivot'!$C$4:$C$20, ,0)</f>
        <v>2.75</v>
      </c>
      <c r="H11" s="32">
        <f t="shared" si="7"/>
        <v>13</v>
      </c>
      <c r="I11" s="48">
        <f>_xlfn.XLOOKUP(B11,'Apr-Pivot'!$A$4:$A$20,'Apr-Pivot'!$C$4:$C$20, ,0)</f>
        <v>2.25</v>
      </c>
      <c r="J11" s="32">
        <f t="shared" si="8"/>
        <v>10</v>
      </c>
      <c r="K11" s="48">
        <f>_xlfn.XLOOKUP(B11,'Mei-Pivot'!$A$4:$A$19,'Mei-Pivot'!$D$4:$D$19)</f>
        <v>3.0833333333333335</v>
      </c>
      <c r="L11" s="32">
        <f t="shared" si="9"/>
        <v>4</v>
      </c>
      <c r="O11" s="25">
        <f t="shared" si="0"/>
        <v>2.6666666666666665</v>
      </c>
      <c r="P11" s="25">
        <f t="shared" si="1"/>
        <v>2.4166666666666665</v>
      </c>
      <c r="Q11" s="25">
        <f t="shared" si="2"/>
        <v>2.75</v>
      </c>
      <c r="R11" s="25">
        <f t="shared" si="3"/>
        <v>2.25</v>
      </c>
      <c r="S11" s="25">
        <f t="shared" si="4"/>
        <v>3.0833333333333335</v>
      </c>
    </row>
    <row r="12" spans="2:19" x14ac:dyDescent="0.25">
      <c r="B12" s="8" t="s">
        <v>154</v>
      </c>
      <c r="C12" s="48">
        <f>_xlfn.XLOOKUP(B12,'Jan-Pivot'!$A$4:$A$20,'Jan-Pivot'!$C$4:$C$20, ,0)</f>
        <v>2.4</v>
      </c>
      <c r="D12" s="32">
        <f t="shared" si="5"/>
        <v>11</v>
      </c>
      <c r="E12" s="48">
        <f>_xlfn.XLOOKUP(B12,'Feb-Pivot'!$A$4:$A$20,'Feb-Pivot'!$C$4:$C$20, ,0)</f>
        <v>3.2272727272727271</v>
      </c>
      <c r="F12" s="32">
        <f t="shared" si="6"/>
        <v>8</v>
      </c>
      <c r="G12" s="48">
        <f>_xlfn.XLOOKUP(B12,'Mar-Pivot'!$A$4:$A$20,'Mar-Pivot'!$C$4:$C$20, ,0)</f>
        <v>2.9090909090909092</v>
      </c>
      <c r="H12" s="32">
        <f t="shared" si="7"/>
        <v>11</v>
      </c>
      <c r="I12" s="48">
        <f>_xlfn.XLOOKUP(B12,'Apr-Pivot'!$A$4:$A$20,'Apr-Pivot'!$C$4:$C$20, ,0)</f>
        <v>1.6818181818181819</v>
      </c>
      <c r="J12" s="32">
        <f t="shared" si="8"/>
        <v>11</v>
      </c>
      <c r="K12" s="48">
        <f>_xlfn.XLOOKUP(B12,'Mei-Pivot'!$A$4:$A$19,'Mei-Pivot'!$D$4:$D$19)</f>
        <v>1.6923076923076923</v>
      </c>
      <c r="L12" s="32">
        <f t="shared" si="9"/>
        <v>9</v>
      </c>
      <c r="O12" s="25">
        <f t="shared" si="0"/>
        <v>2.4</v>
      </c>
      <c r="P12" s="25">
        <f t="shared" si="1"/>
        <v>3.2272727272727271</v>
      </c>
      <c r="Q12" s="25">
        <f t="shared" si="2"/>
        <v>2.9090909090909092</v>
      </c>
      <c r="R12" s="25">
        <f t="shared" si="3"/>
        <v>1.6818181818181819</v>
      </c>
      <c r="S12" s="25">
        <f t="shared" si="4"/>
        <v>1.6923076923076923</v>
      </c>
    </row>
    <row r="13" spans="2:19" x14ac:dyDescent="0.25">
      <c r="B13" s="8" t="s">
        <v>64</v>
      </c>
      <c r="C13" s="48">
        <f>_xlfn.XLOOKUP(B13,'Jan-Pivot'!$A$4:$A$20,'Jan-Pivot'!$C$4:$C$20, ,0)</f>
        <v>3.3333333333333335</v>
      </c>
      <c r="D13" s="32">
        <f t="shared" si="5"/>
        <v>7</v>
      </c>
      <c r="E13" s="48">
        <f>_xlfn.XLOOKUP(B13,'Feb-Pivot'!$A$4:$A$20,'Feb-Pivot'!$C$4:$C$20, ,0)</f>
        <v>1.6666666666666667</v>
      </c>
      <c r="F13" s="32">
        <f t="shared" si="6"/>
        <v>13</v>
      </c>
      <c r="G13" s="48">
        <f>_xlfn.XLOOKUP(B13,'Mar-Pivot'!$A$4:$A$20,'Mar-Pivot'!$C$4:$C$20, ,0)</f>
        <v>3</v>
      </c>
      <c r="H13" s="32">
        <f t="shared" si="7"/>
        <v>10</v>
      </c>
      <c r="I13" s="48">
        <f>_xlfn.XLOOKUP(B13,'Apr-Pivot'!$A$4:$A$20,'Apr-Pivot'!$C$4:$C$20, ,0)</f>
        <v>1.6666666666666667</v>
      </c>
      <c r="J13" s="32">
        <f t="shared" si="8"/>
        <v>12</v>
      </c>
      <c r="K13" s="48">
        <f>_xlfn.XLOOKUP(B13,'Mei-Pivot'!$A$4:$A$19,'Mei-Pivot'!$D$4:$D$19)</f>
        <v>2.3333333333333335</v>
      </c>
      <c r="L13" s="32">
        <f t="shared" si="9"/>
        <v>5</v>
      </c>
      <c r="O13" s="25">
        <f t="shared" si="0"/>
        <v>3.3333333333333335</v>
      </c>
      <c r="P13" s="25">
        <f t="shared" si="1"/>
        <v>1.6666666666666667</v>
      </c>
      <c r="Q13" s="25">
        <f t="shared" si="2"/>
        <v>3</v>
      </c>
      <c r="R13" s="25">
        <f t="shared" si="3"/>
        <v>1.6666666666666667</v>
      </c>
      <c r="S13" s="25">
        <f t="shared" si="4"/>
        <v>2.3333333333333335</v>
      </c>
    </row>
    <row r="14" spans="2:19" x14ac:dyDescent="0.25">
      <c r="B14" s="8" t="s">
        <v>390</v>
      </c>
      <c r="C14" s="48">
        <f>_xlfn.XLOOKUP(B14,'Jan-Pivot'!$A$4:$A$20,'Jan-Pivot'!$C$4:$C$20, ,0)</f>
        <v>2.4285714285714284</v>
      </c>
      <c r="D14" s="32">
        <f t="shared" si="5"/>
        <v>10</v>
      </c>
      <c r="E14" s="48">
        <f>_xlfn.XLOOKUP(B14,'Feb-Pivot'!$A$4:$A$20,'Feb-Pivot'!$C$4:$C$20, ,0)</f>
        <v>0.9285714285714286</v>
      </c>
      <c r="F14" s="32">
        <f t="shared" si="6"/>
        <v>15</v>
      </c>
      <c r="G14" s="48">
        <f>_xlfn.XLOOKUP(B14,'Mar-Pivot'!$A$4:$A$20,'Mar-Pivot'!$C$4:$C$20, ,0)</f>
        <v>2.7857142857142856</v>
      </c>
      <c r="H14" s="32">
        <f t="shared" si="7"/>
        <v>12</v>
      </c>
      <c r="I14" s="48">
        <f>_xlfn.XLOOKUP(B14,'Apr-Pivot'!$A$4:$A$20,'Apr-Pivot'!$C$4:$C$20, ,0)</f>
        <v>1.2142857142857142</v>
      </c>
      <c r="J14" s="32">
        <f t="shared" si="8"/>
        <v>13</v>
      </c>
      <c r="K14" s="48">
        <f>_xlfn.XLOOKUP(B14,'Mei-Pivot'!$A$4:$A$19,'Mei-Pivot'!$D$4:$D$19)</f>
        <v>1.2142857142857142</v>
      </c>
      <c r="L14" s="32">
        <f t="shared" si="9"/>
        <v>11</v>
      </c>
      <c r="O14" s="25">
        <f t="shared" si="0"/>
        <v>2.4285714285714284</v>
      </c>
      <c r="P14" s="25">
        <f t="shared" si="1"/>
        <v>0.9285714285714286</v>
      </c>
      <c r="Q14" s="25">
        <f t="shared" si="2"/>
        <v>2.7857142857142856</v>
      </c>
      <c r="R14" s="25">
        <f t="shared" si="3"/>
        <v>1.2142857142857142</v>
      </c>
      <c r="S14" s="25">
        <f t="shared" si="4"/>
        <v>1.2142857142857142</v>
      </c>
    </row>
    <row r="15" spans="2:19" x14ac:dyDescent="0.25">
      <c r="B15" s="8" t="s">
        <v>389</v>
      </c>
      <c r="C15" s="48">
        <f>_xlfn.XLOOKUP(B15,'Jan-Pivot'!$A$4:$A$20,'Jan-Pivot'!$C$4:$C$20, ,0)</f>
        <v>2.1111111111111112</v>
      </c>
      <c r="D15" s="32">
        <f t="shared" si="5"/>
        <v>13</v>
      </c>
      <c r="E15" s="48">
        <f>_xlfn.XLOOKUP(B15,'Feb-Pivot'!$A$4:$A$20,'Feb-Pivot'!$C$4:$C$20, ,0)</f>
        <v>1.7777777777777777</v>
      </c>
      <c r="F15" s="32">
        <f t="shared" si="6"/>
        <v>12</v>
      </c>
      <c r="G15" s="48">
        <f>_xlfn.XLOOKUP(B15,'Mar-Pivot'!$A$4:$A$20,'Mar-Pivot'!$C$4:$C$20, ,0)</f>
        <v>2.625</v>
      </c>
      <c r="H15" s="32">
        <f t="shared" si="7"/>
        <v>15</v>
      </c>
      <c r="I15" s="48">
        <f>_xlfn.XLOOKUP(B15,'Apr-Pivot'!$A$4:$A$20,'Apr-Pivot'!$C$4:$C$20, ,0)</f>
        <v>0.95833333333333337</v>
      </c>
      <c r="J15" s="32">
        <f t="shared" si="8"/>
        <v>14</v>
      </c>
      <c r="K15" s="48">
        <f>_xlfn.XLOOKUP(B15,'Mei-Pivot'!$A$4:$A$19,'Mei-Pivot'!$D$4:$D$19)</f>
        <v>0.875</v>
      </c>
      <c r="L15" s="32">
        <f t="shared" si="9"/>
        <v>13</v>
      </c>
      <c r="O15" s="25">
        <f t="shared" si="0"/>
        <v>2.1111111111111112</v>
      </c>
      <c r="P15" s="25">
        <f t="shared" si="1"/>
        <v>1.7777777777777777</v>
      </c>
      <c r="Q15" s="25">
        <f t="shared" si="2"/>
        <v>2.625</v>
      </c>
      <c r="R15" s="25">
        <f t="shared" si="3"/>
        <v>0.95833333333333337</v>
      </c>
      <c r="S15" s="25">
        <f t="shared" si="4"/>
        <v>0.875</v>
      </c>
    </row>
    <row r="16" spans="2:19" x14ac:dyDescent="0.25">
      <c r="B16" s="8" t="s">
        <v>303</v>
      </c>
      <c r="C16" s="48">
        <f>_xlfn.XLOOKUP(B16,'Jan-Pivot'!$A$4:$A$20,'Jan-Pivot'!$C$4:$C$20, ,0)</f>
        <v>4.375</v>
      </c>
      <c r="D16" s="32">
        <f t="shared" si="5"/>
        <v>5</v>
      </c>
      <c r="E16" s="48">
        <f>_xlfn.XLOOKUP(B16,'Feb-Pivot'!$A$4:$A$20,'Feb-Pivot'!$C$4:$C$20, ,0)</f>
        <v>3.125</v>
      </c>
      <c r="F16" s="32">
        <f t="shared" si="6"/>
        <v>9</v>
      </c>
      <c r="G16" s="48">
        <f>_xlfn.XLOOKUP(B16,'Mar-Pivot'!$A$4:$A$20,'Mar-Pivot'!$C$4:$C$20, ,0)</f>
        <v>5.25</v>
      </c>
      <c r="H16" s="32">
        <f t="shared" si="7"/>
        <v>7</v>
      </c>
      <c r="I16" s="48">
        <f>_xlfn.XLOOKUP(B16,'Apr-Pivot'!$A$4:$A$20,'Apr-Pivot'!$C$4:$C$20, ,0)</f>
        <v>2.625</v>
      </c>
      <c r="J16" s="32">
        <f t="shared" si="8"/>
        <v>8</v>
      </c>
      <c r="K16" s="48">
        <f>_xlfn.XLOOKUP(B16,'Mei-Pivot'!$A$4:$A$19,'Mei-Pivot'!$D$4:$D$19)</f>
        <v>1</v>
      </c>
      <c r="L16" s="32">
        <f t="shared" si="9"/>
        <v>12</v>
      </c>
      <c r="O16" s="25">
        <f t="shared" si="0"/>
        <v>4.375</v>
      </c>
      <c r="P16" s="25">
        <f t="shared" si="1"/>
        <v>3.125</v>
      </c>
      <c r="Q16" s="25">
        <f t="shared" si="2"/>
        <v>5.25</v>
      </c>
      <c r="R16" s="25">
        <f t="shared" si="3"/>
        <v>2.625</v>
      </c>
      <c r="S16" s="25">
        <f t="shared" si="4"/>
        <v>1</v>
      </c>
    </row>
    <row r="17" spans="2:19" x14ac:dyDescent="0.25">
      <c r="B17" s="8" t="s">
        <v>391</v>
      </c>
      <c r="C17" s="48">
        <f>_xlfn.XLOOKUP(B17,'Jan-Pivot'!$A$4:$A$20,'Jan-Pivot'!$C$4:$C$20, ,0)</f>
        <v>1.6666666666666667</v>
      </c>
      <c r="D17" s="32">
        <f t="shared" si="5"/>
        <v>14</v>
      </c>
      <c r="E17" s="48">
        <f>_xlfn.XLOOKUP(B17,'Feb-Pivot'!$A$4:$A$20,'Feb-Pivot'!$C$4:$C$20, ,0)</f>
        <v>3.3333333333333335</v>
      </c>
      <c r="F17" s="32">
        <f t="shared" si="6"/>
        <v>6</v>
      </c>
      <c r="G17" s="48">
        <f>_xlfn.XLOOKUP(B17,'Mar-Pivot'!$A$4:$A$20,'Mar-Pivot'!$C$4:$C$20, ,0)</f>
        <v>2.6666666666666665</v>
      </c>
      <c r="H17" s="32">
        <f t="shared" si="7"/>
        <v>14</v>
      </c>
      <c r="I17" s="48">
        <f>_xlfn.XLOOKUP(B17,'Apr-Pivot'!$A$4:$A$20,'Apr-Pivot'!$C$4:$C$20, ,0)</f>
        <v>0.66666666666666663</v>
      </c>
      <c r="J17" s="32">
        <f t="shared" si="8"/>
        <v>15</v>
      </c>
      <c r="K17" s="48">
        <f>_xlfn.XLOOKUP(B17,'Mei-Pivot'!$A$4:$A$19,'Mei-Pivot'!$D$4:$D$19)</f>
        <v>0.25</v>
      </c>
      <c r="L17" s="32">
        <f t="shared" si="9"/>
        <v>15</v>
      </c>
      <c r="O17" s="25">
        <f t="shared" si="0"/>
        <v>1.6666666666666667</v>
      </c>
      <c r="P17" s="25">
        <f t="shared" si="1"/>
        <v>3.3333333333333335</v>
      </c>
      <c r="Q17" s="25">
        <f t="shared" si="2"/>
        <v>2.6666666666666665</v>
      </c>
      <c r="R17" s="25">
        <f t="shared" si="3"/>
        <v>0.66666666666666663</v>
      </c>
      <c r="S17" s="25">
        <f t="shared" si="4"/>
        <v>0.25</v>
      </c>
    </row>
    <row r="18" spans="2:19" x14ac:dyDescent="0.25">
      <c r="B18" s="8" t="s">
        <v>396</v>
      </c>
      <c r="C18" s="48">
        <f>_xlfn.XLOOKUP(B18,'Jan-Pivot'!$A$4:$A$20,'Jan-Pivot'!$C$4:$C$20, ,0)</f>
        <v>0.5</v>
      </c>
      <c r="D18" s="32">
        <f t="shared" si="5"/>
        <v>16</v>
      </c>
      <c r="E18" s="48">
        <f>_xlfn.XLOOKUP(B18,'Feb-Pivot'!$A$4:$A$20,'Feb-Pivot'!$C$4:$C$20, ,0)</f>
        <v>0</v>
      </c>
      <c r="F18" s="32">
        <f t="shared" si="6"/>
        <v>16</v>
      </c>
      <c r="G18" s="48">
        <f>_xlfn.XLOOKUP(B18,'Mar-Pivot'!$A$4:$A$20,'Mar-Pivot'!$C$4:$C$20, ,0)</f>
        <v>0</v>
      </c>
      <c r="H18" s="32">
        <f t="shared" si="7"/>
        <v>16</v>
      </c>
      <c r="I18" s="48">
        <f>_xlfn.XLOOKUP(B18,'Apr-Pivot'!$A$4:$A$20,'Apr-Pivot'!$C$4:$C$20, ,0)</f>
        <v>0</v>
      </c>
      <c r="J18" s="32">
        <f t="shared" si="8"/>
        <v>16</v>
      </c>
      <c r="K18" s="48">
        <f>_xlfn.XLOOKUP(B18,'Mei-Pivot'!$A$4:$A$19,'Mei-Pivot'!$D$4:$D$19)</f>
        <v>0</v>
      </c>
      <c r="L18" s="32">
        <f t="shared" si="9"/>
        <v>16</v>
      </c>
      <c r="O18" s="25">
        <f t="shared" si="0"/>
        <v>0.5</v>
      </c>
      <c r="P18" s="25">
        <f t="shared" si="1"/>
        <v>0</v>
      </c>
      <c r="Q18" s="25">
        <f t="shared" si="2"/>
        <v>0</v>
      </c>
      <c r="R18" s="25">
        <f t="shared" si="3"/>
        <v>0</v>
      </c>
      <c r="S18" s="25">
        <f t="shared" si="4"/>
        <v>0</v>
      </c>
    </row>
  </sheetData>
  <sortState ref="B3:J18">
    <sortCondition descending="1" ref="I3:I18"/>
  </sortState>
  <mergeCells count="6">
    <mergeCell ref="K1:L1"/>
    <mergeCell ref="B1:B2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7"/>
  <sheetViews>
    <sheetView workbookViewId="0">
      <selection activeCell="C102" sqref="C102"/>
    </sheetView>
  </sheetViews>
  <sheetFormatPr defaultRowHeight="15" x14ac:dyDescent="0.25"/>
  <cols>
    <col min="2" max="2" width="28.85546875" bestFit="1" customWidth="1"/>
    <col min="3" max="3" width="20.5703125" bestFit="1" customWidth="1"/>
    <col min="4" max="9" width="12.5703125" customWidth="1"/>
  </cols>
  <sheetData>
    <row r="2" spans="2:9" ht="60" x14ac:dyDescent="0.25">
      <c r="B2" s="91" t="s">
        <v>161</v>
      </c>
      <c r="C2" s="74" t="s">
        <v>0</v>
      </c>
      <c r="D2" s="64" t="s">
        <v>163</v>
      </c>
      <c r="E2" s="64" t="s">
        <v>398</v>
      </c>
      <c r="F2" s="64" t="s">
        <v>165</v>
      </c>
      <c r="G2" s="64" t="s">
        <v>398</v>
      </c>
      <c r="H2" s="64" t="s">
        <v>164</v>
      </c>
      <c r="I2" s="64" t="s">
        <v>398</v>
      </c>
    </row>
    <row r="3" spans="2:9" x14ac:dyDescent="0.25">
      <c r="B3" s="63" t="s">
        <v>166</v>
      </c>
      <c r="C3" s="65" t="s">
        <v>22</v>
      </c>
      <c r="D3" s="72">
        <f>_xlfn.XLOOKUP(B3,Jun!$B$4:$B$168,Jun!$AL$4:$AL$168, ,0)</f>
        <v>14</v>
      </c>
      <c r="E3" s="76">
        <f>_xlfn.RANK.EQ(D3,$D$3:$D$167,0)</f>
        <v>62</v>
      </c>
      <c r="F3" s="81">
        <f>_xlfn.XLOOKUP(B3,Jun!$B$4:$B$168,Jun!$AM$4:$AM$168, ,0)</f>
        <v>0.23333333333333334</v>
      </c>
      <c r="G3" s="76">
        <f>_xlfn.RANK.EQ(F3,$F$3:$F$167,0)</f>
        <v>62</v>
      </c>
      <c r="H3" s="48">
        <f>_xlfn.XLOOKUP(B3,Jun!$B$4:$B$168,Jun!$AN$4:$AN$168, ,0)</f>
        <v>2</v>
      </c>
      <c r="I3" s="76">
        <f>_xlfn.RANK.EQ(H3,$H3:$H$167,0)</f>
        <v>51</v>
      </c>
    </row>
    <row r="4" spans="2:9" x14ac:dyDescent="0.25">
      <c r="B4" s="63" t="s">
        <v>167</v>
      </c>
      <c r="C4" s="65" t="s">
        <v>22</v>
      </c>
      <c r="D4" s="72">
        <f>_xlfn.XLOOKUP(B4,Jun!$B$4:$B$168,Jun!$AL$4:$AL$168, ,0)</f>
        <v>22</v>
      </c>
      <c r="E4" s="76">
        <f t="shared" ref="E4:E67" si="0">_xlfn.RANK.EQ(D4,$D$3:$D$167,0)</f>
        <v>56</v>
      </c>
      <c r="F4" s="81">
        <f>_xlfn.XLOOKUP(B4,Jun!$B$4:$B$168,Jun!$AM$4:$AM$168, ,0)</f>
        <v>0.36666666666666664</v>
      </c>
      <c r="G4" s="76">
        <f t="shared" ref="G4:G67" si="1">_xlfn.RANK.EQ(F4,$F$3:$F$167,0)</f>
        <v>56</v>
      </c>
      <c r="H4" s="48">
        <f>_xlfn.XLOOKUP(B4,Jun!$B$4:$B$168,Jun!$AN$4:$AN$168, ,0)</f>
        <v>3</v>
      </c>
      <c r="I4" s="76">
        <f>_xlfn.RANK.EQ(H4,$H4:$H$167,0)</f>
        <v>44</v>
      </c>
    </row>
    <row r="5" spans="2:9" x14ac:dyDescent="0.25">
      <c r="B5" s="63" t="s">
        <v>168</v>
      </c>
      <c r="C5" s="65" t="s">
        <v>22</v>
      </c>
      <c r="D5" s="72">
        <f>_xlfn.XLOOKUP(B5,Jun!$B$4:$B$168,Jun!$AL$4:$AL$168, ,0)</f>
        <v>13</v>
      </c>
      <c r="E5" s="76">
        <f t="shared" si="0"/>
        <v>63</v>
      </c>
      <c r="F5" s="81">
        <f>_xlfn.XLOOKUP(B5,Jun!$B$4:$B$168,Jun!$AM$4:$AM$168, ,0)</f>
        <v>0.21666666666666667</v>
      </c>
      <c r="G5" s="76">
        <f t="shared" si="1"/>
        <v>63</v>
      </c>
      <c r="H5" s="48">
        <f>_xlfn.XLOOKUP(B5,Jun!$B$4:$B$168,Jun!$AN$4:$AN$168, ,0)</f>
        <v>1</v>
      </c>
      <c r="I5" s="76">
        <f>_xlfn.RANK.EQ(H5,$H5:$H$167,0)</f>
        <v>60</v>
      </c>
    </row>
    <row r="6" spans="2:9" x14ac:dyDescent="0.25">
      <c r="B6" s="66" t="s">
        <v>169</v>
      </c>
      <c r="C6" s="65"/>
      <c r="D6" s="72">
        <f>_xlfn.XLOOKUP(B6,Jun!$B$4:$B$168,Jun!$AL$4:$AL$168, ,0)</f>
        <v>0</v>
      </c>
      <c r="E6" s="76">
        <f t="shared" si="0"/>
        <v>83</v>
      </c>
      <c r="F6" s="81">
        <f>_xlfn.XLOOKUP(B6,Jun!$B$4:$B$168,Jun!$AM$4:$AM$168, ,0)</f>
        <v>0</v>
      </c>
      <c r="G6" s="76">
        <f t="shared" si="1"/>
        <v>83</v>
      </c>
      <c r="H6" s="48">
        <f>_xlfn.XLOOKUP(B6,Jun!$B$4:$B$168,Jun!$AN$4:$AN$168, ,0)</f>
        <v>0</v>
      </c>
      <c r="I6" s="76">
        <f>_xlfn.RANK.EQ(H6,$H6:$H$167,0)</f>
        <v>80</v>
      </c>
    </row>
    <row r="7" spans="2:9" x14ac:dyDescent="0.25">
      <c r="B7" s="67" t="s">
        <v>170</v>
      </c>
      <c r="C7" s="65" t="s">
        <v>22</v>
      </c>
      <c r="D7" s="72">
        <f>_xlfn.XLOOKUP(B7,Jun!$B$4:$B$168,Jun!$AL$4:$AL$168, ,0)</f>
        <v>19</v>
      </c>
      <c r="E7" s="76">
        <f t="shared" si="0"/>
        <v>59</v>
      </c>
      <c r="F7" s="81">
        <f>_xlfn.XLOOKUP(B7,Jun!$B$4:$B$168,Jun!$AM$4:$AM$168, ,0)</f>
        <v>0.31666666666666665</v>
      </c>
      <c r="G7" s="76">
        <f t="shared" si="1"/>
        <v>59</v>
      </c>
      <c r="H7" s="48">
        <f>_xlfn.XLOOKUP(B7,Jun!$B$4:$B$168,Jun!$AN$4:$AN$168, ,0)</f>
        <v>2</v>
      </c>
      <c r="I7" s="76">
        <f>_xlfn.RANK.EQ(H7,$H7:$H$167,0)</f>
        <v>50</v>
      </c>
    </row>
    <row r="8" spans="2:9" x14ac:dyDescent="0.25">
      <c r="B8" s="63" t="s">
        <v>171</v>
      </c>
      <c r="C8" s="65" t="s">
        <v>22</v>
      </c>
      <c r="D8" s="72">
        <f>_xlfn.XLOOKUP(B8,Jun!$B$4:$B$168,Jun!$AL$4:$AL$168, ,0)</f>
        <v>212</v>
      </c>
      <c r="E8" s="76">
        <f t="shared" si="0"/>
        <v>16</v>
      </c>
      <c r="F8" s="81">
        <f>_xlfn.XLOOKUP(B8,Jun!$B$4:$B$168,Jun!$AM$4:$AM$168, ,0)</f>
        <v>3.5333333333333332</v>
      </c>
      <c r="G8" s="76">
        <f t="shared" si="1"/>
        <v>16</v>
      </c>
      <c r="H8" s="48">
        <f>_xlfn.XLOOKUP(B8,Jun!$B$4:$B$168,Jun!$AN$4:$AN$168, ,0)</f>
        <v>7</v>
      </c>
      <c r="I8" s="76">
        <f>_xlfn.RANK.EQ(H8,$H8:$H$167,0)</f>
        <v>22</v>
      </c>
    </row>
    <row r="9" spans="2:9" x14ac:dyDescent="0.25">
      <c r="B9" s="63" t="s">
        <v>172</v>
      </c>
      <c r="C9" s="65" t="s">
        <v>22</v>
      </c>
      <c r="D9" s="72">
        <f>_xlfn.XLOOKUP(B9,Jun!$B$4:$B$168,Jun!$AL$4:$AL$168, ,0)</f>
        <v>262</v>
      </c>
      <c r="E9" s="76">
        <f t="shared" si="0"/>
        <v>8</v>
      </c>
      <c r="F9" s="81">
        <f>_xlfn.XLOOKUP(B9,Jun!$B$4:$B$168,Jun!$AM$4:$AM$168, ,0)</f>
        <v>4.3666666666666663</v>
      </c>
      <c r="G9" s="76">
        <f t="shared" si="1"/>
        <v>8</v>
      </c>
      <c r="H9" s="48">
        <f>_xlfn.XLOOKUP(B9,Jun!$B$4:$B$168,Jun!$AN$4:$AN$168, ,0)</f>
        <v>10</v>
      </c>
      <c r="I9" s="76">
        <f>_xlfn.RANK.EQ(H9,$H9:$H$167,0)</f>
        <v>12</v>
      </c>
    </row>
    <row r="10" spans="2:9" x14ac:dyDescent="0.25">
      <c r="B10" s="63" t="s">
        <v>173</v>
      </c>
      <c r="C10" s="65" t="s">
        <v>22</v>
      </c>
      <c r="D10" s="72">
        <f>_xlfn.XLOOKUP(B10,Jun!$B$4:$B$168,Jun!$AL$4:$AL$168, ,0)</f>
        <v>12</v>
      </c>
      <c r="E10" s="76">
        <f t="shared" si="0"/>
        <v>64</v>
      </c>
      <c r="F10" s="81">
        <f>_xlfn.XLOOKUP(B10,Jun!$B$4:$B$168,Jun!$AM$4:$AM$168, ,0)</f>
        <v>0.2</v>
      </c>
      <c r="G10" s="76">
        <f t="shared" si="1"/>
        <v>64</v>
      </c>
      <c r="H10" s="48">
        <f>_xlfn.XLOOKUP(B10,Jun!$B$4:$B$168,Jun!$AN$4:$AN$168, ,0)</f>
        <v>3</v>
      </c>
      <c r="I10" s="76">
        <f>_xlfn.RANK.EQ(H10,$H10:$H$167,0)</f>
        <v>42</v>
      </c>
    </row>
    <row r="11" spans="2:9" x14ac:dyDescent="0.25">
      <c r="B11" s="63" t="s">
        <v>174</v>
      </c>
      <c r="C11" s="65" t="s">
        <v>22</v>
      </c>
      <c r="D11" s="72">
        <f>_xlfn.XLOOKUP(B11,Jun!$B$4:$B$168,Jun!$AL$4:$AL$168, ,0)</f>
        <v>0</v>
      </c>
      <c r="E11" s="76">
        <f t="shared" si="0"/>
        <v>83</v>
      </c>
      <c r="F11" s="81">
        <f>_xlfn.XLOOKUP(B11,Jun!$B$4:$B$168,Jun!$AM$4:$AM$168, ,0)</f>
        <v>0</v>
      </c>
      <c r="G11" s="76">
        <f t="shared" si="1"/>
        <v>83</v>
      </c>
      <c r="H11" s="48">
        <f>_xlfn.XLOOKUP(B11,Jun!$B$4:$B$168,Jun!$AN$4:$AN$168, ,0)</f>
        <v>0</v>
      </c>
      <c r="I11" s="76">
        <f>_xlfn.RANK.EQ(H11,$H11:$H$167,0)</f>
        <v>76</v>
      </c>
    </row>
    <row r="12" spans="2:9" x14ac:dyDescent="0.25">
      <c r="B12" s="63" t="s">
        <v>175</v>
      </c>
      <c r="C12" s="65" t="s">
        <v>301</v>
      </c>
      <c r="D12" s="72">
        <f>_xlfn.XLOOKUP(B12,Jun!$B$4:$B$168,Jun!$AL$4:$AL$168, ,0)</f>
        <v>49</v>
      </c>
      <c r="E12" s="76">
        <f t="shared" si="0"/>
        <v>39</v>
      </c>
      <c r="F12" s="81">
        <f>_xlfn.XLOOKUP(B12,Jun!$B$4:$B$168,Jun!$AM$4:$AM$168, ,0)</f>
        <v>0.81666666666666665</v>
      </c>
      <c r="G12" s="76">
        <f t="shared" si="1"/>
        <v>39</v>
      </c>
      <c r="H12" s="48">
        <f>_xlfn.XLOOKUP(B12,Jun!$B$4:$B$168,Jun!$AN$4:$AN$168, ,0)</f>
        <v>8</v>
      </c>
      <c r="I12" s="76">
        <f>_xlfn.RANK.EQ(H12,$H12:$H$167,0)</f>
        <v>19</v>
      </c>
    </row>
    <row r="13" spans="2:9" x14ac:dyDescent="0.25">
      <c r="B13" s="63" t="s">
        <v>176</v>
      </c>
      <c r="C13" s="65" t="s">
        <v>22</v>
      </c>
      <c r="D13" s="72">
        <f>_xlfn.XLOOKUP(B13,Jun!$B$4:$B$168,Jun!$AL$4:$AL$168, ,0)</f>
        <v>38</v>
      </c>
      <c r="E13" s="76">
        <f t="shared" si="0"/>
        <v>46</v>
      </c>
      <c r="F13" s="81">
        <f>_xlfn.XLOOKUP(B13,Jun!$B$4:$B$168,Jun!$AM$4:$AM$168, ,0)</f>
        <v>0.6333333333333333</v>
      </c>
      <c r="G13" s="76">
        <f t="shared" si="1"/>
        <v>46</v>
      </c>
      <c r="H13" s="48">
        <f>_xlfn.XLOOKUP(B13,Jun!$B$4:$B$168,Jun!$AN$4:$AN$168, ,0)</f>
        <v>4</v>
      </c>
      <c r="I13" s="76">
        <f>_xlfn.RANK.EQ(H13,$H13:$H$167,0)</f>
        <v>34</v>
      </c>
    </row>
    <row r="14" spans="2:9" x14ac:dyDescent="0.25">
      <c r="B14" s="63" t="s">
        <v>177</v>
      </c>
      <c r="C14" s="65" t="s">
        <v>22</v>
      </c>
      <c r="D14" s="72">
        <f>_xlfn.XLOOKUP(B14,Jun!$B$4:$B$168,Jun!$AL$4:$AL$168, ,0)</f>
        <v>0</v>
      </c>
      <c r="E14" s="76">
        <f t="shared" si="0"/>
        <v>83</v>
      </c>
      <c r="F14" s="81">
        <f>_xlfn.XLOOKUP(B14,Jun!$B$4:$B$168,Jun!$AM$4:$AM$168, ,0)</f>
        <v>0</v>
      </c>
      <c r="G14" s="76">
        <f t="shared" si="1"/>
        <v>83</v>
      </c>
      <c r="H14" s="48">
        <f>_xlfn.XLOOKUP(B14,Jun!$B$4:$B$168,Jun!$AN$4:$AN$168, ,0)</f>
        <v>0</v>
      </c>
      <c r="I14" s="76">
        <f>_xlfn.RANK.EQ(H14,$H14:$H$167,0)</f>
        <v>74</v>
      </c>
    </row>
    <row r="15" spans="2:9" x14ac:dyDescent="0.25">
      <c r="B15" s="66" t="s">
        <v>178</v>
      </c>
      <c r="C15" s="65"/>
      <c r="D15" s="72">
        <f>_xlfn.XLOOKUP(B15,Jun!$B$4:$B$168,Jun!$AL$4:$AL$168, ,0)</f>
        <v>0</v>
      </c>
      <c r="E15" s="76">
        <f t="shared" si="0"/>
        <v>83</v>
      </c>
      <c r="F15" s="81">
        <f>_xlfn.XLOOKUP(B15,Jun!$B$4:$B$168,Jun!$AM$4:$AM$168, ,0)</f>
        <v>0</v>
      </c>
      <c r="G15" s="76">
        <f t="shared" si="1"/>
        <v>83</v>
      </c>
      <c r="H15" s="48">
        <f>_xlfn.XLOOKUP(B15,Jun!$B$4:$B$168,Jun!$AN$4:$AN$168, ,0)</f>
        <v>0</v>
      </c>
      <c r="I15" s="76">
        <f>_xlfn.RANK.EQ(H15,$H15:$H$167,0)</f>
        <v>74</v>
      </c>
    </row>
    <row r="16" spans="2:9" x14ac:dyDescent="0.25">
      <c r="B16" s="63" t="s">
        <v>179</v>
      </c>
      <c r="C16" s="65" t="s">
        <v>303</v>
      </c>
      <c r="D16" s="72">
        <f>_xlfn.XLOOKUP(B16,Jun!$B$4:$B$168,Jun!$AL$4:$AL$168, ,0)</f>
        <v>409</v>
      </c>
      <c r="E16" s="76">
        <f t="shared" si="0"/>
        <v>5</v>
      </c>
      <c r="F16" s="81">
        <f>_xlfn.XLOOKUP(B16,Jun!$B$4:$B$168,Jun!$AM$4:$AM$168, ,0)</f>
        <v>6.8166666666666664</v>
      </c>
      <c r="G16" s="76">
        <f t="shared" si="1"/>
        <v>5</v>
      </c>
      <c r="H16" s="48">
        <f>_xlfn.XLOOKUP(B16,Jun!$B$4:$B$168,Jun!$AN$4:$AN$168, ,0)</f>
        <v>2</v>
      </c>
      <c r="I16" s="76">
        <f>_xlfn.RANK.EQ(H16,$H16:$H$167,0)</f>
        <v>45</v>
      </c>
    </row>
    <row r="17" spans="2:9" x14ac:dyDescent="0.25">
      <c r="B17" s="63" t="s">
        <v>180</v>
      </c>
      <c r="C17" s="65" t="s">
        <v>390</v>
      </c>
      <c r="D17" s="72">
        <f>_xlfn.XLOOKUP(B17,Jun!$B$4:$B$168,Jun!$AL$4:$AL$168, ,0)</f>
        <v>0</v>
      </c>
      <c r="E17" s="76">
        <f t="shared" si="0"/>
        <v>83</v>
      </c>
      <c r="F17" s="81">
        <f>_xlfn.XLOOKUP(B17,Jun!$B$4:$B$168,Jun!$AM$4:$AM$168, ,0)</f>
        <v>0</v>
      </c>
      <c r="G17" s="76">
        <f t="shared" si="1"/>
        <v>83</v>
      </c>
      <c r="H17" s="48">
        <f>_xlfn.XLOOKUP(B17,Jun!$B$4:$B$168,Jun!$AN$4:$AN$168, ,0)</f>
        <v>0</v>
      </c>
      <c r="I17" s="76">
        <f>_xlfn.RANK.EQ(H17,$H17:$H$167,0)</f>
        <v>73</v>
      </c>
    </row>
    <row r="18" spans="2:9" x14ac:dyDescent="0.25">
      <c r="B18" s="63" t="s">
        <v>181</v>
      </c>
      <c r="C18" s="65" t="s">
        <v>390</v>
      </c>
      <c r="D18" s="72">
        <f>_xlfn.XLOOKUP(B18,Jun!$B$4:$B$168,Jun!$AL$4:$AL$168, ,0)</f>
        <v>0</v>
      </c>
      <c r="E18" s="76">
        <f t="shared" si="0"/>
        <v>83</v>
      </c>
      <c r="F18" s="81">
        <f>_xlfn.XLOOKUP(B18,Jun!$B$4:$B$168,Jun!$AM$4:$AM$168, ,0)</f>
        <v>0</v>
      </c>
      <c r="G18" s="76">
        <f t="shared" si="1"/>
        <v>83</v>
      </c>
      <c r="H18" s="48">
        <f>_xlfn.XLOOKUP(B18,Jun!$B$4:$B$168,Jun!$AN$4:$AN$168, ,0)</f>
        <v>0</v>
      </c>
      <c r="I18" s="76">
        <f>_xlfn.RANK.EQ(H18,$H18:$H$167,0)</f>
        <v>73</v>
      </c>
    </row>
    <row r="19" spans="2:9" x14ac:dyDescent="0.25">
      <c r="B19" s="63" t="s">
        <v>182</v>
      </c>
      <c r="C19" s="65" t="s">
        <v>389</v>
      </c>
      <c r="D19" s="72">
        <f>_xlfn.XLOOKUP(B19,Jun!$B$4:$B$168,Jun!$AL$4:$AL$168, ,0)</f>
        <v>0</v>
      </c>
      <c r="E19" s="76">
        <f t="shared" si="0"/>
        <v>83</v>
      </c>
      <c r="F19" s="81">
        <f>_xlfn.XLOOKUP(B19,Jun!$B$4:$B$168,Jun!$AM$4:$AM$168, ,0)</f>
        <v>0</v>
      </c>
      <c r="G19" s="76">
        <f t="shared" si="1"/>
        <v>83</v>
      </c>
      <c r="H19" s="48">
        <f>_xlfn.XLOOKUP(B19,Jun!$B$4:$B$168,Jun!$AN$4:$AN$168, ,0)</f>
        <v>0</v>
      </c>
      <c r="I19" s="76">
        <f>_xlfn.RANK.EQ(H19,$H19:$H$167,0)</f>
        <v>73</v>
      </c>
    </row>
    <row r="20" spans="2:9" x14ac:dyDescent="0.25">
      <c r="B20" s="66" t="s">
        <v>183</v>
      </c>
      <c r="C20" s="65"/>
      <c r="D20" s="72">
        <f>_xlfn.XLOOKUP(B20,Jun!$B$4:$B$168,Jun!$AL$4:$AL$168, ,0)</f>
        <v>0</v>
      </c>
      <c r="E20" s="76">
        <f t="shared" si="0"/>
        <v>83</v>
      </c>
      <c r="F20" s="81">
        <f>_xlfn.XLOOKUP(B20,Jun!$B$4:$B$168,Jun!$AM$4:$AM$168, ,0)</f>
        <v>0</v>
      </c>
      <c r="G20" s="76">
        <f t="shared" si="1"/>
        <v>83</v>
      </c>
      <c r="H20" s="48">
        <f>_xlfn.XLOOKUP(B20,Jun!$B$4:$B$168,Jun!$AN$4:$AN$168, ,0)</f>
        <v>0</v>
      </c>
      <c r="I20" s="76">
        <f>_xlfn.RANK.EQ(H20,$H20:$H$167,0)</f>
        <v>73</v>
      </c>
    </row>
    <row r="21" spans="2:9" x14ac:dyDescent="0.25">
      <c r="B21" s="63" t="s">
        <v>184</v>
      </c>
      <c r="C21" s="65" t="s">
        <v>299</v>
      </c>
      <c r="D21" s="72">
        <f>_xlfn.XLOOKUP(B21,Jun!$B$4:$B$168,Jun!$AL$4:$AL$168, ,0)</f>
        <v>0</v>
      </c>
      <c r="E21" s="76">
        <f t="shared" si="0"/>
        <v>83</v>
      </c>
      <c r="F21" s="81">
        <f>_xlfn.XLOOKUP(B21,Jun!$B$4:$B$168,Jun!$AM$4:$AM$168, ,0)</f>
        <v>0</v>
      </c>
      <c r="G21" s="76">
        <f t="shared" si="1"/>
        <v>83</v>
      </c>
      <c r="H21" s="48">
        <f>_xlfn.XLOOKUP(B21,Jun!$B$4:$B$168,Jun!$AN$4:$AN$168, ,0)</f>
        <v>0</v>
      </c>
      <c r="I21" s="76">
        <f>_xlfn.RANK.EQ(H21,$H21:$H$167,0)</f>
        <v>73</v>
      </c>
    </row>
    <row r="22" spans="2:9" x14ac:dyDescent="0.25">
      <c r="B22" s="63" t="s">
        <v>262</v>
      </c>
      <c r="C22" s="65" t="s">
        <v>390</v>
      </c>
      <c r="D22" s="72">
        <f>_xlfn.XLOOKUP(B22,Jun!$B$4:$B$168,Jun!$AL$4:$AL$168, ,0)</f>
        <v>0</v>
      </c>
      <c r="E22" s="76">
        <f t="shared" si="0"/>
        <v>83</v>
      </c>
      <c r="F22" s="81">
        <f>_xlfn.XLOOKUP(B22,Jun!$B$4:$B$168,Jun!$AM$4:$AM$168, ,0)</f>
        <v>0</v>
      </c>
      <c r="G22" s="76">
        <f t="shared" si="1"/>
        <v>83</v>
      </c>
      <c r="H22" s="48">
        <f>_xlfn.XLOOKUP(B22,Jun!$B$4:$B$168,Jun!$AN$4:$AN$168, ,0)</f>
        <v>0</v>
      </c>
      <c r="I22" s="76">
        <f>_xlfn.RANK.EQ(H22,$H22:$H$167,0)</f>
        <v>73</v>
      </c>
    </row>
    <row r="23" spans="2:9" x14ac:dyDescent="0.25">
      <c r="B23" s="66" t="s">
        <v>276</v>
      </c>
      <c r="C23" s="65"/>
      <c r="D23" s="72">
        <f>_xlfn.XLOOKUP(B23,Jun!$B$4:$B$168,Jun!$AL$4:$AL$168, ,0)</f>
        <v>0</v>
      </c>
      <c r="E23" s="76">
        <f t="shared" si="0"/>
        <v>83</v>
      </c>
      <c r="F23" s="81">
        <f>_xlfn.XLOOKUP(B23,Jun!$B$4:$B$168,Jun!$AM$4:$AM$168, ,0)</f>
        <v>0</v>
      </c>
      <c r="G23" s="76">
        <f t="shared" si="1"/>
        <v>83</v>
      </c>
      <c r="H23" s="48">
        <f>_xlfn.XLOOKUP(B23,Jun!$B$4:$B$168,Jun!$AN$4:$AN$168, ,0)</f>
        <v>0</v>
      </c>
      <c r="I23" s="76">
        <f>_xlfn.RANK.EQ(H23,$H23:$H$167,0)</f>
        <v>73</v>
      </c>
    </row>
    <row r="24" spans="2:9" x14ac:dyDescent="0.25">
      <c r="B24" s="63" t="s">
        <v>366</v>
      </c>
      <c r="C24" s="65" t="s">
        <v>22</v>
      </c>
      <c r="D24" s="72">
        <f>_xlfn.XLOOKUP(B24,Jun!$B$4:$B$168,Jun!$AL$4:$AL$168, ,0)</f>
        <v>0</v>
      </c>
      <c r="E24" s="76">
        <f t="shared" si="0"/>
        <v>83</v>
      </c>
      <c r="F24" s="81">
        <f>_xlfn.XLOOKUP(B24,Jun!$B$4:$B$168,Jun!$AM$4:$AM$168, ,0)</f>
        <v>0</v>
      </c>
      <c r="G24" s="76">
        <f t="shared" si="1"/>
        <v>83</v>
      </c>
      <c r="H24" s="48">
        <f>_xlfn.XLOOKUP(B24,Jun!$B$4:$B$168,Jun!$AN$4:$AN$168, ,0)</f>
        <v>0</v>
      </c>
      <c r="I24" s="76">
        <f>_xlfn.RANK.EQ(H24,$H24:$H$167,0)</f>
        <v>73</v>
      </c>
    </row>
    <row r="25" spans="2:9" x14ac:dyDescent="0.25">
      <c r="B25" s="66" t="s">
        <v>297</v>
      </c>
      <c r="C25" s="65"/>
      <c r="D25" s="72">
        <f>_xlfn.XLOOKUP(B25,Jun!$B$4:$B$168,Jun!$AL$4:$AL$168, ,0)</f>
        <v>0</v>
      </c>
      <c r="E25" s="76">
        <f t="shared" si="0"/>
        <v>83</v>
      </c>
      <c r="F25" s="81">
        <f>_xlfn.XLOOKUP(B25,Jun!$B$4:$B$168,Jun!$AM$4:$AM$168, ,0)</f>
        <v>0</v>
      </c>
      <c r="G25" s="76">
        <f t="shared" si="1"/>
        <v>83</v>
      </c>
      <c r="H25" s="48">
        <f>_xlfn.XLOOKUP(B25,Jun!$B$4:$B$168,Jun!$AN$4:$AN$168, ,0)</f>
        <v>0</v>
      </c>
      <c r="I25" s="76">
        <f>_xlfn.RANK.EQ(H25,$H25:$H$167,0)</f>
        <v>73</v>
      </c>
    </row>
    <row r="26" spans="2:9" x14ac:dyDescent="0.25">
      <c r="B26" s="66" t="s">
        <v>383</v>
      </c>
      <c r="C26" s="65"/>
      <c r="D26" s="72">
        <f>_xlfn.XLOOKUP(B26,Jun!$B$4:$B$168,Jun!$AL$4:$AL$168, ,0)</f>
        <v>92</v>
      </c>
      <c r="E26" s="76">
        <f t="shared" si="0"/>
        <v>27</v>
      </c>
      <c r="F26" s="81">
        <f>_xlfn.XLOOKUP(B26,Jun!$B$4:$B$168,Jun!$AM$4:$AM$168, ,0)</f>
        <v>1.5333333333333334</v>
      </c>
      <c r="G26" s="76">
        <f t="shared" si="1"/>
        <v>27</v>
      </c>
      <c r="H26" s="48">
        <f>_xlfn.XLOOKUP(B26,Jun!$B$4:$B$168,Jun!$AN$4:$AN$168, ,0)</f>
        <v>1</v>
      </c>
      <c r="I26" s="76">
        <f>_xlfn.RANK.EQ(H26,$H26:$H$167,0)</f>
        <v>53</v>
      </c>
    </row>
    <row r="27" spans="2:9" x14ac:dyDescent="0.25">
      <c r="B27" s="63" t="s">
        <v>185</v>
      </c>
      <c r="C27" s="65" t="s">
        <v>396</v>
      </c>
      <c r="D27" s="72">
        <f>_xlfn.XLOOKUP(B27,Jun!$B$4:$B$168,Jun!$AL$4:$AL$168, ,0)</f>
        <v>0</v>
      </c>
      <c r="E27" s="76">
        <f t="shared" si="0"/>
        <v>83</v>
      </c>
      <c r="F27" s="81">
        <f>_xlfn.XLOOKUP(B27,Jun!$B$4:$B$168,Jun!$AM$4:$AM$168, ,0)</f>
        <v>0</v>
      </c>
      <c r="G27" s="76">
        <f t="shared" si="1"/>
        <v>83</v>
      </c>
      <c r="H27" s="48">
        <f>_xlfn.XLOOKUP(B27,Jun!$B$4:$B$168,Jun!$AN$4:$AN$168, ,0)</f>
        <v>0</v>
      </c>
      <c r="I27" s="76">
        <f>_xlfn.RANK.EQ(H27,$H27:$H$167,0)</f>
        <v>72</v>
      </c>
    </row>
    <row r="28" spans="2:9" x14ac:dyDescent="0.25">
      <c r="B28" s="63" t="s">
        <v>186</v>
      </c>
      <c r="C28" s="65" t="s">
        <v>396</v>
      </c>
      <c r="D28" s="72">
        <f>_xlfn.XLOOKUP(B28,Jun!$B$4:$B$168,Jun!$AL$4:$AL$168, ,0)</f>
        <v>0</v>
      </c>
      <c r="E28" s="76">
        <f t="shared" si="0"/>
        <v>83</v>
      </c>
      <c r="F28" s="81">
        <f>_xlfn.XLOOKUP(B28,Jun!$B$4:$B$168,Jun!$AM$4:$AM$168, ,0)</f>
        <v>0</v>
      </c>
      <c r="G28" s="76">
        <f t="shared" si="1"/>
        <v>83</v>
      </c>
      <c r="H28" s="48">
        <f>_xlfn.XLOOKUP(B28,Jun!$B$4:$B$168,Jun!$AN$4:$AN$168, ,0)</f>
        <v>0</v>
      </c>
      <c r="I28" s="76">
        <f>_xlfn.RANK.EQ(H28,$H28:$H$167,0)</f>
        <v>72</v>
      </c>
    </row>
    <row r="29" spans="2:9" x14ac:dyDescent="0.25">
      <c r="B29" s="63" t="s">
        <v>187</v>
      </c>
      <c r="C29" s="65" t="s">
        <v>43</v>
      </c>
      <c r="D29" s="72">
        <f>_xlfn.XLOOKUP(B29,Jun!$B$4:$B$168,Jun!$AL$4:$AL$168, ,0)</f>
        <v>39</v>
      </c>
      <c r="E29" s="76">
        <f t="shared" si="0"/>
        <v>45</v>
      </c>
      <c r="F29" s="81">
        <f>_xlfn.XLOOKUP(B29,Jun!$B$4:$B$168,Jun!$AM$4:$AM$168, ,0)</f>
        <v>0.65</v>
      </c>
      <c r="G29" s="76">
        <f t="shared" si="1"/>
        <v>45</v>
      </c>
      <c r="H29" s="48">
        <f>_xlfn.XLOOKUP(B29,Jun!$B$4:$B$168,Jun!$AN$4:$AN$168, ,0)</f>
        <v>3</v>
      </c>
      <c r="I29" s="76">
        <f>_xlfn.RANK.EQ(H29,$H29:$H$167,0)</f>
        <v>40</v>
      </c>
    </row>
    <row r="30" spans="2:9" x14ac:dyDescent="0.25">
      <c r="B30" s="63" t="s">
        <v>188</v>
      </c>
      <c r="C30" s="65" t="s">
        <v>43</v>
      </c>
      <c r="D30" s="72">
        <f>_xlfn.XLOOKUP(B30,Jun!$B$4:$B$168,Jun!$AL$4:$AL$168, ,0)</f>
        <v>434</v>
      </c>
      <c r="E30" s="76">
        <f t="shared" si="0"/>
        <v>2</v>
      </c>
      <c r="F30" s="81">
        <f>_xlfn.XLOOKUP(B30,Jun!$B$4:$B$168,Jun!$AM$4:$AM$168, ,0)</f>
        <v>7.2333333333333334</v>
      </c>
      <c r="G30" s="76">
        <f t="shared" si="1"/>
        <v>2</v>
      </c>
      <c r="H30" s="48">
        <f>_xlfn.XLOOKUP(B30,Jun!$B$4:$B$168,Jun!$AN$4:$AN$168, ,0)</f>
        <v>19</v>
      </c>
      <c r="I30" s="76">
        <f>_xlfn.RANK.EQ(H30,$H30:$H$167,0)</f>
        <v>2</v>
      </c>
    </row>
    <row r="31" spans="2:9" x14ac:dyDescent="0.25">
      <c r="B31" s="63" t="s">
        <v>189</v>
      </c>
      <c r="C31" s="65" t="s">
        <v>394</v>
      </c>
      <c r="D31" s="72">
        <f>_xlfn.XLOOKUP(B31,Jun!$B$4:$B$168,Jun!$AL$4:$AL$168, ,0)</f>
        <v>3</v>
      </c>
      <c r="E31" s="76">
        <f t="shared" si="0"/>
        <v>73</v>
      </c>
      <c r="F31" s="81">
        <f>_xlfn.XLOOKUP(B31,Jun!$B$4:$B$168,Jun!$AM$4:$AM$168, ,0)</f>
        <v>0.05</v>
      </c>
      <c r="G31" s="76">
        <f t="shared" si="1"/>
        <v>73</v>
      </c>
      <c r="H31" s="48">
        <f>_xlfn.XLOOKUP(B31,Jun!$B$4:$B$168,Jun!$AN$4:$AN$168, ,0)</f>
        <v>2</v>
      </c>
      <c r="I31" s="76">
        <f>_xlfn.RANK.EQ(H31,$H31:$H$167,0)</f>
        <v>43</v>
      </c>
    </row>
    <row r="32" spans="2:9" x14ac:dyDescent="0.25">
      <c r="B32" s="66" t="s">
        <v>226</v>
      </c>
      <c r="C32" s="65"/>
      <c r="D32" s="72">
        <f>_xlfn.XLOOKUP(B32,Jun!$B$4:$B$168,Jun!$AL$4:$AL$168, ,0)</f>
        <v>0</v>
      </c>
      <c r="E32" s="76">
        <f t="shared" si="0"/>
        <v>83</v>
      </c>
      <c r="F32" s="81">
        <f>_xlfn.XLOOKUP(B32,Jun!$B$4:$B$168,Jun!$AM$4:$AM$168, ,0)</f>
        <v>0</v>
      </c>
      <c r="G32" s="76">
        <f t="shared" si="1"/>
        <v>83</v>
      </c>
      <c r="H32" s="48">
        <f>_xlfn.XLOOKUP(B32,Jun!$B$4:$B$168,Jun!$AN$4:$AN$168, ,0)</f>
        <v>0</v>
      </c>
      <c r="I32" s="76">
        <f>_xlfn.RANK.EQ(H32,$H32:$H$167,0)</f>
        <v>69</v>
      </c>
    </row>
    <row r="33" spans="2:9" x14ac:dyDescent="0.25">
      <c r="B33" s="63" t="s">
        <v>376</v>
      </c>
      <c r="C33" s="65" t="s">
        <v>389</v>
      </c>
      <c r="D33" s="72">
        <f>_xlfn.XLOOKUP(B33,Jun!$B$4:$B$168,Jun!$AL$4:$AL$168, ,0)</f>
        <v>0</v>
      </c>
      <c r="E33" s="76">
        <f t="shared" si="0"/>
        <v>83</v>
      </c>
      <c r="F33" s="81">
        <f>_xlfn.XLOOKUP(B33,Jun!$B$4:$B$168,Jun!$AM$4:$AM$168, ,0)</f>
        <v>0</v>
      </c>
      <c r="G33" s="76">
        <f t="shared" si="1"/>
        <v>83</v>
      </c>
      <c r="H33" s="48">
        <f>_xlfn.XLOOKUP(B33,Jun!$B$4:$B$168,Jun!$AN$4:$AN$168, ,0)</f>
        <v>0</v>
      </c>
      <c r="I33" s="76">
        <f>_xlfn.RANK.EQ(H33,$H33:$H$167,0)</f>
        <v>69</v>
      </c>
    </row>
    <row r="34" spans="2:9" x14ac:dyDescent="0.25">
      <c r="B34" s="63" t="s">
        <v>192</v>
      </c>
      <c r="C34" s="65" t="s">
        <v>394</v>
      </c>
      <c r="D34" s="72">
        <f>_xlfn.XLOOKUP(B34,Jun!$B$4:$B$168,Jun!$AL$4:$AL$168, ,0)</f>
        <v>74</v>
      </c>
      <c r="E34" s="76">
        <f t="shared" si="0"/>
        <v>31</v>
      </c>
      <c r="F34" s="81">
        <f>_xlfn.XLOOKUP(B34,Jun!$B$4:$B$168,Jun!$AM$4:$AM$168, ,0)</f>
        <v>1.2333333333333334</v>
      </c>
      <c r="G34" s="76">
        <f t="shared" si="1"/>
        <v>31</v>
      </c>
      <c r="H34" s="48">
        <f>_xlfn.XLOOKUP(B34,Jun!$B$4:$B$168,Jun!$AN$4:$AN$168, ,0)</f>
        <v>4</v>
      </c>
      <c r="I34" s="76">
        <f>_xlfn.RANK.EQ(H34,$H34:$H$167,0)</f>
        <v>33</v>
      </c>
    </row>
    <row r="35" spans="2:9" x14ac:dyDescent="0.25">
      <c r="B35" s="66" t="s">
        <v>193</v>
      </c>
      <c r="C35" s="65"/>
      <c r="D35" s="72">
        <f>_xlfn.XLOOKUP(B35,Jun!$B$4:$B$168,Jun!$AL$4:$AL$168, ,0)</f>
        <v>0</v>
      </c>
      <c r="E35" s="76">
        <f t="shared" si="0"/>
        <v>83</v>
      </c>
      <c r="F35" s="81">
        <f>_xlfn.XLOOKUP(B35,Jun!$B$4:$B$168,Jun!$AM$4:$AM$168, ,0)</f>
        <v>0</v>
      </c>
      <c r="G35" s="76">
        <f t="shared" si="1"/>
        <v>83</v>
      </c>
      <c r="H35" s="48">
        <f>_xlfn.XLOOKUP(B35,Jun!$B$4:$B$168,Jun!$AN$4:$AN$168, ,0)</f>
        <v>0</v>
      </c>
      <c r="I35" s="76">
        <f>_xlfn.RANK.EQ(H35,$H35:$H$167,0)</f>
        <v>68</v>
      </c>
    </row>
    <row r="36" spans="2:9" x14ac:dyDescent="0.25">
      <c r="B36" s="63" t="s">
        <v>196</v>
      </c>
      <c r="C36" s="65" t="s">
        <v>43</v>
      </c>
      <c r="D36" s="72">
        <f>_xlfn.XLOOKUP(B36,Jun!$B$4:$B$168,Jun!$AL$4:$AL$168, ,0)</f>
        <v>219</v>
      </c>
      <c r="E36" s="76">
        <f t="shared" si="0"/>
        <v>14</v>
      </c>
      <c r="F36" s="81">
        <f>_xlfn.XLOOKUP(B36,Jun!$B$4:$B$168,Jun!$AM$4:$AM$168, ,0)</f>
        <v>3.65</v>
      </c>
      <c r="G36" s="76">
        <f t="shared" si="1"/>
        <v>14</v>
      </c>
      <c r="H36" s="48">
        <f>_xlfn.XLOOKUP(B36,Jun!$B$4:$B$168,Jun!$AN$4:$AN$168, ,0)</f>
        <v>15</v>
      </c>
      <c r="I36" s="76">
        <f>_xlfn.RANK.EQ(H36,$H36:$H$167,0)</f>
        <v>3</v>
      </c>
    </row>
    <row r="37" spans="2:9" x14ac:dyDescent="0.25">
      <c r="B37" s="63" t="s">
        <v>198</v>
      </c>
      <c r="C37" s="65" t="s">
        <v>390</v>
      </c>
      <c r="D37" s="72">
        <f>_xlfn.XLOOKUP(B37,Jun!$B$4:$B$168,Jun!$AL$4:$AL$168, ,0)</f>
        <v>34</v>
      </c>
      <c r="E37" s="76">
        <f t="shared" si="0"/>
        <v>50</v>
      </c>
      <c r="F37" s="81">
        <f>_xlfn.XLOOKUP(B37,Jun!$B$4:$B$168,Jun!$AM$4:$AM$168, ,0)</f>
        <v>0.56666666666666665</v>
      </c>
      <c r="G37" s="76">
        <f t="shared" si="1"/>
        <v>50</v>
      </c>
      <c r="H37" s="48">
        <f>_xlfn.XLOOKUP(B37,Jun!$B$4:$B$168,Jun!$AN$4:$AN$168, ,0)</f>
        <v>4</v>
      </c>
      <c r="I37" s="76">
        <f>_xlfn.RANK.EQ(H37,$H37:$H$167,0)</f>
        <v>32</v>
      </c>
    </row>
    <row r="38" spans="2:9" x14ac:dyDescent="0.25">
      <c r="B38" s="63" t="s">
        <v>199</v>
      </c>
      <c r="C38" s="65" t="s">
        <v>43</v>
      </c>
      <c r="D38" s="72">
        <f>_xlfn.XLOOKUP(B38,Jun!$B$4:$B$168,Jun!$AL$4:$AL$168, ,0)</f>
        <v>218</v>
      </c>
      <c r="E38" s="76">
        <f t="shared" si="0"/>
        <v>15</v>
      </c>
      <c r="F38" s="81">
        <f>_xlfn.XLOOKUP(B38,Jun!$B$4:$B$168,Jun!$AM$4:$AM$168, ,0)</f>
        <v>3.6333333333333333</v>
      </c>
      <c r="G38" s="76">
        <f t="shared" si="1"/>
        <v>15</v>
      </c>
      <c r="H38" s="48">
        <f>_xlfn.XLOOKUP(B38,Jun!$B$4:$B$168,Jun!$AN$4:$AN$168, ,0)</f>
        <v>9</v>
      </c>
      <c r="I38" s="76">
        <f>_xlfn.RANK.EQ(H38,$H38:$H$167,0)</f>
        <v>12</v>
      </c>
    </row>
    <row r="39" spans="2:9" x14ac:dyDescent="0.25">
      <c r="B39" s="63" t="s">
        <v>200</v>
      </c>
      <c r="C39" s="65" t="s">
        <v>43</v>
      </c>
      <c r="D39" s="72">
        <f>_xlfn.XLOOKUP(B39,Jun!$B$4:$B$168,Jun!$AL$4:$AL$168, ,0)</f>
        <v>38</v>
      </c>
      <c r="E39" s="76">
        <f t="shared" si="0"/>
        <v>46</v>
      </c>
      <c r="F39" s="81">
        <f>_xlfn.XLOOKUP(B39,Jun!$B$4:$B$168,Jun!$AM$4:$AM$168, ,0)</f>
        <v>0.6333333333333333</v>
      </c>
      <c r="G39" s="76">
        <f t="shared" si="1"/>
        <v>46</v>
      </c>
      <c r="H39" s="48">
        <f>_xlfn.XLOOKUP(B39,Jun!$B$4:$B$168,Jun!$AN$4:$AN$168, ,0)</f>
        <v>4</v>
      </c>
      <c r="I39" s="76">
        <f>_xlfn.RANK.EQ(H39,$H39:$H$167,0)</f>
        <v>31</v>
      </c>
    </row>
    <row r="40" spans="2:9" x14ac:dyDescent="0.25">
      <c r="B40" s="63" t="s">
        <v>201</v>
      </c>
      <c r="C40" s="65" t="s">
        <v>43</v>
      </c>
      <c r="D40" s="72">
        <f>_xlfn.XLOOKUP(B40,Jun!$B$4:$B$168,Jun!$AL$4:$AL$168, ,0)</f>
        <v>229</v>
      </c>
      <c r="E40" s="76">
        <f t="shared" si="0"/>
        <v>11</v>
      </c>
      <c r="F40" s="81">
        <f>_xlfn.XLOOKUP(B40,Jun!$B$4:$B$168,Jun!$AM$4:$AM$168, ,0)</f>
        <v>3.8166666666666669</v>
      </c>
      <c r="G40" s="76">
        <f t="shared" si="1"/>
        <v>11</v>
      </c>
      <c r="H40" s="48">
        <f>_xlfn.XLOOKUP(B40,Jun!$B$4:$B$168,Jun!$AN$4:$AN$168, ,0)</f>
        <v>13</v>
      </c>
      <c r="I40" s="76">
        <f>_xlfn.RANK.EQ(H40,$H40:$H$167,0)</f>
        <v>4</v>
      </c>
    </row>
    <row r="41" spans="2:9" x14ac:dyDescent="0.25">
      <c r="B41" s="66" t="s">
        <v>277</v>
      </c>
      <c r="C41" s="65"/>
      <c r="D41" s="72">
        <f>_xlfn.XLOOKUP(B41,Jun!$B$4:$B$168,Jun!$AL$4:$AL$168, ,0)</f>
        <v>1</v>
      </c>
      <c r="E41" s="76">
        <f t="shared" si="0"/>
        <v>79</v>
      </c>
      <c r="F41" s="81">
        <f>_xlfn.XLOOKUP(B41,Jun!$B$4:$B$168,Jun!$AM$4:$AM$168, ,0)</f>
        <v>1.6666666666666666E-2</v>
      </c>
      <c r="G41" s="76">
        <f t="shared" si="1"/>
        <v>79</v>
      </c>
      <c r="H41" s="48">
        <f>_xlfn.XLOOKUP(B41,Jun!$B$4:$B$168,Jun!$AN$4:$AN$168, ,0)</f>
        <v>1</v>
      </c>
      <c r="I41" s="76">
        <f>_xlfn.RANK.EQ(H41,$H41:$H$167,0)</f>
        <v>44</v>
      </c>
    </row>
    <row r="42" spans="2:9" x14ac:dyDescent="0.25">
      <c r="B42" s="63" t="s">
        <v>41</v>
      </c>
      <c r="C42" s="65" t="s">
        <v>394</v>
      </c>
      <c r="D42" s="72">
        <f>_xlfn.XLOOKUP(B42,Jun!$B$4:$B$168,Jun!$AL$4:$AL$168, ,0)</f>
        <v>36</v>
      </c>
      <c r="E42" s="76">
        <f t="shared" si="0"/>
        <v>49</v>
      </c>
      <c r="F42" s="81">
        <f>_xlfn.XLOOKUP(B42,Jun!$B$4:$B$168,Jun!$AM$4:$AM$168, ,0)</f>
        <v>0.6</v>
      </c>
      <c r="G42" s="76">
        <f t="shared" si="1"/>
        <v>49</v>
      </c>
      <c r="H42" s="48">
        <f>_xlfn.XLOOKUP(B42,Jun!$B$4:$B$168,Jun!$AN$4:$AN$168, ,0)</f>
        <v>4</v>
      </c>
      <c r="I42" s="76">
        <f>_xlfn.RANK.EQ(H42,$H42:$H$167,0)</f>
        <v>30</v>
      </c>
    </row>
    <row r="43" spans="2:9" x14ac:dyDescent="0.25">
      <c r="B43" s="63" t="s">
        <v>202</v>
      </c>
      <c r="C43" s="65" t="s">
        <v>43</v>
      </c>
      <c r="D43" s="72">
        <f>_xlfn.XLOOKUP(B43,Jun!$B$4:$B$168,Jun!$AL$4:$AL$168, ,0)</f>
        <v>0</v>
      </c>
      <c r="E43" s="76">
        <f t="shared" si="0"/>
        <v>83</v>
      </c>
      <c r="F43" s="81">
        <f>_xlfn.XLOOKUP(B43,Jun!$B$4:$B$168,Jun!$AM$4:$AM$168, ,0)</f>
        <v>0</v>
      </c>
      <c r="G43" s="76">
        <f t="shared" si="1"/>
        <v>83</v>
      </c>
      <c r="H43" s="48">
        <f>_xlfn.XLOOKUP(B43,Jun!$B$4:$B$168,Jun!$AN$4:$AN$168, ,0)</f>
        <v>0</v>
      </c>
      <c r="I43" s="76">
        <f>_xlfn.RANK.EQ(H43,$H43:$H$167,0)</f>
        <v>61</v>
      </c>
    </row>
    <row r="44" spans="2:9" x14ac:dyDescent="0.25">
      <c r="B44" s="63" t="s">
        <v>452</v>
      </c>
      <c r="C44" s="65" t="s">
        <v>43</v>
      </c>
      <c r="D44" s="72">
        <f>_xlfn.XLOOKUP(B44,Jun!$B$4:$B$168,Jun!$AL$4:$AL$168, ,0)</f>
        <v>0</v>
      </c>
      <c r="E44" s="76">
        <f t="shared" si="0"/>
        <v>83</v>
      </c>
      <c r="F44" s="81">
        <f>_xlfn.XLOOKUP(B44,Jun!$B$4:$B$168,Jun!$AM$4:$AM$168, ,0)</f>
        <v>0</v>
      </c>
      <c r="G44" s="76">
        <f t="shared" si="1"/>
        <v>83</v>
      </c>
      <c r="H44" s="48">
        <f>_xlfn.XLOOKUP(B44,Jun!$B$4:$B$168,Jun!$AN$4:$AN$168, ,0)</f>
        <v>0</v>
      </c>
      <c r="I44" s="76">
        <f>_xlfn.RANK.EQ(H44,$H44:$H$167,0)</f>
        <v>61</v>
      </c>
    </row>
    <row r="45" spans="2:9" x14ac:dyDescent="0.25">
      <c r="B45" s="63" t="s">
        <v>294</v>
      </c>
      <c r="C45" s="65" t="s">
        <v>301</v>
      </c>
      <c r="D45" s="72">
        <f>_xlfn.XLOOKUP(B45,Jun!$B$4:$B$168,Jun!$AL$4:$AL$168, ,0)</f>
        <v>155</v>
      </c>
      <c r="E45" s="76">
        <f t="shared" si="0"/>
        <v>19</v>
      </c>
      <c r="F45" s="81">
        <f>_xlfn.XLOOKUP(B45,Jun!$B$4:$B$168,Jun!$AM$4:$AM$168, ,0)</f>
        <v>2.5833333333333335</v>
      </c>
      <c r="G45" s="76">
        <f t="shared" si="1"/>
        <v>19</v>
      </c>
      <c r="H45" s="48">
        <f>_xlfn.XLOOKUP(B45,Jun!$B$4:$B$168,Jun!$AN$4:$AN$168, ,0)</f>
        <v>9</v>
      </c>
      <c r="I45" s="76">
        <f>_xlfn.RANK.EQ(H45,$H45:$H$167,0)</f>
        <v>11</v>
      </c>
    </row>
    <row r="46" spans="2:9" x14ac:dyDescent="0.25">
      <c r="B46" s="66" t="s">
        <v>203</v>
      </c>
      <c r="C46" s="65"/>
      <c r="D46" s="72">
        <f>_xlfn.XLOOKUP(B46,Jun!$B$4:$B$168,Jun!$AL$4:$AL$168, ,0)</f>
        <v>0</v>
      </c>
      <c r="E46" s="76">
        <f t="shared" si="0"/>
        <v>83</v>
      </c>
      <c r="F46" s="81">
        <f>_xlfn.XLOOKUP(B46,Jun!$B$4:$B$168,Jun!$AM$4:$AM$168, ,0)</f>
        <v>0</v>
      </c>
      <c r="G46" s="76">
        <f t="shared" si="1"/>
        <v>83</v>
      </c>
      <c r="H46" s="48">
        <f>_xlfn.XLOOKUP(B46,Jun!$B$4:$B$168,Jun!$AN$4:$AN$168, ,0)</f>
        <v>0</v>
      </c>
      <c r="I46" s="76">
        <f>_xlfn.RANK.EQ(H46,$H46:$H$167,0)</f>
        <v>60</v>
      </c>
    </row>
    <row r="47" spans="2:9" x14ac:dyDescent="0.25">
      <c r="B47" s="63" t="s">
        <v>204</v>
      </c>
      <c r="C47" s="65" t="s">
        <v>154</v>
      </c>
      <c r="D47" s="72">
        <f>_xlfn.XLOOKUP(B47,Jun!$B$4:$B$168,Jun!$AL$4:$AL$168, ,0)</f>
        <v>423</v>
      </c>
      <c r="E47" s="76">
        <f t="shared" si="0"/>
        <v>3</v>
      </c>
      <c r="F47" s="81">
        <f>_xlfn.XLOOKUP(B47,Jun!$B$4:$B$168,Jun!$AM$4:$AM$168, ,0)</f>
        <v>7.05</v>
      </c>
      <c r="G47" s="76">
        <f t="shared" si="1"/>
        <v>3</v>
      </c>
      <c r="H47" s="48">
        <f>_xlfn.XLOOKUP(B47,Jun!$B$4:$B$168,Jun!$AN$4:$AN$168, ,0)</f>
        <v>16</v>
      </c>
      <c r="I47" s="76">
        <f>_xlfn.RANK.EQ(H47,$H47:$H$167,0)</f>
        <v>2</v>
      </c>
    </row>
    <row r="48" spans="2:9" x14ac:dyDescent="0.25">
      <c r="B48" s="63" t="s">
        <v>205</v>
      </c>
      <c r="C48" s="65" t="s">
        <v>154</v>
      </c>
      <c r="D48" s="72">
        <f>_xlfn.XLOOKUP(B48,Jun!$B$4:$B$168,Jun!$AL$4:$AL$168, ,0)</f>
        <v>120</v>
      </c>
      <c r="E48" s="76">
        <f t="shared" si="0"/>
        <v>23</v>
      </c>
      <c r="F48" s="81">
        <f>_xlfn.XLOOKUP(B48,Jun!$B$4:$B$168,Jun!$AM$4:$AM$168, ,0)</f>
        <v>2</v>
      </c>
      <c r="G48" s="76">
        <f t="shared" si="1"/>
        <v>23</v>
      </c>
      <c r="H48" s="48">
        <f>_xlfn.XLOOKUP(B48,Jun!$B$4:$B$168,Jun!$AN$4:$AN$168, ,0)</f>
        <v>7</v>
      </c>
      <c r="I48" s="76">
        <f>_xlfn.RANK.EQ(H48,$H48:$H$167,0)</f>
        <v>14</v>
      </c>
    </row>
    <row r="49" spans="2:9" x14ac:dyDescent="0.25">
      <c r="B49" s="63" t="s">
        <v>48</v>
      </c>
      <c r="C49" s="65" t="s">
        <v>154</v>
      </c>
      <c r="D49" s="72">
        <f>_xlfn.XLOOKUP(B49,Jun!$B$4:$B$168,Jun!$AL$4:$AL$168, ,0)</f>
        <v>0</v>
      </c>
      <c r="E49" s="76">
        <f t="shared" si="0"/>
        <v>83</v>
      </c>
      <c r="F49" s="81">
        <f>_xlfn.XLOOKUP(B49,Jun!$B$4:$B$168,Jun!$AM$4:$AM$168, ,0)</f>
        <v>0</v>
      </c>
      <c r="G49" s="76">
        <f t="shared" si="1"/>
        <v>83</v>
      </c>
      <c r="H49" s="48">
        <f>_xlfn.XLOOKUP(B49,Jun!$B$4:$B$168,Jun!$AN$4:$AN$168, ,0)</f>
        <v>0</v>
      </c>
      <c r="I49" s="76">
        <f>_xlfn.RANK.EQ(H49,$H49:$H$167,0)</f>
        <v>58</v>
      </c>
    </row>
    <row r="50" spans="2:9" x14ac:dyDescent="0.25">
      <c r="B50" s="63" t="s">
        <v>206</v>
      </c>
      <c r="C50" s="65" t="s">
        <v>154</v>
      </c>
      <c r="D50" s="72">
        <f>_xlfn.XLOOKUP(B50,Jun!$B$4:$B$168,Jun!$AL$4:$AL$168, ,0)</f>
        <v>0</v>
      </c>
      <c r="E50" s="76">
        <f t="shared" si="0"/>
        <v>83</v>
      </c>
      <c r="F50" s="81">
        <f>_xlfn.XLOOKUP(B50,Jun!$B$4:$B$168,Jun!$AM$4:$AM$168, ,0)</f>
        <v>0</v>
      </c>
      <c r="G50" s="76">
        <f t="shared" si="1"/>
        <v>83</v>
      </c>
      <c r="H50" s="48">
        <f>_xlfn.XLOOKUP(B50,Jun!$B$4:$B$168,Jun!$AN$4:$AN$168, ,0)</f>
        <v>0</v>
      </c>
      <c r="I50" s="76">
        <f>_xlfn.RANK.EQ(H50,$H50:$H$167,0)</f>
        <v>58</v>
      </c>
    </row>
    <row r="51" spans="2:9" x14ac:dyDescent="0.25">
      <c r="B51" s="63" t="s">
        <v>207</v>
      </c>
      <c r="C51" s="65" t="s">
        <v>154</v>
      </c>
      <c r="D51" s="72">
        <f>_xlfn.XLOOKUP(B51,Jun!$B$4:$B$168,Jun!$AL$4:$AL$168, ,0)</f>
        <v>1</v>
      </c>
      <c r="E51" s="76">
        <f t="shared" si="0"/>
        <v>79</v>
      </c>
      <c r="F51" s="81">
        <f>_xlfn.XLOOKUP(B51,Jun!$B$4:$B$168,Jun!$AM$4:$AM$168, ,0)</f>
        <v>1.6666666666666666E-2</v>
      </c>
      <c r="G51" s="76">
        <f t="shared" si="1"/>
        <v>79</v>
      </c>
      <c r="H51" s="48">
        <f>_xlfn.XLOOKUP(B51,Jun!$B$4:$B$168,Jun!$AN$4:$AN$168, ,0)</f>
        <v>1</v>
      </c>
      <c r="I51" s="76">
        <f>_xlfn.RANK.EQ(H51,$H51:$H$167,0)</f>
        <v>40</v>
      </c>
    </row>
    <row r="52" spans="2:9" x14ac:dyDescent="0.25">
      <c r="B52" s="63" t="s">
        <v>208</v>
      </c>
      <c r="C52" s="65" t="s">
        <v>154</v>
      </c>
      <c r="D52" s="72">
        <f>_xlfn.XLOOKUP(B52,Jun!$B$4:$B$168,Jun!$AL$4:$AL$168, ,0)</f>
        <v>0</v>
      </c>
      <c r="E52" s="76">
        <f t="shared" si="0"/>
        <v>83</v>
      </c>
      <c r="F52" s="81">
        <f>_xlfn.XLOOKUP(B52,Jun!$B$4:$B$168,Jun!$AM$4:$AM$168, ,0)</f>
        <v>0</v>
      </c>
      <c r="G52" s="76">
        <f t="shared" si="1"/>
        <v>83</v>
      </c>
      <c r="H52" s="48">
        <f>_xlfn.XLOOKUP(B52,Jun!$B$4:$B$168,Jun!$AN$4:$AN$168, ,0)</f>
        <v>0</v>
      </c>
      <c r="I52" s="76">
        <f>_xlfn.RANK.EQ(H52,$H52:$H$167,0)</f>
        <v>57</v>
      </c>
    </row>
    <row r="53" spans="2:9" x14ac:dyDescent="0.25">
      <c r="B53" s="66" t="s">
        <v>209</v>
      </c>
      <c r="C53" s="65"/>
      <c r="D53" s="72">
        <f>_xlfn.XLOOKUP(B53,Jun!$B$4:$B$168,Jun!$AL$4:$AL$168, ,0)</f>
        <v>0</v>
      </c>
      <c r="E53" s="76">
        <f t="shared" si="0"/>
        <v>83</v>
      </c>
      <c r="F53" s="81">
        <f>_xlfn.XLOOKUP(B53,Jun!$B$4:$B$168,Jun!$AM$4:$AM$168, ,0)</f>
        <v>0</v>
      </c>
      <c r="G53" s="76">
        <f t="shared" si="1"/>
        <v>83</v>
      </c>
      <c r="H53" s="48">
        <f>_xlfn.XLOOKUP(B53,Jun!$B$4:$B$168,Jun!$AN$4:$AN$168, ,0)</f>
        <v>0</v>
      </c>
      <c r="I53" s="76">
        <f>_xlfn.RANK.EQ(H53,$H53:$H$167,0)</f>
        <v>57</v>
      </c>
    </row>
    <row r="54" spans="2:9" x14ac:dyDescent="0.25">
      <c r="B54" s="63" t="s">
        <v>210</v>
      </c>
      <c r="C54" s="65" t="s">
        <v>154</v>
      </c>
      <c r="D54" s="72">
        <f>_xlfn.XLOOKUP(B54,Jun!$B$4:$B$168,Jun!$AL$4:$AL$168, ,0)</f>
        <v>2</v>
      </c>
      <c r="E54" s="76">
        <f t="shared" si="0"/>
        <v>78</v>
      </c>
      <c r="F54" s="81">
        <f>_xlfn.XLOOKUP(B54,Jun!$B$4:$B$168,Jun!$AM$4:$AM$168, ,0)</f>
        <v>3.3333333333333333E-2</v>
      </c>
      <c r="G54" s="76">
        <f t="shared" si="1"/>
        <v>78</v>
      </c>
      <c r="H54" s="48">
        <f>_xlfn.XLOOKUP(B54,Jun!$B$4:$B$168,Jun!$AN$4:$AN$168, ,0)</f>
        <v>1</v>
      </c>
      <c r="I54" s="76">
        <f>_xlfn.RANK.EQ(H54,$H54:$H$167,0)</f>
        <v>40</v>
      </c>
    </row>
    <row r="55" spans="2:9" x14ac:dyDescent="0.25">
      <c r="B55" s="63" t="s">
        <v>211</v>
      </c>
      <c r="C55" s="65" t="s">
        <v>154</v>
      </c>
      <c r="D55" s="72">
        <f>_xlfn.XLOOKUP(B55,Jun!$B$4:$B$168,Jun!$AL$4:$AL$168, ,0)</f>
        <v>0</v>
      </c>
      <c r="E55" s="76">
        <f t="shared" si="0"/>
        <v>83</v>
      </c>
      <c r="F55" s="81">
        <f>_xlfn.XLOOKUP(B55,Jun!$B$4:$B$168,Jun!$AM$4:$AM$168, ,0)</f>
        <v>0</v>
      </c>
      <c r="G55" s="76">
        <f t="shared" si="1"/>
        <v>83</v>
      </c>
      <c r="H55" s="48">
        <f>_xlfn.XLOOKUP(B55,Jun!$B$4:$B$168,Jun!$AN$4:$AN$168, ,0)</f>
        <v>0</v>
      </c>
      <c r="I55" s="76">
        <f>_xlfn.RANK.EQ(H55,$H55:$H$167,0)</f>
        <v>56</v>
      </c>
    </row>
    <row r="56" spans="2:9" x14ac:dyDescent="0.25">
      <c r="B56" s="63" t="s">
        <v>372</v>
      </c>
      <c r="C56" s="65" t="s">
        <v>154</v>
      </c>
      <c r="D56" s="72">
        <f>_xlfn.XLOOKUP(B56,Jun!$B$4:$B$168,Jun!$AL$4:$AL$168, ,0)</f>
        <v>0</v>
      </c>
      <c r="E56" s="76">
        <f t="shared" si="0"/>
        <v>83</v>
      </c>
      <c r="F56" s="81">
        <f>_xlfn.XLOOKUP(B56,Jun!$B$4:$B$168,Jun!$AM$4:$AM$168, ,0)</f>
        <v>0</v>
      </c>
      <c r="G56" s="76">
        <f t="shared" si="1"/>
        <v>83</v>
      </c>
      <c r="H56" s="48">
        <f>_xlfn.XLOOKUP(B56,Jun!$B$4:$B$168,Jun!$AN$4:$AN$168, ,0)</f>
        <v>0</v>
      </c>
      <c r="I56" s="76">
        <f>_xlfn.RANK.EQ(H56,$H56:$H$167,0)</f>
        <v>56</v>
      </c>
    </row>
    <row r="57" spans="2:9" x14ac:dyDescent="0.25">
      <c r="B57" s="63" t="s">
        <v>373</v>
      </c>
      <c r="C57" s="65" t="s">
        <v>154</v>
      </c>
      <c r="D57" s="72">
        <f>_xlfn.XLOOKUP(B57,Jun!$B$4:$B$168,Jun!$AL$4:$AL$168, ,0)</f>
        <v>0</v>
      </c>
      <c r="E57" s="76">
        <f t="shared" si="0"/>
        <v>83</v>
      </c>
      <c r="F57" s="81">
        <f>_xlfn.XLOOKUP(B57,Jun!$B$4:$B$168,Jun!$AM$4:$AM$168, ,0)</f>
        <v>0</v>
      </c>
      <c r="G57" s="76">
        <f t="shared" si="1"/>
        <v>83</v>
      </c>
      <c r="H57" s="48">
        <f>_xlfn.XLOOKUP(B57,Jun!$B$4:$B$168,Jun!$AN$4:$AN$168, ,0)</f>
        <v>0</v>
      </c>
      <c r="I57" s="76">
        <f>_xlfn.RANK.EQ(H57,$H57:$H$167,0)</f>
        <v>56</v>
      </c>
    </row>
    <row r="58" spans="2:9" x14ac:dyDescent="0.25">
      <c r="B58" s="63" t="s">
        <v>212</v>
      </c>
      <c r="C58" s="65" t="s">
        <v>303</v>
      </c>
      <c r="D58" s="72">
        <f>_xlfn.XLOOKUP(B58,Jun!$B$4:$B$168,Jun!$AL$4:$AL$168, ,0)</f>
        <v>0</v>
      </c>
      <c r="E58" s="76">
        <f t="shared" si="0"/>
        <v>83</v>
      </c>
      <c r="F58" s="81">
        <f>_xlfn.XLOOKUP(B58,Jun!$B$4:$B$168,Jun!$AM$4:$AM$168, ,0)</f>
        <v>0</v>
      </c>
      <c r="G58" s="76">
        <f t="shared" si="1"/>
        <v>83</v>
      </c>
      <c r="H58" s="48">
        <f>_xlfn.XLOOKUP(B58,Jun!$B$4:$B$168,Jun!$AN$4:$AN$168, ,0)</f>
        <v>0</v>
      </c>
      <c r="I58" s="76">
        <f>_xlfn.RANK.EQ(H58,$H58:$H$167,0)</f>
        <v>56</v>
      </c>
    </row>
    <row r="59" spans="2:9" x14ac:dyDescent="0.25">
      <c r="B59" s="63" t="s">
        <v>213</v>
      </c>
      <c r="C59" s="65" t="s">
        <v>64</v>
      </c>
      <c r="D59" s="72">
        <f>_xlfn.XLOOKUP(B59,Jun!$B$4:$B$168,Jun!$AL$4:$AL$168, ,0)</f>
        <v>225</v>
      </c>
      <c r="E59" s="76">
        <f t="shared" si="0"/>
        <v>13</v>
      </c>
      <c r="F59" s="81">
        <f>_xlfn.XLOOKUP(B59,Jun!$B$4:$B$168,Jun!$AM$4:$AM$168, ,0)</f>
        <v>3.75</v>
      </c>
      <c r="G59" s="76">
        <f t="shared" si="1"/>
        <v>13</v>
      </c>
      <c r="H59" s="48">
        <f>_xlfn.XLOOKUP(B59,Jun!$B$4:$B$168,Jun!$AN$4:$AN$168, ,0)</f>
        <v>1</v>
      </c>
      <c r="I59" s="76">
        <f>_xlfn.RANK.EQ(H59,$H59:$H$167,0)</f>
        <v>40</v>
      </c>
    </row>
    <row r="60" spans="2:9" x14ac:dyDescent="0.25">
      <c r="B60" s="63" t="s">
        <v>409</v>
      </c>
      <c r="C60" s="65" t="s">
        <v>299</v>
      </c>
      <c r="D60" s="72">
        <f>_xlfn.XLOOKUP(B60,Jun!$B$4:$B$168,Jun!$AL$4:$AL$168, ,0)</f>
        <v>10</v>
      </c>
      <c r="E60" s="76">
        <f t="shared" si="0"/>
        <v>66</v>
      </c>
      <c r="F60" s="81">
        <f>_xlfn.XLOOKUP(B60,Jun!$B$4:$B$168,Jun!$AM$4:$AM$168, ,0)</f>
        <v>0.16666666666666666</v>
      </c>
      <c r="G60" s="76">
        <f t="shared" si="1"/>
        <v>66</v>
      </c>
      <c r="H60" s="48">
        <f>_xlfn.XLOOKUP(B60,Jun!$B$4:$B$168,Jun!$AN$4:$AN$168, ,0)</f>
        <v>1</v>
      </c>
      <c r="I60" s="76">
        <f>_xlfn.RANK.EQ(H60,$H60:$H$167,0)</f>
        <v>40</v>
      </c>
    </row>
    <row r="61" spans="2:9" x14ac:dyDescent="0.25">
      <c r="B61" s="63" t="s">
        <v>59</v>
      </c>
      <c r="C61" s="65" t="s">
        <v>64</v>
      </c>
      <c r="D61" s="72">
        <f>_xlfn.XLOOKUP(B61,Jun!$B$4:$B$168,Jun!$AL$4:$AL$168, ,0)</f>
        <v>48</v>
      </c>
      <c r="E61" s="76">
        <f t="shared" si="0"/>
        <v>41</v>
      </c>
      <c r="F61" s="81">
        <f>_xlfn.XLOOKUP(B61,Jun!$B$4:$B$168,Jun!$AM$4:$AM$168, ,0)</f>
        <v>0.8</v>
      </c>
      <c r="G61" s="76">
        <f t="shared" si="1"/>
        <v>41</v>
      </c>
      <c r="H61" s="48">
        <f>_xlfn.XLOOKUP(B61,Jun!$B$4:$B$168,Jun!$AN$4:$AN$168, ,0)</f>
        <v>1</v>
      </c>
      <c r="I61" s="76">
        <f>_xlfn.RANK.EQ(H61,$H61:$H$167,0)</f>
        <v>40</v>
      </c>
    </row>
    <row r="62" spans="2:9" x14ac:dyDescent="0.25">
      <c r="B62" s="63" t="s">
        <v>214</v>
      </c>
      <c r="C62" s="65" t="s">
        <v>64</v>
      </c>
      <c r="D62" s="72">
        <f>_xlfn.XLOOKUP(B62,Jun!$B$4:$B$168,Jun!$AL$4:$AL$168, ,0)</f>
        <v>139</v>
      </c>
      <c r="E62" s="76">
        <f t="shared" si="0"/>
        <v>21</v>
      </c>
      <c r="F62" s="81">
        <f>_xlfn.XLOOKUP(B62,Jun!$B$4:$B$168,Jun!$AM$4:$AM$168, ,0)</f>
        <v>2.3166666666666669</v>
      </c>
      <c r="G62" s="76">
        <f t="shared" si="1"/>
        <v>21</v>
      </c>
      <c r="H62" s="48">
        <f>_xlfn.XLOOKUP(B62,Jun!$B$4:$B$168,Jun!$AN$4:$AN$168, ,0)</f>
        <v>10</v>
      </c>
      <c r="I62" s="76">
        <f>_xlfn.RANK.EQ(H62,$H62:$H$167,0)</f>
        <v>8</v>
      </c>
    </row>
    <row r="63" spans="2:9" x14ac:dyDescent="0.25">
      <c r="B63" s="63" t="s">
        <v>215</v>
      </c>
      <c r="C63" s="65" t="s">
        <v>328</v>
      </c>
      <c r="D63" s="72">
        <f>_xlfn.XLOOKUP(B63,Jun!$B$4:$B$168,Jun!$AL$4:$AL$168, ,0)</f>
        <v>18</v>
      </c>
      <c r="E63" s="76">
        <f t="shared" si="0"/>
        <v>60</v>
      </c>
      <c r="F63" s="81">
        <f>_xlfn.XLOOKUP(B63,Jun!$B$4:$B$168,Jun!$AM$4:$AM$168, ,0)</f>
        <v>0.3</v>
      </c>
      <c r="G63" s="76">
        <f t="shared" si="1"/>
        <v>60</v>
      </c>
      <c r="H63" s="48">
        <f>_xlfn.XLOOKUP(B63,Jun!$B$4:$B$168,Jun!$AN$4:$AN$168, ,0)</f>
        <v>5</v>
      </c>
      <c r="I63" s="76">
        <f>_xlfn.RANK.EQ(H63,$H63:$H$167,0)</f>
        <v>21</v>
      </c>
    </row>
    <row r="64" spans="2:9" x14ac:dyDescent="0.25">
      <c r="B64" s="63" t="s">
        <v>268</v>
      </c>
      <c r="C64" s="65" t="s">
        <v>390</v>
      </c>
      <c r="D64" s="72">
        <f>_xlfn.XLOOKUP(B64,Jun!$B$4:$B$168,Jun!$AL$4:$AL$168, ,0)</f>
        <v>20</v>
      </c>
      <c r="E64" s="76">
        <f t="shared" si="0"/>
        <v>58</v>
      </c>
      <c r="F64" s="81">
        <f>_xlfn.XLOOKUP(B64,Jun!$B$4:$B$168,Jun!$AM$4:$AM$168, ,0)</f>
        <v>0.33333333333333331</v>
      </c>
      <c r="G64" s="76">
        <f t="shared" si="1"/>
        <v>58</v>
      </c>
      <c r="H64" s="48">
        <f>_xlfn.XLOOKUP(B64,Jun!$B$4:$B$168,Jun!$AN$4:$AN$168, ,0)</f>
        <v>6</v>
      </c>
      <c r="I64" s="76">
        <f>_xlfn.RANK.EQ(H64,$H64:$H$167,0)</f>
        <v>16</v>
      </c>
    </row>
    <row r="65" spans="2:9" x14ac:dyDescent="0.25">
      <c r="B65" s="63" t="s">
        <v>216</v>
      </c>
      <c r="C65" s="65" t="s">
        <v>389</v>
      </c>
      <c r="D65" s="72">
        <f>_xlfn.XLOOKUP(B65,Jun!$B$4:$B$168,Jun!$AL$4:$AL$168, ,0)</f>
        <v>4</v>
      </c>
      <c r="E65" s="76">
        <f t="shared" si="0"/>
        <v>71</v>
      </c>
      <c r="F65" s="81">
        <f>_xlfn.XLOOKUP(B65,Jun!$B$4:$B$168,Jun!$AM$4:$AM$168, ,0)</f>
        <v>6.6666666666666666E-2</v>
      </c>
      <c r="G65" s="76">
        <f t="shared" si="1"/>
        <v>71</v>
      </c>
      <c r="H65" s="48">
        <f>_xlfn.XLOOKUP(B65,Jun!$B$4:$B$168,Jun!$AN$4:$AN$168, ,0)</f>
        <v>1</v>
      </c>
      <c r="I65" s="76">
        <f>_xlfn.RANK.EQ(H65,$H65:$H$167,0)</f>
        <v>37</v>
      </c>
    </row>
    <row r="66" spans="2:9" x14ac:dyDescent="0.25">
      <c r="B66" s="63" t="s">
        <v>217</v>
      </c>
      <c r="C66" s="65" t="s">
        <v>64</v>
      </c>
      <c r="D66" s="72">
        <f>_xlfn.XLOOKUP(B66,Jun!$B$4:$B$168,Jun!$AL$4:$AL$168, ,0)</f>
        <v>29</v>
      </c>
      <c r="E66" s="76">
        <f t="shared" si="0"/>
        <v>52</v>
      </c>
      <c r="F66" s="81">
        <f>_xlfn.XLOOKUP(B66,Jun!$B$4:$B$168,Jun!$AM$4:$AM$168, ,0)</f>
        <v>0.48333333333333334</v>
      </c>
      <c r="G66" s="76">
        <f t="shared" si="1"/>
        <v>52</v>
      </c>
      <c r="H66" s="48">
        <f>_xlfn.XLOOKUP(B66,Jun!$B$4:$B$168,Jun!$AN$4:$AN$168, ,0)</f>
        <v>2</v>
      </c>
      <c r="I66" s="76">
        <f>_xlfn.RANK.EQ(H66,$H66:$H$167,0)</f>
        <v>30</v>
      </c>
    </row>
    <row r="67" spans="2:9" x14ac:dyDescent="0.25">
      <c r="B67" s="66" t="s">
        <v>219</v>
      </c>
      <c r="C67" s="65"/>
      <c r="D67" s="72">
        <f>_xlfn.XLOOKUP(B67,Jun!$B$4:$B$168,Jun!$AL$4:$AL$168, ,0)</f>
        <v>0</v>
      </c>
      <c r="E67" s="76">
        <f t="shared" si="0"/>
        <v>83</v>
      </c>
      <c r="F67" s="81">
        <f>_xlfn.XLOOKUP(B67,Jun!$B$4:$B$168,Jun!$AM$4:$AM$168, ,0)</f>
        <v>0</v>
      </c>
      <c r="G67" s="76">
        <f t="shared" si="1"/>
        <v>83</v>
      </c>
      <c r="H67" s="48">
        <f>_xlfn.XLOOKUP(B67,Jun!$B$4:$B$168,Jun!$AN$4:$AN$168, ,0)</f>
        <v>0</v>
      </c>
      <c r="I67" s="76">
        <f>_xlfn.RANK.EQ(H67,$H67:$H$167,0)</f>
        <v>48</v>
      </c>
    </row>
    <row r="68" spans="2:9" x14ac:dyDescent="0.25">
      <c r="B68" s="66" t="s">
        <v>220</v>
      </c>
      <c r="C68" s="65"/>
      <c r="D68" s="72">
        <f>_xlfn.XLOOKUP(B68,Jun!$B$4:$B$168,Jun!$AL$4:$AL$168, ,0)</f>
        <v>261</v>
      </c>
      <c r="E68" s="76">
        <f t="shared" ref="E68:E131" si="2">_xlfn.RANK.EQ(D68,$D$3:$D$167,0)</f>
        <v>9</v>
      </c>
      <c r="F68" s="81">
        <f>_xlfn.XLOOKUP(B68,Jun!$B$4:$B$168,Jun!$AM$4:$AM$168, ,0)</f>
        <v>4.3499999999999996</v>
      </c>
      <c r="G68" s="76">
        <f t="shared" ref="G68:G131" si="3">_xlfn.RANK.EQ(F68,$F$3:$F$167,0)</f>
        <v>9</v>
      </c>
      <c r="H68" s="48">
        <f>_xlfn.XLOOKUP(B68,Jun!$B$4:$B$168,Jun!$AN$4:$AN$168, ,0)</f>
        <v>21</v>
      </c>
      <c r="I68" s="76">
        <f>_xlfn.RANK.EQ(H68,$H68:$H$167,0)</f>
        <v>1</v>
      </c>
    </row>
    <row r="69" spans="2:9" x14ac:dyDescent="0.25">
      <c r="B69" s="63" t="s">
        <v>412</v>
      </c>
      <c r="C69" s="65" t="s">
        <v>154</v>
      </c>
      <c r="D69" s="72">
        <f>_xlfn.XLOOKUP(B69,Jun!$B$4:$B$168,Jun!$AL$4:$AL$168, ,0)</f>
        <v>0</v>
      </c>
      <c r="E69" s="76">
        <f t="shared" si="2"/>
        <v>83</v>
      </c>
      <c r="F69" s="81">
        <f>_xlfn.XLOOKUP(B69,Jun!$B$4:$B$168,Jun!$AM$4:$AM$168, ,0)</f>
        <v>0</v>
      </c>
      <c r="G69" s="76">
        <f t="shared" si="3"/>
        <v>83</v>
      </c>
      <c r="H69" s="48">
        <f>_xlfn.XLOOKUP(B69,Jun!$B$4:$B$168,Jun!$AN$4:$AN$168, ,0)</f>
        <v>0</v>
      </c>
      <c r="I69" s="76">
        <f>_xlfn.RANK.EQ(H69,$H69:$H$167,0)</f>
        <v>47</v>
      </c>
    </row>
    <row r="70" spans="2:9" x14ac:dyDescent="0.25">
      <c r="B70" s="63" t="s">
        <v>190</v>
      </c>
      <c r="C70" s="65" t="s">
        <v>394</v>
      </c>
      <c r="D70" s="72">
        <f>_xlfn.XLOOKUP(B70,Jun!$B$4:$B$168,Jun!$AL$4:$AL$168, ,0)</f>
        <v>0</v>
      </c>
      <c r="E70" s="76">
        <f t="shared" si="2"/>
        <v>83</v>
      </c>
      <c r="F70" s="81">
        <f>_xlfn.XLOOKUP(B70,Jun!$B$4:$B$168,Jun!$AM$4:$AM$168, ,0)</f>
        <v>0</v>
      </c>
      <c r="G70" s="76">
        <f t="shared" si="3"/>
        <v>83</v>
      </c>
      <c r="H70" s="48">
        <f>_xlfn.XLOOKUP(B70,Jun!$B$4:$B$168,Jun!$AN$4:$AN$168, ,0)</f>
        <v>0</v>
      </c>
      <c r="I70" s="76">
        <f>_xlfn.RANK.EQ(H70,$H70:$H$167,0)</f>
        <v>47</v>
      </c>
    </row>
    <row r="71" spans="2:9" x14ac:dyDescent="0.25">
      <c r="B71" s="63" t="s">
        <v>221</v>
      </c>
      <c r="C71" s="65" t="s">
        <v>389</v>
      </c>
      <c r="D71" s="72">
        <f>_xlfn.XLOOKUP(B71,Jun!$B$4:$B$168,Jun!$AL$4:$AL$168, ,0)</f>
        <v>105</v>
      </c>
      <c r="E71" s="76">
        <f t="shared" si="2"/>
        <v>24</v>
      </c>
      <c r="F71" s="81">
        <f>_xlfn.XLOOKUP(B71,Jun!$B$4:$B$168,Jun!$AM$4:$AM$168, ,0)</f>
        <v>1.75</v>
      </c>
      <c r="G71" s="76">
        <f t="shared" si="3"/>
        <v>24</v>
      </c>
      <c r="H71" s="48">
        <f>_xlfn.XLOOKUP(B71,Jun!$B$4:$B$168,Jun!$AN$4:$AN$168, ,0)</f>
        <v>11</v>
      </c>
      <c r="I71" s="76">
        <f>_xlfn.RANK.EQ(H71,$H71:$H$167,0)</f>
        <v>3</v>
      </c>
    </row>
    <row r="72" spans="2:9" x14ac:dyDescent="0.25">
      <c r="B72" s="63" t="s">
        <v>222</v>
      </c>
      <c r="C72" s="65" t="s">
        <v>392</v>
      </c>
      <c r="D72" s="72">
        <f>_xlfn.XLOOKUP(B72,Jun!$B$4:$B$168,Jun!$AL$4:$AL$168, ,0)</f>
        <v>0</v>
      </c>
      <c r="E72" s="76">
        <f t="shared" si="2"/>
        <v>83</v>
      </c>
      <c r="F72" s="81">
        <f>_xlfn.XLOOKUP(B72,Jun!$B$4:$B$168,Jun!$AM$4:$AM$168, ,0)</f>
        <v>0</v>
      </c>
      <c r="G72" s="76">
        <f t="shared" si="3"/>
        <v>83</v>
      </c>
      <c r="H72" s="48">
        <f>_xlfn.XLOOKUP(B72,Jun!$B$4:$B$168,Jun!$AN$4:$AN$168, ,0)</f>
        <v>0</v>
      </c>
      <c r="I72" s="76">
        <f>_xlfn.RANK.EQ(H72,$H72:$H$167,0)</f>
        <v>46</v>
      </c>
    </row>
    <row r="73" spans="2:9" x14ac:dyDescent="0.25">
      <c r="B73" s="63" t="s">
        <v>223</v>
      </c>
      <c r="C73" s="65" t="s">
        <v>321</v>
      </c>
      <c r="D73" s="72">
        <f>_xlfn.XLOOKUP(B73,Jun!$B$4:$B$168,Jun!$AL$4:$AL$168, ,0)</f>
        <v>143</v>
      </c>
      <c r="E73" s="76">
        <f t="shared" si="2"/>
        <v>20</v>
      </c>
      <c r="F73" s="81">
        <f>_xlfn.XLOOKUP(B73,Jun!$B$4:$B$168,Jun!$AM$4:$AM$168, ,0)</f>
        <v>2.3833333333333333</v>
      </c>
      <c r="G73" s="76">
        <f t="shared" si="3"/>
        <v>20</v>
      </c>
      <c r="H73" s="48">
        <f>_xlfn.XLOOKUP(B73,Jun!$B$4:$B$168,Jun!$AN$4:$AN$168, ,0)</f>
        <v>14</v>
      </c>
      <c r="I73" s="76">
        <f>_xlfn.RANK.EQ(H73,$H73:$H$167,0)</f>
        <v>1</v>
      </c>
    </row>
    <row r="74" spans="2:9" x14ac:dyDescent="0.25">
      <c r="B74" s="63" t="s">
        <v>224</v>
      </c>
      <c r="C74" s="65" t="s">
        <v>321</v>
      </c>
      <c r="D74" s="72">
        <f>_xlfn.XLOOKUP(B74,Jun!$B$4:$B$168,Jun!$AL$4:$AL$168, ,0)</f>
        <v>40</v>
      </c>
      <c r="E74" s="76">
        <f t="shared" si="2"/>
        <v>44</v>
      </c>
      <c r="F74" s="81">
        <f>_xlfn.XLOOKUP(B74,Jun!$B$4:$B$168,Jun!$AM$4:$AM$168, ,0)</f>
        <v>0.66666666666666663</v>
      </c>
      <c r="G74" s="76">
        <f t="shared" si="3"/>
        <v>44</v>
      </c>
      <c r="H74" s="48">
        <f>_xlfn.XLOOKUP(B74,Jun!$B$4:$B$168,Jun!$AN$4:$AN$168, ,0)</f>
        <v>5</v>
      </c>
      <c r="I74" s="76">
        <f>_xlfn.RANK.EQ(H74,$H74:$H$167,0)</f>
        <v>17</v>
      </c>
    </row>
    <row r="75" spans="2:9" x14ac:dyDescent="0.25">
      <c r="B75" s="63" t="s">
        <v>225</v>
      </c>
      <c r="C75" s="65" t="s">
        <v>328</v>
      </c>
      <c r="D75" s="72">
        <f>_xlfn.XLOOKUP(B75,Jun!$B$4:$B$168,Jun!$AL$4:$AL$168, ,0)</f>
        <v>0</v>
      </c>
      <c r="E75" s="76">
        <f t="shared" si="2"/>
        <v>83</v>
      </c>
      <c r="F75" s="81">
        <f>_xlfn.XLOOKUP(B75,Jun!$B$4:$B$168,Jun!$AM$4:$AM$168, ,0)</f>
        <v>0</v>
      </c>
      <c r="G75" s="76">
        <f t="shared" si="3"/>
        <v>83</v>
      </c>
      <c r="H75" s="48">
        <f>_xlfn.XLOOKUP(B75,Jun!$B$4:$B$168,Jun!$AN$4:$AN$168, ,0)</f>
        <v>0</v>
      </c>
      <c r="I75" s="76">
        <f>_xlfn.RANK.EQ(H75,$H75:$H$167,0)</f>
        <v>44</v>
      </c>
    </row>
    <row r="76" spans="2:9" x14ac:dyDescent="0.25">
      <c r="B76" s="63" t="s">
        <v>74</v>
      </c>
      <c r="C76" s="65" t="s">
        <v>154</v>
      </c>
      <c r="D76" s="72">
        <f>_xlfn.XLOOKUP(B76,Jun!$B$4:$B$168,Jun!$AL$4:$AL$168, ,0)</f>
        <v>27</v>
      </c>
      <c r="E76" s="76">
        <f t="shared" si="2"/>
        <v>53</v>
      </c>
      <c r="F76" s="81">
        <f>_xlfn.XLOOKUP(B76,Jun!$B$4:$B$168,Jun!$AM$4:$AM$168, ,0)</f>
        <v>0.45</v>
      </c>
      <c r="G76" s="76">
        <f t="shared" si="3"/>
        <v>53</v>
      </c>
      <c r="H76" s="48">
        <f>_xlfn.XLOOKUP(B76,Jun!$B$4:$B$168,Jun!$AN$4:$AN$168, ,0)</f>
        <v>3</v>
      </c>
      <c r="I76" s="76">
        <f>_xlfn.RANK.EQ(H76,$H76:$H$167,0)</f>
        <v>22</v>
      </c>
    </row>
    <row r="77" spans="2:9" x14ac:dyDescent="0.25">
      <c r="B77" s="63" t="s">
        <v>227</v>
      </c>
      <c r="C77" s="65" t="s">
        <v>303</v>
      </c>
      <c r="D77" s="72">
        <f>_xlfn.XLOOKUP(B77,Jun!$B$4:$B$168,Jun!$AL$4:$AL$168, ,0)</f>
        <v>30</v>
      </c>
      <c r="E77" s="76">
        <f t="shared" si="2"/>
        <v>51</v>
      </c>
      <c r="F77" s="81">
        <f>_xlfn.XLOOKUP(B77,Jun!$B$4:$B$168,Jun!$AM$4:$AM$168, ,0)</f>
        <v>0.5</v>
      </c>
      <c r="G77" s="76">
        <f t="shared" si="3"/>
        <v>51</v>
      </c>
      <c r="H77" s="48">
        <f>_xlfn.XLOOKUP(B77,Jun!$B$4:$B$168,Jun!$AN$4:$AN$168, ,0)</f>
        <v>5</v>
      </c>
      <c r="I77" s="76">
        <f>_xlfn.RANK.EQ(H77,$H77:$H$167,0)</f>
        <v>17</v>
      </c>
    </row>
    <row r="78" spans="2:9" x14ac:dyDescent="0.25">
      <c r="B78" s="63" t="s">
        <v>228</v>
      </c>
      <c r="C78" s="65" t="s">
        <v>301</v>
      </c>
      <c r="D78" s="72">
        <f>_xlfn.XLOOKUP(B78,Jun!$B$4:$B$168,Jun!$AL$4:$AL$168, ,0)</f>
        <v>0</v>
      </c>
      <c r="E78" s="76">
        <f t="shared" si="2"/>
        <v>83</v>
      </c>
      <c r="F78" s="81">
        <f>_xlfn.XLOOKUP(B78,Jun!$B$4:$B$168,Jun!$AM$4:$AM$168, ,0)</f>
        <v>0</v>
      </c>
      <c r="G78" s="76">
        <f t="shared" si="3"/>
        <v>83</v>
      </c>
      <c r="H78" s="48">
        <f>_xlfn.XLOOKUP(B78,Jun!$B$4:$B$168,Jun!$AN$4:$AN$168, ,0)</f>
        <v>0</v>
      </c>
      <c r="I78" s="76">
        <f>_xlfn.RANK.EQ(H78,$H78:$H$167,0)</f>
        <v>42</v>
      </c>
    </row>
    <row r="79" spans="2:9" x14ac:dyDescent="0.25">
      <c r="B79" s="66" t="s">
        <v>369</v>
      </c>
      <c r="C79" s="65"/>
      <c r="D79" s="72">
        <f>_xlfn.XLOOKUP(B79,Jun!$B$4:$B$168,Jun!$AL$4:$AL$168, ,0)</f>
        <v>0</v>
      </c>
      <c r="E79" s="76">
        <f t="shared" si="2"/>
        <v>83</v>
      </c>
      <c r="F79" s="81">
        <f>_xlfn.XLOOKUP(B79,Jun!$B$4:$B$168,Jun!$AM$4:$AM$168, ,0)</f>
        <v>0</v>
      </c>
      <c r="G79" s="76">
        <f t="shared" si="3"/>
        <v>83</v>
      </c>
      <c r="H79" s="48">
        <f>_xlfn.XLOOKUP(B79,Jun!$B$4:$B$168,Jun!$AN$4:$AN$168, ,0)</f>
        <v>0</v>
      </c>
      <c r="I79" s="76">
        <f>_xlfn.RANK.EQ(H79,$H79:$H$167,0)</f>
        <v>42</v>
      </c>
    </row>
    <row r="80" spans="2:9" x14ac:dyDescent="0.25">
      <c r="B80" s="63" t="s">
        <v>229</v>
      </c>
      <c r="C80" s="65" t="s">
        <v>22</v>
      </c>
      <c r="D80" s="72">
        <f>_xlfn.XLOOKUP(B80,Jun!$B$4:$B$168,Jun!$AL$4:$AL$168, ,0)</f>
        <v>21</v>
      </c>
      <c r="E80" s="76">
        <f t="shared" si="2"/>
        <v>57</v>
      </c>
      <c r="F80" s="81">
        <f>_xlfn.XLOOKUP(B80,Jun!$B$4:$B$168,Jun!$AM$4:$AM$168, ,0)</f>
        <v>0.35</v>
      </c>
      <c r="G80" s="76">
        <f t="shared" si="3"/>
        <v>57</v>
      </c>
      <c r="H80" s="48">
        <f>_xlfn.XLOOKUP(B80,Jun!$B$4:$B$168,Jun!$AN$4:$AN$168, ,0)</f>
        <v>1</v>
      </c>
      <c r="I80" s="76">
        <f>_xlfn.RANK.EQ(H80,$H80:$H$167,0)</f>
        <v>30</v>
      </c>
    </row>
    <row r="81" spans="2:9" x14ac:dyDescent="0.25">
      <c r="B81" s="63" t="s">
        <v>191</v>
      </c>
      <c r="C81" s="65" t="s">
        <v>299</v>
      </c>
      <c r="D81" s="72">
        <f>_xlfn.XLOOKUP(B81,Jun!$B$4:$B$168,Jun!$AL$4:$AL$168, ,0)</f>
        <v>258</v>
      </c>
      <c r="E81" s="76">
        <f t="shared" si="2"/>
        <v>10</v>
      </c>
      <c r="F81" s="81">
        <f>_xlfn.XLOOKUP(B81,Jun!$B$4:$B$168,Jun!$AM$4:$AM$168, ,0)</f>
        <v>4.3</v>
      </c>
      <c r="G81" s="76">
        <f t="shared" si="3"/>
        <v>10</v>
      </c>
      <c r="H81" s="48">
        <f>_xlfn.XLOOKUP(B81,Jun!$B$4:$B$168,Jun!$AN$4:$AN$168, ,0)</f>
        <v>11</v>
      </c>
      <c r="I81" s="76">
        <f>_xlfn.RANK.EQ(H81,$H81:$H$167,0)</f>
        <v>2</v>
      </c>
    </row>
    <row r="82" spans="2:9" x14ac:dyDescent="0.25">
      <c r="B82" s="63" t="s">
        <v>230</v>
      </c>
      <c r="C82" s="65" t="s">
        <v>154</v>
      </c>
      <c r="D82" s="72">
        <f>_xlfn.XLOOKUP(B82,Jun!$B$4:$B$168,Jun!$AL$4:$AL$168, ,0)</f>
        <v>0</v>
      </c>
      <c r="E82" s="76">
        <f t="shared" si="2"/>
        <v>83</v>
      </c>
      <c r="F82" s="81">
        <f>_xlfn.XLOOKUP(B82,Jun!$B$4:$B$168,Jun!$AM$4:$AM$168, ,0)</f>
        <v>0</v>
      </c>
      <c r="G82" s="76">
        <f t="shared" si="3"/>
        <v>83</v>
      </c>
      <c r="H82" s="48">
        <f>_xlfn.XLOOKUP(B82,Jun!$B$4:$B$168,Jun!$AN$4:$AN$168, ,0)</f>
        <v>0</v>
      </c>
      <c r="I82" s="76">
        <f>_xlfn.RANK.EQ(H82,$H82:$H$167,0)</f>
        <v>40</v>
      </c>
    </row>
    <row r="83" spans="2:9" x14ac:dyDescent="0.25">
      <c r="B83" s="63" t="s">
        <v>231</v>
      </c>
      <c r="C83" s="65" t="s">
        <v>392</v>
      </c>
      <c r="D83" s="72">
        <f>_xlfn.XLOOKUP(B83,Jun!$B$4:$B$168,Jun!$AL$4:$AL$168, ,0)</f>
        <v>0</v>
      </c>
      <c r="E83" s="76">
        <f t="shared" si="2"/>
        <v>83</v>
      </c>
      <c r="F83" s="81">
        <f>_xlfn.XLOOKUP(B83,Jun!$B$4:$B$168,Jun!$AM$4:$AM$168, ,0)</f>
        <v>0</v>
      </c>
      <c r="G83" s="76">
        <f t="shared" si="3"/>
        <v>83</v>
      </c>
      <c r="H83" s="48">
        <f>_xlfn.XLOOKUP(B83,Jun!$B$4:$B$168,Jun!$AN$4:$AN$168, ,0)</f>
        <v>0</v>
      </c>
      <c r="I83" s="76">
        <f>_xlfn.RANK.EQ(H83,$H83:$H$167,0)</f>
        <v>40</v>
      </c>
    </row>
    <row r="84" spans="2:9" x14ac:dyDescent="0.25">
      <c r="B84" s="66" t="s">
        <v>232</v>
      </c>
      <c r="C84" s="65"/>
      <c r="D84" s="72">
        <f>_xlfn.XLOOKUP(B84,Jun!$B$4:$B$168,Jun!$AL$4:$AL$168, ,0)</f>
        <v>0</v>
      </c>
      <c r="E84" s="76">
        <f t="shared" si="2"/>
        <v>83</v>
      </c>
      <c r="F84" s="81">
        <f>_xlfn.XLOOKUP(B84,Jun!$B$4:$B$168,Jun!$AM$4:$AM$168, ,0)</f>
        <v>0</v>
      </c>
      <c r="G84" s="76">
        <f t="shared" si="3"/>
        <v>83</v>
      </c>
      <c r="H84" s="48">
        <f>_xlfn.XLOOKUP(B84,Jun!$B$4:$B$168,Jun!$AN$4:$AN$168, ,0)</f>
        <v>0</v>
      </c>
      <c r="I84" s="76">
        <f>_xlfn.RANK.EQ(H84,$H84:$H$167,0)</f>
        <v>40</v>
      </c>
    </row>
    <row r="85" spans="2:9" x14ac:dyDescent="0.25">
      <c r="B85" s="66" t="s">
        <v>233</v>
      </c>
      <c r="C85" s="65"/>
      <c r="D85" s="72">
        <f>_xlfn.XLOOKUP(B85,Jun!$B$4:$B$168,Jun!$AL$4:$AL$168, ,0)</f>
        <v>95</v>
      </c>
      <c r="E85" s="76">
        <f t="shared" si="2"/>
        <v>26</v>
      </c>
      <c r="F85" s="81">
        <f>_xlfn.XLOOKUP(B85,Jun!$B$4:$B$168,Jun!$AM$4:$AM$168, ,0)</f>
        <v>1.5833333333333333</v>
      </c>
      <c r="G85" s="76">
        <f t="shared" si="3"/>
        <v>26</v>
      </c>
      <c r="H85" s="48">
        <f>_xlfn.XLOOKUP(B85,Jun!$B$4:$B$168,Jun!$AN$4:$AN$168, ,0)</f>
        <v>6</v>
      </c>
      <c r="I85" s="76">
        <f>_xlfn.RANK.EQ(H85,$H85:$H$167,0)</f>
        <v>12</v>
      </c>
    </row>
    <row r="86" spans="2:9" x14ac:dyDescent="0.25">
      <c r="B86" s="63" t="s">
        <v>234</v>
      </c>
      <c r="C86" s="65" t="s">
        <v>389</v>
      </c>
      <c r="D86" s="72">
        <f>_xlfn.XLOOKUP(B86,Jun!$B$4:$B$168,Jun!$AL$4:$AL$168, ,0)</f>
        <v>0</v>
      </c>
      <c r="E86" s="76">
        <f t="shared" si="2"/>
        <v>83</v>
      </c>
      <c r="F86" s="81">
        <f>_xlfn.XLOOKUP(B86,Jun!$B$4:$B$168,Jun!$AM$4:$AM$168, ,0)</f>
        <v>0</v>
      </c>
      <c r="G86" s="76">
        <f t="shared" si="3"/>
        <v>83</v>
      </c>
      <c r="H86" s="48">
        <f>_xlfn.XLOOKUP(B86,Jun!$B$4:$B$168,Jun!$AN$4:$AN$168, ,0)</f>
        <v>0</v>
      </c>
      <c r="I86" s="76">
        <f>_xlfn.RANK.EQ(H86,$H86:$H$167,0)</f>
        <v>39</v>
      </c>
    </row>
    <row r="87" spans="2:9" x14ac:dyDescent="0.25">
      <c r="B87" s="63" t="s">
        <v>235</v>
      </c>
      <c r="C87" s="65" t="s">
        <v>389</v>
      </c>
      <c r="D87" s="72">
        <f>_xlfn.XLOOKUP(B87,Jun!$B$4:$B$168,Jun!$AL$4:$AL$168, ,0)</f>
        <v>0</v>
      </c>
      <c r="E87" s="76">
        <f t="shared" si="2"/>
        <v>83</v>
      </c>
      <c r="F87" s="81">
        <f>_xlfn.XLOOKUP(B87,Jun!$B$4:$B$168,Jun!$AM$4:$AM$168, ,0)</f>
        <v>0</v>
      </c>
      <c r="G87" s="76">
        <f t="shared" si="3"/>
        <v>83</v>
      </c>
      <c r="H87" s="48">
        <f>_xlfn.XLOOKUP(B87,Jun!$B$4:$B$168,Jun!$AN$4:$AN$168, ,0)</f>
        <v>0</v>
      </c>
      <c r="I87" s="76">
        <f>_xlfn.RANK.EQ(H87,$H87:$H$167,0)</f>
        <v>39</v>
      </c>
    </row>
    <row r="88" spans="2:9" x14ac:dyDescent="0.25">
      <c r="B88" s="63" t="s">
        <v>236</v>
      </c>
      <c r="C88" s="65" t="s">
        <v>389</v>
      </c>
      <c r="D88" s="72">
        <f>_xlfn.XLOOKUP(B88,Jun!$B$4:$B$168,Jun!$AL$4:$AL$168, ,0)</f>
        <v>187</v>
      </c>
      <c r="E88" s="76">
        <f t="shared" si="2"/>
        <v>17</v>
      </c>
      <c r="F88" s="81">
        <f>_xlfn.XLOOKUP(B88,Jun!$B$4:$B$168,Jun!$AM$4:$AM$168, ,0)</f>
        <v>3.1166666666666667</v>
      </c>
      <c r="G88" s="76">
        <f t="shared" si="3"/>
        <v>17</v>
      </c>
      <c r="H88" s="48">
        <f>_xlfn.XLOOKUP(B88,Jun!$B$4:$B$168,Jun!$AN$4:$AN$168, ,0)</f>
        <v>11</v>
      </c>
      <c r="I88" s="76">
        <f>_xlfn.RANK.EQ(H88,$H88:$H$167,0)</f>
        <v>2</v>
      </c>
    </row>
    <row r="89" spans="2:9" x14ac:dyDescent="0.25">
      <c r="B89" s="63" t="s">
        <v>237</v>
      </c>
      <c r="C89" s="65" t="s">
        <v>321</v>
      </c>
      <c r="D89" s="72">
        <f>_xlfn.XLOOKUP(B89,Jun!$B$4:$B$168,Jun!$AL$4:$AL$168, ,0)</f>
        <v>56</v>
      </c>
      <c r="E89" s="76">
        <f t="shared" si="2"/>
        <v>37</v>
      </c>
      <c r="F89" s="81">
        <f>_xlfn.XLOOKUP(B89,Jun!$B$4:$B$168,Jun!$AM$4:$AM$168, ,0)</f>
        <v>0.93333333333333335</v>
      </c>
      <c r="G89" s="76">
        <f t="shared" si="3"/>
        <v>37</v>
      </c>
      <c r="H89" s="48">
        <f>_xlfn.XLOOKUP(B89,Jun!$B$4:$B$168,Jun!$AN$4:$AN$168, ,0)</f>
        <v>4</v>
      </c>
      <c r="I89" s="76">
        <f>_xlfn.RANK.EQ(H89,$H89:$H$167,0)</f>
        <v>16</v>
      </c>
    </row>
    <row r="90" spans="2:9" x14ac:dyDescent="0.25">
      <c r="B90" s="63" t="s">
        <v>238</v>
      </c>
      <c r="C90" s="65" t="s">
        <v>299</v>
      </c>
      <c r="D90" s="72">
        <f>_xlfn.XLOOKUP(B90,Jun!$B$4:$B$168,Jun!$AL$4:$AL$168, ,0)</f>
        <v>0</v>
      </c>
      <c r="E90" s="76">
        <f t="shared" si="2"/>
        <v>83</v>
      </c>
      <c r="F90" s="81">
        <f>_xlfn.XLOOKUP(B90,Jun!$B$4:$B$168,Jun!$AM$4:$AM$168, ,0)</f>
        <v>0</v>
      </c>
      <c r="G90" s="76">
        <f t="shared" si="3"/>
        <v>83</v>
      </c>
      <c r="H90" s="48">
        <f>_xlfn.XLOOKUP(B90,Jun!$B$4:$B$168,Jun!$AN$4:$AN$168, ,0)</f>
        <v>0</v>
      </c>
      <c r="I90" s="76">
        <f>_xlfn.RANK.EQ(H90,$H90:$H$167,0)</f>
        <v>37</v>
      </c>
    </row>
    <row r="91" spans="2:9" x14ac:dyDescent="0.25">
      <c r="B91" s="63" t="s">
        <v>239</v>
      </c>
      <c r="C91" s="65" t="s">
        <v>389</v>
      </c>
      <c r="D91" s="72">
        <f>_xlfn.XLOOKUP(B91,Jun!$B$4:$B$168,Jun!$AL$4:$AL$168, ,0)</f>
        <v>7</v>
      </c>
      <c r="E91" s="76">
        <f t="shared" si="2"/>
        <v>68</v>
      </c>
      <c r="F91" s="81">
        <f>_xlfn.XLOOKUP(B91,Jun!$B$4:$B$168,Jun!$AM$4:$AM$168, ,0)</f>
        <v>0.11666666666666667</v>
      </c>
      <c r="G91" s="76">
        <f t="shared" si="3"/>
        <v>68</v>
      </c>
      <c r="H91" s="48">
        <f>_xlfn.XLOOKUP(B91,Jun!$B$4:$B$168,Jun!$AN$4:$AN$168, ,0)</f>
        <v>1</v>
      </c>
      <c r="I91" s="76">
        <f>_xlfn.RANK.EQ(H91,$H91:$H$167,0)</f>
        <v>26</v>
      </c>
    </row>
    <row r="92" spans="2:9" x14ac:dyDescent="0.25">
      <c r="B92" s="63" t="s">
        <v>240</v>
      </c>
      <c r="C92" s="65" t="s">
        <v>389</v>
      </c>
      <c r="D92" s="72">
        <f>_xlfn.XLOOKUP(B92,Jun!$B$4:$B$168,Jun!$AL$4:$AL$168, ,0)</f>
        <v>9</v>
      </c>
      <c r="E92" s="76">
        <f t="shared" si="2"/>
        <v>67</v>
      </c>
      <c r="F92" s="81">
        <f>_xlfn.XLOOKUP(B92,Jun!$B$4:$B$168,Jun!$AM$4:$AM$168, ,0)</f>
        <v>0.15</v>
      </c>
      <c r="G92" s="76">
        <f t="shared" si="3"/>
        <v>67</v>
      </c>
      <c r="H92" s="48">
        <f>_xlfn.XLOOKUP(B92,Jun!$B$4:$B$168,Jun!$AN$4:$AN$168, ,0)</f>
        <v>1</v>
      </c>
      <c r="I92" s="76">
        <f>_xlfn.RANK.EQ(H92,$H92:$H$167,0)</f>
        <v>26</v>
      </c>
    </row>
    <row r="93" spans="2:9" x14ac:dyDescent="0.25">
      <c r="B93" s="67" t="s">
        <v>378</v>
      </c>
      <c r="C93" s="65" t="s">
        <v>154</v>
      </c>
      <c r="D93" s="72">
        <f>_xlfn.XLOOKUP(B93,Jun!$B$4:$B$168,Jun!$AL$4:$AL$168, ,0)</f>
        <v>46</v>
      </c>
      <c r="E93" s="76">
        <f t="shared" si="2"/>
        <v>43</v>
      </c>
      <c r="F93" s="81">
        <f>_xlfn.XLOOKUP(B93,Jun!$B$4:$B$168,Jun!$AM$4:$AM$168, ,0)</f>
        <v>0.76666666666666672</v>
      </c>
      <c r="G93" s="76">
        <f t="shared" si="3"/>
        <v>43</v>
      </c>
      <c r="H93" s="48">
        <f>_xlfn.XLOOKUP(B93,Jun!$B$4:$B$168,Jun!$AN$4:$AN$168, ,0)</f>
        <v>2</v>
      </c>
      <c r="I93" s="76">
        <f>_xlfn.RANK.EQ(H93,$H93:$H$167,0)</f>
        <v>20</v>
      </c>
    </row>
    <row r="94" spans="2:9" x14ac:dyDescent="0.25">
      <c r="B94" s="63" t="s">
        <v>241</v>
      </c>
      <c r="C94" s="65" t="s">
        <v>303</v>
      </c>
      <c r="D94" s="72">
        <f>_xlfn.XLOOKUP(B94,Jun!$B$4:$B$168,Jun!$AL$4:$AL$168, ,0)</f>
        <v>0</v>
      </c>
      <c r="E94" s="76">
        <f t="shared" si="2"/>
        <v>83</v>
      </c>
      <c r="F94" s="81">
        <f>_xlfn.XLOOKUP(B94,Jun!$B$4:$B$168,Jun!$AM$4:$AM$168, ,0)</f>
        <v>0</v>
      </c>
      <c r="G94" s="76">
        <f t="shared" si="3"/>
        <v>83</v>
      </c>
      <c r="H94" s="48">
        <f>_xlfn.XLOOKUP(B94,Jun!$B$4:$B$168,Jun!$AN$4:$AN$168, ,0)</f>
        <v>0</v>
      </c>
      <c r="I94" s="76">
        <f>_xlfn.RANK.EQ(H94,$H94:$H$167,0)</f>
        <v>34</v>
      </c>
    </row>
    <row r="95" spans="2:9" x14ac:dyDescent="0.25">
      <c r="B95" s="63" t="s">
        <v>194</v>
      </c>
      <c r="C95" s="65" t="s">
        <v>393</v>
      </c>
      <c r="D95" s="72">
        <f>_xlfn.XLOOKUP(B95,Jun!$B$4:$B$168,Jun!$AL$4:$AL$168, ,0)</f>
        <v>369</v>
      </c>
      <c r="E95" s="76">
        <f t="shared" si="2"/>
        <v>6</v>
      </c>
      <c r="F95" s="81">
        <f>_xlfn.XLOOKUP(B95,Jun!$B$4:$B$168,Jun!$AM$4:$AM$168, ,0)</f>
        <v>6.15</v>
      </c>
      <c r="G95" s="76">
        <f t="shared" si="3"/>
        <v>6</v>
      </c>
      <c r="H95" s="48">
        <f>_xlfn.XLOOKUP(B95,Jun!$B$4:$B$168,Jun!$AN$4:$AN$168, ,0)</f>
        <v>10</v>
      </c>
      <c r="I95" s="76">
        <f>_xlfn.RANK.EQ(H95,$H95:$H$167,0)</f>
        <v>3</v>
      </c>
    </row>
    <row r="96" spans="2:9" x14ac:dyDescent="0.25">
      <c r="B96" s="66" t="s">
        <v>242</v>
      </c>
      <c r="C96" s="65"/>
      <c r="D96" s="72">
        <f>_xlfn.XLOOKUP(B96,Jun!$B$4:$B$168,Jun!$AL$4:$AL$168, ,0)</f>
        <v>0</v>
      </c>
      <c r="E96" s="76">
        <f t="shared" si="2"/>
        <v>83</v>
      </c>
      <c r="F96" s="81">
        <f>_xlfn.XLOOKUP(B96,Jun!$B$4:$B$168,Jun!$AM$4:$AM$168, ,0)</f>
        <v>0</v>
      </c>
      <c r="G96" s="76">
        <f t="shared" si="3"/>
        <v>83</v>
      </c>
      <c r="H96" s="48">
        <f>_xlfn.XLOOKUP(B96,Jun!$B$4:$B$168,Jun!$AN$4:$AN$168, ,0)</f>
        <v>0</v>
      </c>
      <c r="I96" s="76">
        <f>_xlfn.RANK.EQ(H96,$H96:$H$167,0)</f>
        <v>33</v>
      </c>
    </row>
    <row r="97" spans="2:9" x14ac:dyDescent="0.25">
      <c r="B97" s="63" t="s">
        <v>243</v>
      </c>
      <c r="C97" s="65" t="s">
        <v>389</v>
      </c>
      <c r="D97" s="72">
        <f>_xlfn.XLOOKUP(B97,Jun!$B$4:$B$168,Jun!$AL$4:$AL$168, ,0)</f>
        <v>0</v>
      </c>
      <c r="E97" s="76">
        <f t="shared" si="2"/>
        <v>83</v>
      </c>
      <c r="F97" s="81">
        <f>_xlfn.XLOOKUP(B97,Jun!$B$4:$B$168,Jun!$AM$4:$AM$168, ,0)</f>
        <v>0</v>
      </c>
      <c r="G97" s="76">
        <f t="shared" si="3"/>
        <v>83</v>
      </c>
      <c r="H97" s="48">
        <f>_xlfn.XLOOKUP(B97,Jun!$B$4:$B$168,Jun!$AN$4:$AN$168, ,0)</f>
        <v>0</v>
      </c>
      <c r="I97" s="76">
        <f>_xlfn.RANK.EQ(H97,$H97:$H$167,0)</f>
        <v>33</v>
      </c>
    </row>
    <row r="98" spans="2:9" x14ac:dyDescent="0.25">
      <c r="B98" s="63" t="s">
        <v>244</v>
      </c>
      <c r="C98" s="65" t="s">
        <v>299</v>
      </c>
      <c r="D98" s="72">
        <f>_xlfn.XLOOKUP(B98,Jun!$B$4:$B$168,Jun!$AL$4:$AL$168, ,0)</f>
        <v>81</v>
      </c>
      <c r="E98" s="76">
        <f t="shared" si="2"/>
        <v>29</v>
      </c>
      <c r="F98" s="81">
        <f>_xlfn.XLOOKUP(B98,Jun!$B$4:$B$168,Jun!$AM$4:$AM$168, ,0)</f>
        <v>1.35</v>
      </c>
      <c r="G98" s="76">
        <f t="shared" si="3"/>
        <v>29</v>
      </c>
      <c r="H98" s="48">
        <f>_xlfn.XLOOKUP(B98,Jun!$B$4:$B$168,Jun!$AN$4:$AN$168, ,0)</f>
        <v>8</v>
      </c>
      <c r="I98" s="76">
        <f>_xlfn.RANK.EQ(H98,$H98:$H$167,0)</f>
        <v>6</v>
      </c>
    </row>
    <row r="99" spans="2:9" x14ac:dyDescent="0.25">
      <c r="B99" s="68" t="s">
        <v>94</v>
      </c>
      <c r="C99" s="65" t="s">
        <v>303</v>
      </c>
      <c r="D99" s="72">
        <f>_xlfn.XLOOKUP(B99,Jun!$B$4:$B$168,Jun!$AL$4:$AL$168, ,0)</f>
        <v>59</v>
      </c>
      <c r="E99" s="76">
        <f t="shared" si="2"/>
        <v>36</v>
      </c>
      <c r="F99" s="81">
        <f>_xlfn.XLOOKUP(B99,Jun!$B$4:$B$168,Jun!$AM$4:$AM$168, ,0)</f>
        <v>0.98333333333333328</v>
      </c>
      <c r="G99" s="76">
        <f t="shared" si="3"/>
        <v>36</v>
      </c>
      <c r="H99" s="48">
        <f>_xlfn.XLOOKUP(B99,Jun!$B$4:$B$168,Jun!$AN$4:$AN$168, ,0)</f>
        <v>7</v>
      </c>
      <c r="I99" s="76">
        <f>_xlfn.RANK.EQ(H99,$H99:$H$167,0)</f>
        <v>6</v>
      </c>
    </row>
    <row r="100" spans="2:9" x14ac:dyDescent="0.25">
      <c r="B100" s="66" t="s">
        <v>245</v>
      </c>
      <c r="C100" s="65"/>
      <c r="D100" s="72">
        <f>_xlfn.XLOOKUP(B100,Jun!$B$4:$B$168,Jun!$AL$4:$AL$168, ,0)</f>
        <v>0</v>
      </c>
      <c r="E100" s="76">
        <f t="shared" si="2"/>
        <v>83</v>
      </c>
      <c r="F100" s="81">
        <f>_xlfn.XLOOKUP(B100,Jun!$B$4:$B$168,Jun!$AM$4:$AM$168, ,0)</f>
        <v>0</v>
      </c>
      <c r="G100" s="76">
        <f t="shared" si="3"/>
        <v>83</v>
      </c>
      <c r="H100" s="48">
        <f>_xlfn.XLOOKUP(B100,Jun!$B$4:$B$168,Jun!$AN$4:$AN$168, ,0)</f>
        <v>0</v>
      </c>
      <c r="I100" s="76">
        <f>_xlfn.RANK.EQ(H100,$H100:$H$167,0)</f>
        <v>31</v>
      </c>
    </row>
    <row r="101" spans="2:9" x14ac:dyDescent="0.25">
      <c r="B101" s="63" t="s">
        <v>246</v>
      </c>
      <c r="C101" s="65" t="s">
        <v>389</v>
      </c>
      <c r="D101" s="72">
        <f>_xlfn.XLOOKUP(B101,Jun!$B$4:$B$168,Jun!$AL$4:$AL$168, ,0)</f>
        <v>49</v>
      </c>
      <c r="E101" s="76">
        <f t="shared" si="2"/>
        <v>39</v>
      </c>
      <c r="F101" s="81">
        <f>_xlfn.XLOOKUP(B101,Jun!$B$4:$B$168,Jun!$AM$4:$AM$168, ,0)</f>
        <v>0.81666666666666665</v>
      </c>
      <c r="G101" s="76">
        <f t="shared" si="3"/>
        <v>39</v>
      </c>
      <c r="H101" s="48">
        <f>_xlfn.XLOOKUP(B101,Jun!$B$4:$B$168,Jun!$AN$4:$AN$168, ,0)</f>
        <v>5</v>
      </c>
      <c r="I101" s="76">
        <f>_xlfn.RANK.EQ(H101,$H101:$H$167,0)</f>
        <v>11</v>
      </c>
    </row>
    <row r="102" spans="2:9" x14ac:dyDescent="0.25">
      <c r="B102" s="63" t="s">
        <v>247</v>
      </c>
      <c r="C102" s="65" t="s">
        <v>392</v>
      </c>
      <c r="D102" s="72">
        <f>_xlfn.XLOOKUP(B102,Jun!$B$4:$B$168,Jun!$AL$4:$AL$168, ,0)</f>
        <v>3</v>
      </c>
      <c r="E102" s="76">
        <f t="shared" si="2"/>
        <v>73</v>
      </c>
      <c r="F102" s="81">
        <f>_xlfn.XLOOKUP(B102,Jun!$B$4:$B$168,Jun!$AM$4:$AM$168, ,0)</f>
        <v>0.05</v>
      </c>
      <c r="G102" s="76">
        <f t="shared" si="3"/>
        <v>73</v>
      </c>
      <c r="H102" s="48">
        <f>_xlfn.XLOOKUP(B102,Jun!$B$4:$B$168,Jun!$AN$4:$AN$168, ,0)</f>
        <v>1</v>
      </c>
      <c r="I102" s="76">
        <f>_xlfn.RANK.EQ(H102,$H102:$H$167,0)</f>
        <v>21</v>
      </c>
    </row>
    <row r="103" spans="2:9" x14ac:dyDescent="0.25">
      <c r="B103" s="69" t="s">
        <v>98</v>
      </c>
      <c r="C103" s="65"/>
      <c r="D103" s="72">
        <f>_xlfn.XLOOKUP(B103,Jun!$B$4:$B$168,Jun!$AL$4:$AL$168, ,0)</f>
        <v>0</v>
      </c>
      <c r="E103" s="76">
        <f t="shared" si="2"/>
        <v>83</v>
      </c>
      <c r="F103" s="81">
        <f>_xlfn.XLOOKUP(B103,Jun!$B$4:$B$168,Jun!$AM$4:$AM$168, ,0)</f>
        <v>0</v>
      </c>
      <c r="G103" s="76">
        <f t="shared" si="3"/>
        <v>83</v>
      </c>
      <c r="H103" s="48">
        <f>_xlfn.XLOOKUP(B103,Jun!$B$4:$B$168,Jun!$AN$4:$AN$168, ,0)</f>
        <v>0</v>
      </c>
      <c r="I103" s="76">
        <f>_xlfn.RANK.EQ(H103,$H103:$H$167,0)</f>
        <v>29</v>
      </c>
    </row>
    <row r="104" spans="2:9" x14ac:dyDescent="0.25">
      <c r="B104" s="68" t="s">
        <v>414</v>
      </c>
      <c r="C104" s="65" t="s">
        <v>393</v>
      </c>
      <c r="D104" s="72">
        <f>_xlfn.XLOOKUP(B104,Jun!$B$4:$B$168,Jun!$AL$4:$AL$168, ,0)</f>
        <v>0</v>
      </c>
      <c r="E104" s="76">
        <f t="shared" si="2"/>
        <v>83</v>
      </c>
      <c r="F104" s="81">
        <f>_xlfn.XLOOKUP(B104,Jun!$B$4:$B$168,Jun!$AM$4:$AM$168, ,0)</f>
        <v>0</v>
      </c>
      <c r="G104" s="76">
        <f t="shared" si="3"/>
        <v>83</v>
      </c>
      <c r="H104" s="48">
        <f>_xlfn.XLOOKUP(B104,Jun!$B$4:$B$168,Jun!$AN$4:$AN$168, ,0)</f>
        <v>0</v>
      </c>
      <c r="I104" s="76">
        <f>_xlfn.RANK.EQ(H104,$H104:$H$167,0)</f>
        <v>29</v>
      </c>
    </row>
    <row r="105" spans="2:9" x14ac:dyDescent="0.25">
      <c r="B105" s="68" t="s">
        <v>417</v>
      </c>
      <c r="C105" s="65" t="s">
        <v>390</v>
      </c>
      <c r="D105" s="72">
        <f>_xlfn.XLOOKUP(B105,Jun!$B$4:$B$168,Jun!$AL$4:$AL$168, ,0)</f>
        <v>0</v>
      </c>
      <c r="E105" s="76">
        <f t="shared" si="2"/>
        <v>83</v>
      </c>
      <c r="F105" s="81">
        <f>_xlfn.XLOOKUP(B105,Jun!$B$4:$B$168,Jun!$AM$4:$AM$168, ,0)</f>
        <v>0</v>
      </c>
      <c r="G105" s="76">
        <f t="shared" si="3"/>
        <v>83</v>
      </c>
      <c r="H105" s="48">
        <f>_xlfn.XLOOKUP(B105,Jun!$B$4:$B$168,Jun!$AN$4:$AN$168, ,0)</f>
        <v>0</v>
      </c>
      <c r="I105" s="76">
        <f>_xlfn.RANK.EQ(H105,$H105:$H$167,0)</f>
        <v>29</v>
      </c>
    </row>
    <row r="106" spans="2:9" x14ac:dyDescent="0.25">
      <c r="B106" s="63" t="s">
        <v>248</v>
      </c>
      <c r="C106" s="65" t="s">
        <v>393</v>
      </c>
      <c r="D106" s="72">
        <f>_xlfn.XLOOKUP(B106,Jun!$B$4:$B$168,Jun!$AL$4:$AL$168, ,0)</f>
        <v>0</v>
      </c>
      <c r="E106" s="76">
        <f t="shared" si="2"/>
        <v>83</v>
      </c>
      <c r="F106" s="81">
        <f>_xlfn.XLOOKUP(B106,Jun!$B$4:$B$168,Jun!$AM$4:$AM$168, ,0)</f>
        <v>0</v>
      </c>
      <c r="G106" s="76">
        <f t="shared" si="3"/>
        <v>83</v>
      </c>
      <c r="H106" s="48">
        <f>_xlfn.XLOOKUP(B106,Jun!$B$4:$B$168,Jun!$AN$4:$AN$168, ,0)</f>
        <v>0</v>
      </c>
      <c r="I106" s="76">
        <f>_xlfn.RANK.EQ(H106,$H106:$H$167,0)</f>
        <v>29</v>
      </c>
    </row>
    <row r="107" spans="2:9" x14ac:dyDescent="0.25">
      <c r="B107" s="63" t="s">
        <v>249</v>
      </c>
      <c r="C107" s="65" t="s">
        <v>389</v>
      </c>
      <c r="D107" s="72">
        <f>_xlfn.XLOOKUP(B107,Jun!$B$4:$B$168,Jun!$AL$4:$AL$168, ,0)</f>
        <v>12</v>
      </c>
      <c r="E107" s="76">
        <f t="shared" si="2"/>
        <v>64</v>
      </c>
      <c r="F107" s="81">
        <f>_xlfn.XLOOKUP(B107,Jun!$B$4:$B$168,Jun!$AM$4:$AM$168, ,0)</f>
        <v>0.2</v>
      </c>
      <c r="G107" s="76">
        <f t="shared" si="3"/>
        <v>64</v>
      </c>
      <c r="H107" s="48">
        <f>_xlfn.XLOOKUP(B107,Jun!$B$4:$B$168,Jun!$AN$4:$AN$168, ,0)</f>
        <v>1</v>
      </c>
      <c r="I107" s="76">
        <f>_xlfn.RANK.EQ(H107,$H107:$H$167,0)</f>
        <v>21</v>
      </c>
    </row>
    <row r="108" spans="2:9" x14ac:dyDescent="0.25">
      <c r="B108" s="68" t="s">
        <v>101</v>
      </c>
      <c r="C108" s="65" t="s">
        <v>392</v>
      </c>
      <c r="D108" s="72">
        <f>_xlfn.XLOOKUP(B108,Jun!$B$4:$B$168,Jun!$AL$4:$AL$168, ,0)</f>
        <v>96</v>
      </c>
      <c r="E108" s="76">
        <f t="shared" si="2"/>
        <v>25</v>
      </c>
      <c r="F108" s="81">
        <f>_xlfn.XLOOKUP(B108,Jun!$B$4:$B$168,Jun!$AM$4:$AM$168, ,0)</f>
        <v>1.6</v>
      </c>
      <c r="G108" s="76">
        <f t="shared" si="3"/>
        <v>25</v>
      </c>
      <c r="H108" s="48">
        <f>_xlfn.XLOOKUP(B108,Jun!$B$4:$B$168,Jun!$AN$4:$AN$168, ,0)</f>
        <v>11</v>
      </c>
      <c r="I108" s="76">
        <f>_xlfn.RANK.EQ(H108,$H108:$H$167,0)</f>
        <v>2</v>
      </c>
    </row>
    <row r="109" spans="2:9" x14ac:dyDescent="0.25">
      <c r="B109" s="67" t="s">
        <v>250</v>
      </c>
      <c r="C109" s="65" t="s">
        <v>301</v>
      </c>
      <c r="D109" s="72">
        <f>_xlfn.XLOOKUP(B109,Jun!$B$4:$B$168,Jun!$AL$4:$AL$168, ,0)</f>
        <v>15</v>
      </c>
      <c r="E109" s="76">
        <f t="shared" si="2"/>
        <v>61</v>
      </c>
      <c r="F109" s="81">
        <f>_xlfn.XLOOKUP(B109,Jun!$B$4:$B$168,Jun!$AM$4:$AM$168, ,0)</f>
        <v>0.25</v>
      </c>
      <c r="G109" s="76">
        <f t="shared" si="3"/>
        <v>61</v>
      </c>
      <c r="H109" s="48">
        <f>_xlfn.XLOOKUP(B109,Jun!$B$4:$B$168,Jun!$AN$4:$AN$168, ,0)</f>
        <v>2</v>
      </c>
      <c r="I109" s="76">
        <f>_xlfn.RANK.EQ(H109,$H109:$H$167,0)</f>
        <v>15</v>
      </c>
    </row>
    <row r="110" spans="2:9" x14ac:dyDescent="0.25">
      <c r="B110" s="63" t="s">
        <v>195</v>
      </c>
      <c r="C110" s="65" t="s">
        <v>393</v>
      </c>
      <c r="D110" s="72">
        <f>_xlfn.XLOOKUP(B110,Jun!$B$4:$B$168,Jun!$AL$4:$AL$168, ,0)</f>
        <v>71</v>
      </c>
      <c r="E110" s="76">
        <f t="shared" si="2"/>
        <v>32</v>
      </c>
      <c r="F110" s="81">
        <f>_xlfn.XLOOKUP(B110,Jun!$B$4:$B$168,Jun!$AM$4:$AM$168, ,0)</f>
        <v>1.1833333333333333</v>
      </c>
      <c r="G110" s="76">
        <f t="shared" si="3"/>
        <v>32</v>
      </c>
      <c r="H110" s="48">
        <f>_xlfn.XLOOKUP(B110,Jun!$B$4:$B$168,Jun!$AN$4:$AN$168, ,0)</f>
        <v>2</v>
      </c>
      <c r="I110" s="76">
        <f>_xlfn.RANK.EQ(H110,$H110:$H$167,0)</f>
        <v>15</v>
      </c>
    </row>
    <row r="111" spans="2:9" x14ac:dyDescent="0.25">
      <c r="B111" s="66" t="s">
        <v>420</v>
      </c>
      <c r="C111" s="65"/>
      <c r="D111" s="72">
        <f>_xlfn.XLOOKUP(B111,Jun!$B$4:$B$168,Jun!$AL$4:$AL$168, ,0)</f>
        <v>5</v>
      </c>
      <c r="E111" s="76">
        <f t="shared" si="2"/>
        <v>70</v>
      </c>
      <c r="F111" s="81">
        <f>_xlfn.XLOOKUP(B111,Jun!$B$4:$B$168,Jun!$AM$4:$AM$168, ,0)</f>
        <v>8.3333333333333329E-2</v>
      </c>
      <c r="G111" s="76">
        <f t="shared" si="3"/>
        <v>70</v>
      </c>
      <c r="H111" s="48">
        <f>_xlfn.XLOOKUP(B111,Jun!$B$4:$B$168,Jun!$AN$4:$AN$168, ,0)</f>
        <v>1</v>
      </c>
      <c r="I111" s="76">
        <f>_xlfn.RANK.EQ(H111,$H111:$H$167,0)</f>
        <v>18</v>
      </c>
    </row>
    <row r="112" spans="2:9" x14ac:dyDescent="0.25">
      <c r="B112" s="66" t="s">
        <v>251</v>
      </c>
      <c r="C112" s="65"/>
      <c r="D112" s="72">
        <f>_xlfn.XLOOKUP(B112,Jun!$B$4:$B$168,Jun!$AL$4:$AL$168, ,0)</f>
        <v>0</v>
      </c>
      <c r="E112" s="76">
        <f t="shared" si="2"/>
        <v>83</v>
      </c>
      <c r="F112" s="81">
        <f>_xlfn.XLOOKUP(B112,Jun!$B$4:$B$168,Jun!$AM$4:$AM$168, ,0)</f>
        <v>0</v>
      </c>
      <c r="G112" s="76">
        <f t="shared" si="3"/>
        <v>83</v>
      </c>
      <c r="H112" s="48">
        <f>_xlfn.XLOOKUP(B112,Jun!$B$4:$B$168,Jun!$AN$4:$AN$168, ,0)</f>
        <v>0</v>
      </c>
      <c r="I112" s="76">
        <f>_xlfn.RANK.EQ(H112,$H112:$H$167,0)</f>
        <v>24</v>
      </c>
    </row>
    <row r="113" spans="2:9" x14ac:dyDescent="0.25">
      <c r="B113" s="63" t="s">
        <v>252</v>
      </c>
      <c r="C113" s="65" t="s">
        <v>389</v>
      </c>
      <c r="D113" s="72">
        <f>_xlfn.XLOOKUP(B113,Jun!$B$4:$B$168,Jun!$AL$4:$AL$168, ,0)</f>
        <v>0</v>
      </c>
      <c r="E113" s="76">
        <f t="shared" si="2"/>
        <v>83</v>
      </c>
      <c r="F113" s="81">
        <f>_xlfn.XLOOKUP(B113,Jun!$B$4:$B$168,Jun!$AM$4:$AM$168, ,0)</f>
        <v>0</v>
      </c>
      <c r="G113" s="76">
        <f t="shared" si="3"/>
        <v>83</v>
      </c>
      <c r="H113" s="48">
        <f>_xlfn.XLOOKUP(B113,Jun!$B$4:$B$168,Jun!$AN$4:$AN$168, ,0)</f>
        <v>0</v>
      </c>
      <c r="I113" s="76">
        <f>_xlfn.RANK.EQ(H113,$H113:$H$167,0)</f>
        <v>24</v>
      </c>
    </row>
    <row r="114" spans="2:9" x14ac:dyDescent="0.25">
      <c r="B114" s="63" t="s">
        <v>253</v>
      </c>
      <c r="C114" s="65" t="s">
        <v>389</v>
      </c>
      <c r="D114" s="72">
        <f>_xlfn.XLOOKUP(B114,Jun!$B$4:$B$168,Jun!$AL$4:$AL$168, ,0)</f>
        <v>0</v>
      </c>
      <c r="E114" s="76">
        <f t="shared" si="2"/>
        <v>83</v>
      </c>
      <c r="F114" s="81">
        <f>_xlfn.XLOOKUP(B114,Jun!$B$4:$B$168,Jun!$AM$4:$AM$168, ,0)</f>
        <v>0</v>
      </c>
      <c r="G114" s="76">
        <f t="shared" si="3"/>
        <v>83</v>
      </c>
      <c r="H114" s="48">
        <f>_xlfn.XLOOKUP(B114,Jun!$B$4:$B$168,Jun!$AN$4:$AN$168, ,0)</f>
        <v>0</v>
      </c>
      <c r="I114" s="76">
        <f>_xlfn.RANK.EQ(H114,$H114:$H$167,0)</f>
        <v>24</v>
      </c>
    </row>
    <row r="115" spans="2:9" x14ac:dyDescent="0.25">
      <c r="B115" s="63" t="s">
        <v>254</v>
      </c>
      <c r="C115" s="65" t="s">
        <v>154</v>
      </c>
      <c r="D115" s="72">
        <f>_xlfn.XLOOKUP(B115,Jun!$B$4:$B$168,Jun!$AL$4:$AL$168, ,0)</f>
        <v>172</v>
      </c>
      <c r="E115" s="76">
        <f t="shared" si="2"/>
        <v>18</v>
      </c>
      <c r="F115" s="81">
        <f>_xlfn.XLOOKUP(B115,Jun!$B$4:$B$168,Jun!$AM$4:$AM$168, ,0)</f>
        <v>2.8666666666666667</v>
      </c>
      <c r="G115" s="76">
        <f t="shared" si="3"/>
        <v>18</v>
      </c>
      <c r="H115" s="48">
        <f>_xlfn.XLOOKUP(B115,Jun!$B$4:$B$168,Jun!$AN$4:$AN$168, ,0)</f>
        <v>1</v>
      </c>
      <c r="I115" s="76">
        <f>_xlfn.RANK.EQ(H115,$H115:$H$167,0)</f>
        <v>18</v>
      </c>
    </row>
    <row r="116" spans="2:9" x14ac:dyDescent="0.25">
      <c r="B116" s="63" t="s">
        <v>255</v>
      </c>
      <c r="C116" s="65" t="s">
        <v>389</v>
      </c>
      <c r="D116" s="72">
        <f>_xlfn.XLOOKUP(B116,Jun!$B$4:$B$168,Jun!$AL$4:$AL$168, ,0)</f>
        <v>1</v>
      </c>
      <c r="E116" s="76">
        <f t="shared" si="2"/>
        <v>79</v>
      </c>
      <c r="F116" s="81">
        <f>_xlfn.XLOOKUP(B116,Jun!$B$4:$B$168,Jun!$AM$4:$AM$168, ,0)</f>
        <v>1.6666666666666666E-2</v>
      </c>
      <c r="G116" s="76">
        <f t="shared" si="3"/>
        <v>79</v>
      </c>
      <c r="H116" s="48">
        <f>_xlfn.XLOOKUP(B116,Jun!$B$4:$B$168,Jun!$AN$4:$AN$168, ,0)</f>
        <v>1</v>
      </c>
      <c r="I116" s="76">
        <f>_xlfn.RANK.EQ(H116,$H116:$H$167,0)</f>
        <v>18</v>
      </c>
    </row>
    <row r="117" spans="2:9" x14ac:dyDescent="0.25">
      <c r="B117" s="63" t="s">
        <v>256</v>
      </c>
      <c r="C117" s="65" t="s">
        <v>154</v>
      </c>
      <c r="D117" s="72">
        <f>_xlfn.XLOOKUP(B117,Jun!$B$4:$B$168,Jun!$AL$4:$AL$168, ,0)</f>
        <v>0</v>
      </c>
      <c r="E117" s="76">
        <f t="shared" si="2"/>
        <v>83</v>
      </c>
      <c r="F117" s="81">
        <f>_xlfn.XLOOKUP(B117,Jun!$B$4:$B$168,Jun!$AM$4:$AM$168, ,0)</f>
        <v>0</v>
      </c>
      <c r="G117" s="76">
        <f t="shared" si="3"/>
        <v>83</v>
      </c>
      <c r="H117" s="48">
        <f>_xlfn.XLOOKUP(B117,Jun!$B$4:$B$168,Jun!$AN$4:$AN$168, ,0)</f>
        <v>0</v>
      </c>
      <c r="I117" s="76">
        <f>_xlfn.RANK.EQ(H117,$H117:$H$167,0)</f>
        <v>22</v>
      </c>
    </row>
    <row r="118" spans="2:9" x14ac:dyDescent="0.25">
      <c r="B118" s="63" t="s">
        <v>257</v>
      </c>
      <c r="C118" s="65" t="s">
        <v>389</v>
      </c>
      <c r="D118" s="72">
        <f>_xlfn.XLOOKUP(B118,Jun!$B$4:$B$168,Jun!$AL$4:$AL$168, ,0)</f>
        <v>0</v>
      </c>
      <c r="E118" s="76">
        <f t="shared" si="2"/>
        <v>83</v>
      </c>
      <c r="F118" s="81">
        <f>_xlfn.XLOOKUP(B118,Jun!$B$4:$B$168,Jun!$AM$4:$AM$168, ,0)</f>
        <v>0</v>
      </c>
      <c r="G118" s="76">
        <f t="shared" si="3"/>
        <v>83</v>
      </c>
      <c r="H118" s="48">
        <f>_xlfn.XLOOKUP(B118,Jun!$B$4:$B$168,Jun!$AN$4:$AN$168, ,0)</f>
        <v>0</v>
      </c>
      <c r="I118" s="76">
        <f>_xlfn.RANK.EQ(H118,$H118:$H$167,0)</f>
        <v>22</v>
      </c>
    </row>
    <row r="119" spans="2:9" x14ac:dyDescent="0.25">
      <c r="B119" s="63" t="s">
        <v>258</v>
      </c>
      <c r="C119" s="65" t="s">
        <v>299</v>
      </c>
      <c r="D119" s="72">
        <f>_xlfn.XLOOKUP(B119,Jun!$B$4:$B$168,Jun!$AL$4:$AL$168, ,0)</f>
        <v>0</v>
      </c>
      <c r="E119" s="76">
        <f t="shared" si="2"/>
        <v>83</v>
      </c>
      <c r="F119" s="81">
        <f>_xlfn.XLOOKUP(B119,Jun!$B$4:$B$168,Jun!$AM$4:$AM$168, ,0)</f>
        <v>0</v>
      </c>
      <c r="G119" s="76">
        <f t="shared" si="3"/>
        <v>83</v>
      </c>
      <c r="H119" s="48">
        <f>_xlfn.XLOOKUP(B119,Jun!$B$4:$B$168,Jun!$AN$4:$AN$168, ,0)</f>
        <v>0</v>
      </c>
      <c r="I119" s="76">
        <f>_xlfn.RANK.EQ(H119,$H119:$H$167,0)</f>
        <v>22</v>
      </c>
    </row>
    <row r="120" spans="2:9" x14ac:dyDescent="0.25">
      <c r="B120" s="63" t="s">
        <v>259</v>
      </c>
      <c r="C120" s="65" t="s">
        <v>301</v>
      </c>
      <c r="D120" s="72">
        <f>_xlfn.XLOOKUP(B120,Jun!$B$4:$B$168,Jun!$AL$4:$AL$168, ,0)</f>
        <v>6</v>
      </c>
      <c r="E120" s="76">
        <f t="shared" si="2"/>
        <v>69</v>
      </c>
      <c r="F120" s="81">
        <f>_xlfn.XLOOKUP(B120,Jun!$B$4:$B$168,Jun!$AM$4:$AM$168, ,0)</f>
        <v>0.1</v>
      </c>
      <c r="G120" s="76">
        <f t="shared" si="3"/>
        <v>69</v>
      </c>
      <c r="H120" s="48">
        <f>_xlfn.XLOOKUP(B120,Jun!$B$4:$B$168,Jun!$AN$4:$AN$168, ,0)</f>
        <v>1</v>
      </c>
      <c r="I120" s="76">
        <f>_xlfn.RANK.EQ(H120,$H120:$H$167,0)</f>
        <v>18</v>
      </c>
    </row>
    <row r="121" spans="2:9" x14ac:dyDescent="0.25">
      <c r="B121" s="63" t="s">
        <v>260</v>
      </c>
      <c r="C121" s="65" t="s">
        <v>321</v>
      </c>
      <c r="D121" s="72">
        <f>_xlfn.XLOOKUP(B121,Jun!$B$4:$B$168,Jun!$AL$4:$AL$168, ,0)</f>
        <v>528</v>
      </c>
      <c r="E121" s="76">
        <f t="shared" si="2"/>
        <v>1</v>
      </c>
      <c r="F121" s="81">
        <f>_xlfn.XLOOKUP(B121,Jun!$B$4:$B$168,Jun!$AM$4:$AM$168, ,0)</f>
        <v>8.8000000000000007</v>
      </c>
      <c r="G121" s="76">
        <f t="shared" si="3"/>
        <v>1</v>
      </c>
      <c r="H121" s="48">
        <f>_xlfn.XLOOKUP(B121,Jun!$B$4:$B$168,Jun!$AN$4:$AN$168, ,0)</f>
        <v>6</v>
      </c>
      <c r="I121" s="76">
        <f>_xlfn.RANK.EQ(H121,$H121:$H$167,0)</f>
        <v>7</v>
      </c>
    </row>
    <row r="122" spans="2:9" x14ac:dyDescent="0.25">
      <c r="B122" s="63" t="s">
        <v>261</v>
      </c>
      <c r="C122" s="65" t="s">
        <v>389</v>
      </c>
      <c r="D122" s="72">
        <f>_xlfn.XLOOKUP(B122,Jun!$B$4:$B$168,Jun!$AL$4:$AL$168, ,0)</f>
        <v>0</v>
      </c>
      <c r="E122" s="76">
        <f t="shared" si="2"/>
        <v>83</v>
      </c>
      <c r="F122" s="81">
        <f>_xlfn.XLOOKUP(B122,Jun!$B$4:$B$168,Jun!$AM$4:$AM$168, ,0)</f>
        <v>0</v>
      </c>
      <c r="G122" s="76">
        <f t="shared" si="3"/>
        <v>83</v>
      </c>
      <c r="H122" s="48">
        <f>_xlfn.XLOOKUP(B122,Jun!$B$4:$B$168,Jun!$AN$4:$AN$168, ,0)</f>
        <v>0</v>
      </c>
      <c r="I122" s="76">
        <f>_xlfn.RANK.EQ(H122,$H122:$H$167,0)</f>
        <v>20</v>
      </c>
    </row>
    <row r="123" spans="2:9" x14ac:dyDescent="0.25">
      <c r="B123" s="63" t="s">
        <v>197</v>
      </c>
      <c r="C123" s="65" t="s">
        <v>393</v>
      </c>
      <c r="D123" s="72">
        <f>_xlfn.XLOOKUP(B123,Jun!$B$4:$B$168,Jun!$AL$4:$AL$168, ,0)</f>
        <v>0</v>
      </c>
      <c r="E123" s="76">
        <f t="shared" si="2"/>
        <v>83</v>
      </c>
      <c r="F123" s="81">
        <f>_xlfn.XLOOKUP(B123,Jun!$B$4:$B$168,Jun!$AM$4:$AM$168, ,0)</f>
        <v>0</v>
      </c>
      <c r="G123" s="76">
        <f t="shared" si="3"/>
        <v>83</v>
      </c>
      <c r="H123" s="48">
        <f>_xlfn.XLOOKUP(B123,Jun!$B$4:$B$168,Jun!$AN$4:$AN$168, ,0)</f>
        <v>0</v>
      </c>
      <c r="I123" s="76">
        <f>_xlfn.RANK.EQ(H123,$H123:$H$167,0)</f>
        <v>20</v>
      </c>
    </row>
    <row r="124" spans="2:9" x14ac:dyDescent="0.25">
      <c r="B124" s="68" t="s">
        <v>114</v>
      </c>
      <c r="C124" s="65" t="s">
        <v>154</v>
      </c>
      <c r="D124" s="72">
        <f>_xlfn.XLOOKUP(B124,Jun!$B$4:$B$168,Jun!$AL$4:$AL$168, ,0)</f>
        <v>3</v>
      </c>
      <c r="E124" s="76">
        <f t="shared" si="2"/>
        <v>73</v>
      </c>
      <c r="F124" s="81">
        <f>_xlfn.XLOOKUP(B124,Jun!$B$4:$B$168,Jun!$AM$4:$AM$168, ,0)</f>
        <v>0.05</v>
      </c>
      <c r="G124" s="76">
        <f t="shared" si="3"/>
        <v>73</v>
      </c>
      <c r="H124" s="48">
        <f>_xlfn.XLOOKUP(B124,Jun!$B$4:$B$168,Jun!$AN$4:$AN$168, ,0)</f>
        <v>1</v>
      </c>
      <c r="I124" s="76">
        <f>_xlfn.RANK.EQ(H124,$H124:$H$167,0)</f>
        <v>17</v>
      </c>
    </row>
    <row r="125" spans="2:9" x14ac:dyDescent="0.25">
      <c r="B125" s="68" t="s">
        <v>423</v>
      </c>
      <c r="C125" s="65" t="s">
        <v>391</v>
      </c>
      <c r="D125" s="72">
        <f>_xlfn.XLOOKUP(B125,Jun!$B$4:$B$168,Jun!$AL$4:$AL$168, ,0)</f>
        <v>0</v>
      </c>
      <c r="E125" s="76">
        <f t="shared" si="2"/>
        <v>83</v>
      </c>
      <c r="F125" s="81">
        <f>_xlfn.XLOOKUP(B125,Jun!$B$4:$B$168,Jun!$AM$4:$AM$168, ,0)</f>
        <v>0</v>
      </c>
      <c r="G125" s="76">
        <f t="shared" si="3"/>
        <v>83</v>
      </c>
      <c r="H125" s="48">
        <f>_xlfn.XLOOKUP(B125,Jun!$B$4:$B$168,Jun!$AN$4:$AN$168, ,0)</f>
        <v>0</v>
      </c>
      <c r="I125" s="76">
        <f>_xlfn.RANK.EQ(H125,$H125:$H$167,0)</f>
        <v>19</v>
      </c>
    </row>
    <row r="126" spans="2:9" x14ac:dyDescent="0.25">
      <c r="B126" s="63" t="s">
        <v>263</v>
      </c>
      <c r="C126" s="65" t="s">
        <v>390</v>
      </c>
      <c r="D126" s="72">
        <f>_xlfn.XLOOKUP(B126,Jun!$B$4:$B$168,Jun!$AL$4:$AL$168, ,0)</f>
        <v>267</v>
      </c>
      <c r="E126" s="76">
        <f t="shared" si="2"/>
        <v>7</v>
      </c>
      <c r="F126" s="81">
        <f>_xlfn.XLOOKUP(B126,Jun!$B$4:$B$168,Jun!$AM$4:$AM$168, ,0)</f>
        <v>4.45</v>
      </c>
      <c r="G126" s="76">
        <f t="shared" si="3"/>
        <v>7</v>
      </c>
      <c r="H126" s="48">
        <f>_xlfn.XLOOKUP(B126,Jun!$B$4:$B$168,Jun!$AN$4:$AN$168, ,0)</f>
        <v>9</v>
      </c>
      <c r="I126" s="76">
        <f>_xlfn.RANK.EQ(H126,$H126:$H$167,0)</f>
        <v>2</v>
      </c>
    </row>
    <row r="127" spans="2:9" x14ac:dyDescent="0.25">
      <c r="B127" s="66" t="s">
        <v>264</v>
      </c>
      <c r="C127" s="65"/>
      <c r="D127" s="72">
        <f>_xlfn.XLOOKUP(B127,Jun!$B$4:$B$168,Jun!$AL$4:$AL$168, ,0)</f>
        <v>0</v>
      </c>
      <c r="E127" s="76">
        <f t="shared" si="2"/>
        <v>83</v>
      </c>
      <c r="F127" s="81">
        <f>_xlfn.XLOOKUP(B127,Jun!$B$4:$B$168,Jun!$AM$4:$AM$168, ,0)</f>
        <v>0</v>
      </c>
      <c r="G127" s="76">
        <f t="shared" si="3"/>
        <v>83</v>
      </c>
      <c r="H127" s="48">
        <f>_xlfn.XLOOKUP(B127,Jun!$B$4:$B$168,Jun!$AN$4:$AN$168, ,0)</f>
        <v>0</v>
      </c>
      <c r="I127" s="76">
        <f>_xlfn.RANK.EQ(H127,$H127:$H$167,0)</f>
        <v>18</v>
      </c>
    </row>
    <row r="128" spans="2:9" x14ac:dyDescent="0.25">
      <c r="B128" s="63" t="s">
        <v>265</v>
      </c>
      <c r="C128" s="65" t="s">
        <v>392</v>
      </c>
      <c r="D128" s="72">
        <f>_xlfn.XLOOKUP(B128,Jun!$B$4:$B$168,Jun!$AL$4:$AL$168, ,0)</f>
        <v>60</v>
      </c>
      <c r="E128" s="76">
        <f t="shared" si="2"/>
        <v>35</v>
      </c>
      <c r="F128" s="81">
        <f>_xlfn.XLOOKUP(B128,Jun!$B$4:$B$168,Jun!$AM$4:$AM$168, ,0)</f>
        <v>1</v>
      </c>
      <c r="G128" s="76">
        <f t="shared" si="3"/>
        <v>35</v>
      </c>
      <c r="H128" s="48">
        <f>_xlfn.XLOOKUP(B128,Jun!$B$4:$B$168,Jun!$AN$4:$AN$168, ,0)</f>
        <v>5</v>
      </c>
      <c r="I128" s="76">
        <f>_xlfn.RANK.EQ(H128,$H128:$H$167,0)</f>
        <v>8</v>
      </c>
    </row>
    <row r="129" spans="2:9" x14ac:dyDescent="0.25">
      <c r="B129" s="63" t="s">
        <v>266</v>
      </c>
      <c r="C129" s="65" t="s">
        <v>392</v>
      </c>
      <c r="D129" s="72">
        <f>_xlfn.XLOOKUP(B129,Jun!$B$4:$B$168,Jun!$AL$4:$AL$168, ,0)</f>
        <v>0</v>
      </c>
      <c r="E129" s="76">
        <f t="shared" si="2"/>
        <v>83</v>
      </c>
      <c r="F129" s="81">
        <f>_xlfn.XLOOKUP(B129,Jun!$B$4:$B$168,Jun!$AM$4:$AM$168, ,0)</f>
        <v>0</v>
      </c>
      <c r="G129" s="76">
        <f t="shared" si="3"/>
        <v>83</v>
      </c>
      <c r="H129" s="48">
        <f>_xlfn.XLOOKUP(B129,Jun!$B$4:$B$168,Jun!$AN$4:$AN$168, ,0)</f>
        <v>0</v>
      </c>
      <c r="I129" s="76">
        <f>_xlfn.RANK.EQ(H129,$H129:$H$167,0)</f>
        <v>17</v>
      </c>
    </row>
    <row r="130" spans="2:9" x14ac:dyDescent="0.25">
      <c r="B130" s="63" t="s">
        <v>267</v>
      </c>
      <c r="C130" s="65" t="s">
        <v>390</v>
      </c>
      <c r="D130" s="72">
        <f>_xlfn.XLOOKUP(B130,Jun!$B$4:$B$168,Jun!$AL$4:$AL$168, ,0)</f>
        <v>0</v>
      </c>
      <c r="E130" s="76">
        <f t="shared" si="2"/>
        <v>83</v>
      </c>
      <c r="F130" s="81">
        <f>_xlfn.XLOOKUP(B130,Jun!$B$4:$B$168,Jun!$AM$4:$AM$168, ,0)</f>
        <v>0</v>
      </c>
      <c r="G130" s="76">
        <f t="shared" si="3"/>
        <v>83</v>
      </c>
      <c r="H130" s="48">
        <f>_xlfn.XLOOKUP(B130,Jun!$B$4:$B$168,Jun!$AN$4:$AN$168, ,0)</f>
        <v>0</v>
      </c>
      <c r="I130" s="76">
        <f>_xlfn.RANK.EQ(H130,$H130:$H$167,0)</f>
        <v>17</v>
      </c>
    </row>
    <row r="131" spans="2:9" x14ac:dyDescent="0.25">
      <c r="B131" s="63" t="s">
        <v>380</v>
      </c>
      <c r="C131" s="65" t="s">
        <v>154</v>
      </c>
      <c r="D131" s="72">
        <f>_xlfn.XLOOKUP(B131,Jun!$B$4:$B$168,Jun!$AL$4:$AL$168, ,0)</f>
        <v>0</v>
      </c>
      <c r="E131" s="76">
        <f t="shared" si="2"/>
        <v>83</v>
      </c>
      <c r="F131" s="81">
        <f>_xlfn.XLOOKUP(B131,Jun!$B$4:$B$168,Jun!$AM$4:$AM$168, ,0)</f>
        <v>0</v>
      </c>
      <c r="G131" s="76">
        <f t="shared" si="3"/>
        <v>83</v>
      </c>
      <c r="H131" s="48">
        <f>_xlfn.XLOOKUP(B131,Jun!$B$4:$B$168,Jun!$AN$4:$AN$168, ,0)</f>
        <v>0</v>
      </c>
      <c r="I131" s="76">
        <f>_xlfn.RANK.EQ(H131,$H131:$H$167,0)</f>
        <v>17</v>
      </c>
    </row>
    <row r="132" spans="2:9" x14ac:dyDescent="0.25">
      <c r="B132" s="63" t="s">
        <v>269</v>
      </c>
      <c r="C132" s="65" t="s">
        <v>154</v>
      </c>
      <c r="D132" s="72">
        <f>_xlfn.XLOOKUP(B132,Jun!$B$4:$B$168,Jun!$AL$4:$AL$168, ,0)</f>
        <v>0</v>
      </c>
      <c r="E132" s="76">
        <f t="shared" ref="E132:E167" si="4">_xlfn.RANK.EQ(D132,$D$3:$D$167,0)</f>
        <v>83</v>
      </c>
      <c r="F132" s="81">
        <f>_xlfn.XLOOKUP(B132,Jun!$B$4:$B$168,Jun!$AM$4:$AM$168, ,0)</f>
        <v>0</v>
      </c>
      <c r="G132" s="76">
        <f t="shared" ref="G132:G167" si="5">_xlfn.RANK.EQ(F132,$F$3:$F$167,0)</f>
        <v>83</v>
      </c>
      <c r="H132" s="48">
        <f>_xlfn.XLOOKUP(B132,Jun!$B$4:$B$168,Jun!$AN$4:$AN$168, ,0)</f>
        <v>0</v>
      </c>
      <c r="I132" s="76">
        <f>_xlfn.RANK.EQ(H132,$H132:$H$167,0)</f>
        <v>17</v>
      </c>
    </row>
    <row r="133" spans="2:9" x14ac:dyDescent="0.25">
      <c r="B133" s="65" t="s">
        <v>123</v>
      </c>
      <c r="C133" s="65" t="s">
        <v>389</v>
      </c>
      <c r="D133" s="72">
        <f>_xlfn.XLOOKUP(B133,Jun!$B$4:$B$168,Jun!$AL$4:$AL$168, ,0)</f>
        <v>0</v>
      </c>
      <c r="E133" s="76">
        <f t="shared" si="4"/>
        <v>83</v>
      </c>
      <c r="F133" s="81">
        <f>_xlfn.XLOOKUP(B133,Jun!$B$4:$B$168,Jun!$AM$4:$AM$168, ,0)</f>
        <v>0</v>
      </c>
      <c r="G133" s="76">
        <f t="shared" si="5"/>
        <v>83</v>
      </c>
      <c r="H133" s="48">
        <f>_xlfn.XLOOKUP(B133,Jun!$B$4:$B$168,Jun!$AN$4:$AN$168, ,0)</f>
        <v>0</v>
      </c>
      <c r="I133" s="76">
        <f>_xlfn.RANK.EQ(H133,$H133:$H$167,0)</f>
        <v>17</v>
      </c>
    </row>
    <row r="134" spans="2:9" x14ac:dyDescent="0.25">
      <c r="B134" s="63" t="s">
        <v>270</v>
      </c>
      <c r="C134" s="65" t="s">
        <v>391</v>
      </c>
      <c r="D134" s="72">
        <f>_xlfn.XLOOKUP(B134,Jun!$B$4:$B$168,Jun!$AL$4:$AL$168, ,0)</f>
        <v>0</v>
      </c>
      <c r="E134" s="76">
        <f t="shared" si="4"/>
        <v>83</v>
      </c>
      <c r="F134" s="81">
        <f>_xlfn.XLOOKUP(B134,Jun!$B$4:$B$168,Jun!$AM$4:$AM$168, ,0)</f>
        <v>0</v>
      </c>
      <c r="G134" s="76">
        <f t="shared" si="5"/>
        <v>83</v>
      </c>
      <c r="H134" s="48">
        <f>_xlfn.XLOOKUP(B134,Jun!$B$4:$B$168,Jun!$AN$4:$AN$168, ,0)</f>
        <v>0</v>
      </c>
      <c r="I134" s="76">
        <f>_xlfn.RANK.EQ(H134,$H134:$H$167,0)</f>
        <v>17</v>
      </c>
    </row>
    <row r="135" spans="2:9" x14ac:dyDescent="0.25">
      <c r="B135" s="63" t="s">
        <v>271</v>
      </c>
      <c r="C135" s="65" t="s">
        <v>154</v>
      </c>
      <c r="D135" s="72">
        <f>_xlfn.XLOOKUP(B135,Jun!$B$4:$B$168,Jun!$AL$4:$AL$168, ,0)</f>
        <v>27</v>
      </c>
      <c r="E135" s="76">
        <f t="shared" si="4"/>
        <v>53</v>
      </c>
      <c r="F135" s="81">
        <f>_xlfn.XLOOKUP(B135,Jun!$B$4:$B$168,Jun!$AM$4:$AM$168, ,0)</f>
        <v>0.45</v>
      </c>
      <c r="G135" s="76">
        <f t="shared" si="5"/>
        <v>53</v>
      </c>
      <c r="H135" s="48">
        <f>_xlfn.XLOOKUP(B135,Jun!$B$4:$B$168,Jun!$AN$4:$AN$168, ,0)</f>
        <v>7</v>
      </c>
      <c r="I135" s="76">
        <f>_xlfn.RANK.EQ(H135,$H135:$H$167,0)</f>
        <v>4</v>
      </c>
    </row>
    <row r="136" spans="2:9" x14ac:dyDescent="0.25">
      <c r="B136" s="63" t="s">
        <v>272</v>
      </c>
      <c r="C136" s="65" t="s">
        <v>389</v>
      </c>
      <c r="D136" s="72">
        <f>_xlfn.XLOOKUP(B136,Jun!$B$4:$B$168,Jun!$AL$4:$AL$168, ,0)</f>
        <v>0</v>
      </c>
      <c r="E136" s="76">
        <f t="shared" si="4"/>
        <v>83</v>
      </c>
      <c r="F136" s="81">
        <f>_xlfn.XLOOKUP(B136,Jun!$B$4:$B$168,Jun!$AM$4:$AM$168, ,0)</f>
        <v>0</v>
      </c>
      <c r="G136" s="76">
        <f t="shared" si="5"/>
        <v>83</v>
      </c>
      <c r="H136" s="48">
        <f>_xlfn.XLOOKUP(B136,Jun!$B$4:$B$168,Jun!$AN$4:$AN$168, ,0)</f>
        <v>0</v>
      </c>
      <c r="I136" s="76">
        <f>_xlfn.RANK.EQ(H136,$H136:$H$167,0)</f>
        <v>16</v>
      </c>
    </row>
    <row r="137" spans="2:9" x14ac:dyDescent="0.25">
      <c r="B137" s="63" t="s">
        <v>273</v>
      </c>
      <c r="C137" s="65" t="s">
        <v>154</v>
      </c>
      <c r="D137" s="72">
        <f>_xlfn.XLOOKUP(B137,Jun!$B$4:$B$168,Jun!$AL$4:$AL$168, ,0)</f>
        <v>0</v>
      </c>
      <c r="E137" s="76">
        <f t="shared" si="4"/>
        <v>83</v>
      </c>
      <c r="F137" s="81">
        <f>_xlfn.XLOOKUP(B137,Jun!$B$4:$B$168,Jun!$AM$4:$AM$168, ,0)</f>
        <v>0</v>
      </c>
      <c r="G137" s="76">
        <f t="shared" si="5"/>
        <v>83</v>
      </c>
      <c r="H137" s="48">
        <f>_xlfn.XLOOKUP(B137,Jun!$B$4:$B$168,Jun!$AN$4:$AN$168, ,0)</f>
        <v>0</v>
      </c>
      <c r="I137" s="76">
        <f>_xlfn.RANK.EQ(H137,$H137:$H$167,0)</f>
        <v>16</v>
      </c>
    </row>
    <row r="138" spans="2:9" x14ac:dyDescent="0.25">
      <c r="B138" s="63" t="s">
        <v>218</v>
      </c>
      <c r="C138" s="65" t="s">
        <v>303</v>
      </c>
      <c r="D138" s="72">
        <f>_xlfn.XLOOKUP(B138,Jun!$B$4:$B$168,Jun!$AL$4:$AL$168, ,0)</f>
        <v>3</v>
      </c>
      <c r="E138" s="76">
        <f t="shared" si="4"/>
        <v>73</v>
      </c>
      <c r="F138" s="81">
        <f>_xlfn.XLOOKUP(B138,Jun!$B$4:$B$168,Jun!$AM$4:$AM$168, ,0)</f>
        <v>0.05</v>
      </c>
      <c r="G138" s="76">
        <f t="shared" si="5"/>
        <v>73</v>
      </c>
      <c r="H138" s="48">
        <f>_xlfn.XLOOKUP(B138,Jun!$B$4:$B$168,Jun!$AN$4:$AN$168, ,0)</f>
        <v>2</v>
      </c>
      <c r="I138" s="76">
        <f>_xlfn.RANK.EQ(H138,$H138:$H$167,0)</f>
        <v>11</v>
      </c>
    </row>
    <row r="139" spans="2:9" x14ac:dyDescent="0.25">
      <c r="B139" s="63" t="s">
        <v>274</v>
      </c>
      <c r="C139" s="65" t="s">
        <v>299</v>
      </c>
      <c r="D139" s="72">
        <f>_xlfn.XLOOKUP(B139,Jun!$B$4:$B$168,Jun!$AL$4:$AL$168, ,0)</f>
        <v>229</v>
      </c>
      <c r="E139" s="76">
        <f t="shared" si="4"/>
        <v>11</v>
      </c>
      <c r="F139" s="81">
        <f>_xlfn.XLOOKUP(B139,Jun!$B$4:$B$168,Jun!$AM$4:$AM$168, ,0)</f>
        <v>3.8166666666666669</v>
      </c>
      <c r="G139" s="76">
        <f t="shared" si="5"/>
        <v>11</v>
      </c>
      <c r="H139" s="48">
        <f>_xlfn.XLOOKUP(B139,Jun!$B$4:$B$168,Jun!$AN$4:$AN$168, ,0)</f>
        <v>7</v>
      </c>
      <c r="I139" s="76">
        <f>_xlfn.RANK.EQ(H139,$H139:$H$167,0)</f>
        <v>4</v>
      </c>
    </row>
    <row r="140" spans="2:9" x14ac:dyDescent="0.25">
      <c r="B140" s="63" t="s">
        <v>275</v>
      </c>
      <c r="C140" s="65" t="s">
        <v>303</v>
      </c>
      <c r="D140" s="72">
        <f>_xlfn.XLOOKUP(B140,Jun!$B$4:$B$168,Jun!$AL$4:$AL$168, ,0)</f>
        <v>133</v>
      </c>
      <c r="E140" s="76">
        <f t="shared" si="4"/>
        <v>22</v>
      </c>
      <c r="F140" s="81">
        <f>_xlfn.XLOOKUP(B140,Jun!$B$4:$B$168,Jun!$AM$4:$AM$168, ,0)</f>
        <v>2.2166666666666668</v>
      </c>
      <c r="G140" s="76">
        <f t="shared" si="5"/>
        <v>22</v>
      </c>
      <c r="H140" s="48">
        <f>_xlfn.XLOOKUP(B140,Jun!$B$4:$B$168,Jun!$AN$4:$AN$168, ,0)</f>
        <v>9</v>
      </c>
      <c r="I140" s="76">
        <f>_xlfn.RANK.EQ(H140,$H140:$H$167,0)</f>
        <v>2</v>
      </c>
    </row>
    <row r="141" spans="2:9" x14ac:dyDescent="0.25">
      <c r="B141" s="63" t="s">
        <v>278</v>
      </c>
      <c r="C141" s="65" t="s">
        <v>299</v>
      </c>
      <c r="D141" s="72">
        <f>_xlfn.XLOOKUP(B141,Jun!$B$4:$B$168,Jun!$AL$4:$AL$168, ,0)</f>
        <v>414</v>
      </c>
      <c r="E141" s="76">
        <f t="shared" si="4"/>
        <v>4</v>
      </c>
      <c r="F141" s="81">
        <f>_xlfn.XLOOKUP(B141,Jun!$B$4:$B$168,Jun!$AM$4:$AM$168, ,0)</f>
        <v>6.9</v>
      </c>
      <c r="G141" s="76">
        <f t="shared" si="5"/>
        <v>4</v>
      </c>
      <c r="H141" s="48">
        <f>_xlfn.XLOOKUP(B141,Jun!$B$4:$B$168,Jun!$AN$4:$AN$168, ,0)</f>
        <v>13</v>
      </c>
      <c r="I141" s="76">
        <f>_xlfn.RANK.EQ(H141,$H141:$H$167,0)</f>
        <v>1</v>
      </c>
    </row>
    <row r="142" spans="2:9" x14ac:dyDescent="0.25">
      <c r="B142" s="63" t="s">
        <v>279</v>
      </c>
      <c r="C142" s="65" t="s">
        <v>390</v>
      </c>
      <c r="D142" s="72">
        <f>_xlfn.XLOOKUP(B142,Jun!$B$4:$B$168,Jun!$AL$4:$AL$168, ,0)</f>
        <v>67</v>
      </c>
      <c r="E142" s="76">
        <f t="shared" si="4"/>
        <v>33</v>
      </c>
      <c r="F142" s="81">
        <f>_xlfn.XLOOKUP(B142,Jun!$B$4:$B$168,Jun!$AM$4:$AM$168, ,0)</f>
        <v>1.1166666666666667</v>
      </c>
      <c r="G142" s="76">
        <f t="shared" si="5"/>
        <v>33</v>
      </c>
      <c r="H142" s="48">
        <f>_xlfn.XLOOKUP(B142,Jun!$B$4:$B$168,Jun!$AN$4:$AN$168, ,0)</f>
        <v>6</v>
      </c>
      <c r="I142" s="76">
        <f>_xlfn.RANK.EQ(H142,$H142:$H$167,0)</f>
        <v>2</v>
      </c>
    </row>
    <row r="143" spans="2:9" x14ac:dyDescent="0.25">
      <c r="B143" s="63" t="s">
        <v>280</v>
      </c>
      <c r="C143" s="65" t="s">
        <v>154</v>
      </c>
      <c r="D143" s="72">
        <f>_xlfn.XLOOKUP(B143,Jun!$B$4:$B$168,Jun!$AL$4:$AL$168, ,0)</f>
        <v>0</v>
      </c>
      <c r="E143" s="76">
        <f t="shared" si="4"/>
        <v>83</v>
      </c>
      <c r="F143" s="81">
        <f>_xlfn.XLOOKUP(B143,Jun!$B$4:$B$168,Jun!$AM$4:$AM$168, ,0)</f>
        <v>0</v>
      </c>
      <c r="G143" s="76">
        <f t="shared" si="5"/>
        <v>83</v>
      </c>
      <c r="H143" s="48">
        <f>_xlfn.XLOOKUP(B143,Jun!$B$4:$B$168,Jun!$AN$4:$AN$168, ,0)</f>
        <v>0</v>
      </c>
      <c r="I143" s="76">
        <f>_xlfn.RANK.EQ(H143,$H143:$H$167,0)</f>
        <v>11</v>
      </c>
    </row>
    <row r="144" spans="2:9" x14ac:dyDescent="0.25">
      <c r="B144" s="63" t="s">
        <v>281</v>
      </c>
      <c r="C144" s="65" t="s">
        <v>392</v>
      </c>
      <c r="D144" s="72">
        <f>_xlfn.XLOOKUP(B144,Jun!$B$4:$B$168,Jun!$AL$4:$AL$168, ,0)</f>
        <v>0</v>
      </c>
      <c r="E144" s="76">
        <f t="shared" si="4"/>
        <v>83</v>
      </c>
      <c r="F144" s="81">
        <f>_xlfn.XLOOKUP(B144,Jun!$B$4:$B$168,Jun!$AM$4:$AM$168, ,0)</f>
        <v>0</v>
      </c>
      <c r="G144" s="76">
        <f t="shared" si="5"/>
        <v>83</v>
      </c>
      <c r="H144" s="48">
        <f>_xlfn.XLOOKUP(B144,Jun!$B$4:$B$168,Jun!$AN$4:$AN$168, ,0)</f>
        <v>0</v>
      </c>
      <c r="I144" s="76">
        <f>_xlfn.RANK.EQ(H144,$H144:$H$167,0)</f>
        <v>11</v>
      </c>
    </row>
    <row r="145" spans="2:9" x14ac:dyDescent="0.25">
      <c r="B145" s="63" t="s">
        <v>282</v>
      </c>
      <c r="C145" s="65" t="s">
        <v>390</v>
      </c>
      <c r="D145" s="72">
        <f>_xlfn.XLOOKUP(B145,Jun!$B$4:$B$168,Jun!$AL$4:$AL$168, ,0)</f>
        <v>0</v>
      </c>
      <c r="E145" s="76">
        <f t="shared" si="4"/>
        <v>83</v>
      </c>
      <c r="F145" s="81">
        <f>_xlfn.XLOOKUP(B145,Jun!$B$4:$B$168,Jun!$AM$4:$AM$168, ,0)</f>
        <v>0</v>
      </c>
      <c r="G145" s="76">
        <f t="shared" si="5"/>
        <v>83</v>
      </c>
      <c r="H145" s="48">
        <f>_xlfn.XLOOKUP(B145,Jun!$B$4:$B$168,Jun!$AN$4:$AN$168, ,0)</f>
        <v>0</v>
      </c>
      <c r="I145" s="76">
        <f>_xlfn.RANK.EQ(H145,$H145:$H$167,0)</f>
        <v>11</v>
      </c>
    </row>
    <row r="146" spans="2:9" x14ac:dyDescent="0.25">
      <c r="B146" s="63" t="s">
        <v>283</v>
      </c>
      <c r="C146" s="65" t="s">
        <v>390</v>
      </c>
      <c r="D146" s="72">
        <f>_xlfn.XLOOKUP(B146,Jun!$B$4:$B$168,Jun!$AL$4:$AL$168, ,0)</f>
        <v>0</v>
      </c>
      <c r="E146" s="76">
        <f t="shared" si="4"/>
        <v>83</v>
      </c>
      <c r="F146" s="81">
        <f>_xlfn.XLOOKUP(B146,Jun!$B$4:$B$168,Jun!$AM$4:$AM$168, ,0)</f>
        <v>0</v>
      </c>
      <c r="G146" s="76">
        <f t="shared" si="5"/>
        <v>83</v>
      </c>
      <c r="H146" s="48">
        <f>_xlfn.XLOOKUP(B146,Jun!$B$4:$B$168,Jun!$AN$4:$AN$168, ,0)</f>
        <v>0</v>
      </c>
      <c r="I146" s="76">
        <f>_xlfn.RANK.EQ(H146,$H146:$H$167,0)</f>
        <v>11</v>
      </c>
    </row>
    <row r="147" spans="2:9" x14ac:dyDescent="0.25">
      <c r="B147" s="63" t="s">
        <v>284</v>
      </c>
      <c r="C147" s="65" t="s">
        <v>389</v>
      </c>
      <c r="D147" s="72">
        <f>_xlfn.XLOOKUP(B147,Jun!$B$4:$B$168,Jun!$AL$4:$AL$168, ,0)</f>
        <v>0</v>
      </c>
      <c r="E147" s="76">
        <f t="shared" si="4"/>
        <v>83</v>
      </c>
      <c r="F147" s="81">
        <f>_xlfn.XLOOKUP(B147,Jun!$B$4:$B$168,Jun!$AM$4:$AM$168, ,0)</f>
        <v>0</v>
      </c>
      <c r="G147" s="76">
        <f t="shared" si="5"/>
        <v>83</v>
      </c>
      <c r="H147" s="48">
        <f>_xlfn.XLOOKUP(B147,Jun!$B$4:$B$168,Jun!$AN$4:$AN$168, ,0)</f>
        <v>0</v>
      </c>
      <c r="I147" s="76">
        <f>_xlfn.RANK.EQ(H147,$H147:$H$167,0)</f>
        <v>11</v>
      </c>
    </row>
    <row r="148" spans="2:9" x14ac:dyDescent="0.25">
      <c r="B148" s="63" t="s">
        <v>285</v>
      </c>
      <c r="C148" s="65" t="s">
        <v>394</v>
      </c>
      <c r="D148" s="72">
        <f>_xlfn.XLOOKUP(B148,Jun!$B$4:$B$168,Jun!$AL$4:$AL$168, ,0)</f>
        <v>48</v>
      </c>
      <c r="E148" s="76">
        <f t="shared" si="4"/>
        <v>41</v>
      </c>
      <c r="F148" s="81">
        <f>_xlfn.XLOOKUP(B148,Jun!$B$4:$B$168,Jun!$AM$4:$AM$168, ,0)</f>
        <v>0.8</v>
      </c>
      <c r="G148" s="76">
        <f t="shared" si="5"/>
        <v>41</v>
      </c>
      <c r="H148" s="48">
        <f>_xlfn.XLOOKUP(B148,Jun!$B$4:$B$168,Jun!$AN$4:$AN$168, ,0)</f>
        <v>3</v>
      </c>
      <c r="I148" s="76">
        <f>_xlfn.RANK.EQ(H148,$H148:$H$167,0)</f>
        <v>4</v>
      </c>
    </row>
    <row r="149" spans="2:9" x14ac:dyDescent="0.25">
      <c r="B149" s="63" t="s">
        <v>286</v>
      </c>
      <c r="C149" s="65" t="s">
        <v>392</v>
      </c>
      <c r="D149" s="72">
        <f>_xlfn.XLOOKUP(B149,Jun!$B$4:$B$168,Jun!$AL$4:$AL$168, ,0)</f>
        <v>0</v>
      </c>
      <c r="E149" s="76">
        <f t="shared" si="4"/>
        <v>83</v>
      </c>
      <c r="F149" s="81">
        <f>_xlfn.XLOOKUP(B149,Jun!$B$4:$B$168,Jun!$AM$4:$AM$168, ,0)</f>
        <v>0</v>
      </c>
      <c r="G149" s="76">
        <f t="shared" si="5"/>
        <v>83</v>
      </c>
      <c r="H149" s="48">
        <f>_xlfn.XLOOKUP(B149,Jun!$B$4:$B$168,Jun!$AN$4:$AN$168, ,0)</f>
        <v>0</v>
      </c>
      <c r="I149" s="76">
        <f>_xlfn.RANK.EQ(H149,$H149:$H$167,0)</f>
        <v>10</v>
      </c>
    </row>
    <row r="150" spans="2:9" x14ac:dyDescent="0.25">
      <c r="B150" s="63" t="s">
        <v>287</v>
      </c>
      <c r="C150" s="65" t="s">
        <v>389</v>
      </c>
      <c r="D150" s="72">
        <f>_xlfn.XLOOKUP(B150,Jun!$B$4:$B$168,Jun!$AL$4:$AL$168, ,0)</f>
        <v>4</v>
      </c>
      <c r="E150" s="76">
        <f t="shared" si="4"/>
        <v>71</v>
      </c>
      <c r="F150" s="81">
        <f>_xlfn.XLOOKUP(B150,Jun!$B$4:$B$168,Jun!$AM$4:$AM$168, ,0)</f>
        <v>6.6666666666666666E-2</v>
      </c>
      <c r="G150" s="76">
        <f t="shared" si="5"/>
        <v>71</v>
      </c>
      <c r="H150" s="48">
        <f>_xlfn.XLOOKUP(B150,Jun!$B$4:$B$168,Jun!$AN$4:$AN$168, ,0)</f>
        <v>3</v>
      </c>
      <c r="I150" s="76">
        <f>_xlfn.RANK.EQ(H150,$H150:$H$167,0)</f>
        <v>4</v>
      </c>
    </row>
    <row r="151" spans="2:9" x14ac:dyDescent="0.25">
      <c r="B151" s="63" t="s">
        <v>288</v>
      </c>
      <c r="C151" s="65" t="s">
        <v>392</v>
      </c>
      <c r="D151" s="72">
        <f>_xlfn.XLOOKUP(B151,Jun!$B$4:$B$168,Jun!$AL$4:$AL$168, ,0)</f>
        <v>0</v>
      </c>
      <c r="E151" s="76">
        <f t="shared" si="4"/>
        <v>83</v>
      </c>
      <c r="F151" s="81">
        <f>_xlfn.XLOOKUP(B151,Jun!$B$4:$B$168,Jun!$AM$4:$AM$168, ,0)</f>
        <v>0</v>
      </c>
      <c r="G151" s="76">
        <f t="shared" si="5"/>
        <v>83</v>
      </c>
      <c r="H151" s="48">
        <f>_xlfn.XLOOKUP(B151,Jun!$B$4:$B$168,Jun!$AN$4:$AN$168, ,0)</f>
        <v>0</v>
      </c>
      <c r="I151" s="76">
        <f>_xlfn.RANK.EQ(H151,$H151:$H$167,0)</f>
        <v>9</v>
      </c>
    </row>
    <row r="152" spans="2:9" x14ac:dyDescent="0.25">
      <c r="B152" s="63" t="s">
        <v>289</v>
      </c>
      <c r="C152" s="65" t="s">
        <v>299</v>
      </c>
      <c r="D152" s="72">
        <f>_xlfn.XLOOKUP(B152,Jun!$B$4:$B$168,Jun!$AL$4:$AL$168, ,0)</f>
        <v>66</v>
      </c>
      <c r="E152" s="76">
        <f t="shared" si="4"/>
        <v>34</v>
      </c>
      <c r="F152" s="81">
        <f>_xlfn.XLOOKUP(B152,Jun!$B$4:$B$168,Jun!$AM$4:$AM$168, ,0)</f>
        <v>1.1000000000000001</v>
      </c>
      <c r="G152" s="76">
        <f t="shared" si="5"/>
        <v>34</v>
      </c>
      <c r="H152" s="48">
        <f>_xlfn.XLOOKUP(B152,Jun!$B$4:$B$168,Jun!$AN$4:$AN$168, ,0)</f>
        <v>1</v>
      </c>
      <c r="I152" s="76">
        <f>_xlfn.RANK.EQ(H152,$H152:$H$167,0)</f>
        <v>7</v>
      </c>
    </row>
    <row r="153" spans="2:9" x14ac:dyDescent="0.25">
      <c r="B153" s="63" t="s">
        <v>290</v>
      </c>
      <c r="C153" s="65" t="s">
        <v>390</v>
      </c>
      <c r="D153" s="72">
        <f>_xlfn.XLOOKUP(B153,Jun!$B$4:$B$168,Jun!$AL$4:$AL$168, ,0)</f>
        <v>1</v>
      </c>
      <c r="E153" s="76">
        <f t="shared" si="4"/>
        <v>79</v>
      </c>
      <c r="F153" s="81">
        <f>_xlfn.XLOOKUP(B153,Jun!$B$4:$B$168,Jun!$AM$4:$AM$168, ,0)</f>
        <v>1.6666666666666666E-2</v>
      </c>
      <c r="G153" s="76">
        <f t="shared" si="5"/>
        <v>79</v>
      </c>
      <c r="H153" s="48">
        <f>_xlfn.XLOOKUP(B153,Jun!$B$4:$B$168,Jun!$AN$4:$AN$168, ,0)</f>
        <v>1</v>
      </c>
      <c r="I153" s="76">
        <f>_xlfn.RANK.EQ(H153,$H153:$H$167,0)</f>
        <v>7</v>
      </c>
    </row>
    <row r="154" spans="2:9" x14ac:dyDescent="0.25">
      <c r="B154" s="63" t="s">
        <v>291</v>
      </c>
      <c r="C154" s="65" t="s">
        <v>154</v>
      </c>
      <c r="D154" s="72">
        <f>_xlfn.XLOOKUP(B154,Jun!$B$4:$B$168,Jun!$AL$4:$AL$168, ,0)</f>
        <v>52</v>
      </c>
      <c r="E154" s="76">
        <f t="shared" si="4"/>
        <v>38</v>
      </c>
      <c r="F154" s="81">
        <f>_xlfn.XLOOKUP(B154,Jun!$B$4:$B$168,Jun!$AM$4:$AM$168, ,0)</f>
        <v>0.8666666666666667</v>
      </c>
      <c r="G154" s="76">
        <f t="shared" si="5"/>
        <v>38</v>
      </c>
      <c r="H154" s="48">
        <f>_xlfn.XLOOKUP(B154,Jun!$B$4:$B$168,Jun!$AN$4:$AN$168, ,0)</f>
        <v>4</v>
      </c>
      <c r="I154" s="76">
        <f>_xlfn.RANK.EQ(H154,$H154:$H$167,0)</f>
        <v>3</v>
      </c>
    </row>
    <row r="155" spans="2:9" x14ac:dyDescent="0.25">
      <c r="B155" s="68" t="s">
        <v>145</v>
      </c>
      <c r="C155" s="65" t="s">
        <v>301</v>
      </c>
      <c r="D155" s="72">
        <f>_xlfn.XLOOKUP(B155,Jun!$B$4:$B$168,Jun!$AL$4:$AL$168, ,0)</f>
        <v>23</v>
      </c>
      <c r="E155" s="76">
        <f t="shared" si="4"/>
        <v>55</v>
      </c>
      <c r="F155" s="81">
        <f>_xlfn.XLOOKUP(B155,Jun!$B$4:$B$168,Jun!$AM$4:$AM$168, ,0)</f>
        <v>0.38333333333333336</v>
      </c>
      <c r="G155" s="76">
        <f t="shared" si="5"/>
        <v>55</v>
      </c>
      <c r="H155" s="48">
        <f>_xlfn.XLOOKUP(B155,Jun!$B$4:$B$168,Jun!$AN$4:$AN$168, ,0)</f>
        <v>3</v>
      </c>
      <c r="I155" s="76">
        <f>_xlfn.RANK.EQ(H155,$H155:$H$167,0)</f>
        <v>3</v>
      </c>
    </row>
    <row r="156" spans="2:9" x14ac:dyDescent="0.25">
      <c r="B156" s="63" t="s">
        <v>292</v>
      </c>
      <c r="C156" s="65" t="s">
        <v>328</v>
      </c>
      <c r="D156" s="72">
        <f>_xlfn.XLOOKUP(B156,Jun!$B$4:$B$168,Jun!$AL$4:$AL$168, ,0)</f>
        <v>37</v>
      </c>
      <c r="E156" s="76">
        <f t="shared" si="4"/>
        <v>48</v>
      </c>
      <c r="F156" s="81">
        <f>_xlfn.XLOOKUP(B156,Jun!$B$4:$B$168,Jun!$AM$4:$AM$168, ,0)</f>
        <v>0.6166666666666667</v>
      </c>
      <c r="G156" s="76">
        <f t="shared" si="5"/>
        <v>48</v>
      </c>
      <c r="H156" s="48">
        <f>_xlfn.XLOOKUP(B156,Jun!$B$4:$B$168,Jun!$AN$4:$AN$168, ,0)</f>
        <v>6</v>
      </c>
      <c r="I156" s="76">
        <f>_xlfn.RANK.EQ(H156,$H156:$H$167,0)</f>
        <v>2</v>
      </c>
    </row>
    <row r="157" spans="2:9" x14ac:dyDescent="0.25">
      <c r="B157" s="63" t="s">
        <v>293</v>
      </c>
      <c r="C157" s="65" t="s">
        <v>390</v>
      </c>
      <c r="D157" s="72">
        <f>_xlfn.XLOOKUP(B157,Jun!$B$4:$B$168,Jun!$AL$4:$AL$168, ,0)</f>
        <v>0</v>
      </c>
      <c r="E157" s="76">
        <f t="shared" si="4"/>
        <v>83</v>
      </c>
      <c r="F157" s="81">
        <f>_xlfn.XLOOKUP(B157,Jun!$B$4:$B$168,Jun!$AM$4:$AM$168, ,0)</f>
        <v>0</v>
      </c>
      <c r="G157" s="76">
        <f t="shared" si="5"/>
        <v>83</v>
      </c>
      <c r="H157" s="48">
        <f>_xlfn.XLOOKUP(B157,Jun!$B$4:$B$168,Jun!$AN$4:$AN$168, ,0)</f>
        <v>0</v>
      </c>
      <c r="I157" s="76">
        <f>_xlfn.RANK.EQ(H157,$H157:$H$167,0)</f>
        <v>4</v>
      </c>
    </row>
    <row r="158" spans="2:9" x14ac:dyDescent="0.25">
      <c r="B158" s="66" t="s">
        <v>295</v>
      </c>
      <c r="C158" s="65"/>
      <c r="D158" s="72">
        <f>_xlfn.XLOOKUP(B158,Jun!$B$4:$B$168,Jun!$AL$4:$AL$168, ,0)</f>
        <v>0</v>
      </c>
      <c r="E158" s="76">
        <f t="shared" si="4"/>
        <v>83</v>
      </c>
      <c r="F158" s="81">
        <f>_xlfn.XLOOKUP(B158,Jun!$B$4:$B$168,Jun!$AM$4:$AM$168, ,0)</f>
        <v>0</v>
      </c>
      <c r="G158" s="76">
        <f t="shared" si="5"/>
        <v>83</v>
      </c>
      <c r="H158" s="48">
        <f>_xlfn.XLOOKUP(B158,Jun!$B$4:$B$168,Jun!$AN$4:$AN$168, ,0)</f>
        <v>0</v>
      </c>
      <c r="I158" s="76">
        <f>_xlfn.RANK.EQ(H158,$H158:$H$167,0)</f>
        <v>4</v>
      </c>
    </row>
    <row r="159" spans="2:9" x14ac:dyDescent="0.25">
      <c r="B159" s="63" t="s">
        <v>296</v>
      </c>
      <c r="C159" s="65" t="s">
        <v>389</v>
      </c>
      <c r="D159" s="72">
        <f>_xlfn.XLOOKUP(B159,Jun!$B$4:$B$168,Jun!$AL$4:$AL$168, ,0)</f>
        <v>0</v>
      </c>
      <c r="E159" s="76">
        <f t="shared" si="4"/>
        <v>83</v>
      </c>
      <c r="F159" s="81">
        <f>_xlfn.XLOOKUP(B159,Jun!$B$4:$B$168,Jun!$AM$4:$AM$168, ,0)</f>
        <v>0</v>
      </c>
      <c r="G159" s="76">
        <f t="shared" si="5"/>
        <v>83</v>
      </c>
      <c r="H159" s="48">
        <f>_xlfn.XLOOKUP(B159,Jun!$B$4:$B$168,Jun!$AN$4:$AN$168, ,0)</f>
        <v>0</v>
      </c>
      <c r="I159" s="76">
        <f>_xlfn.RANK.EQ(H159,$H159:$H$167,0)</f>
        <v>4</v>
      </c>
    </row>
    <row r="160" spans="2:9" x14ac:dyDescent="0.25">
      <c r="B160" s="66" t="s">
        <v>298</v>
      </c>
      <c r="C160" s="65"/>
      <c r="D160" s="72">
        <f>_xlfn.XLOOKUP(B160,Jun!$B$4:$B$168,Jun!$AL$4:$AL$168, ,0)</f>
        <v>0</v>
      </c>
      <c r="E160" s="76">
        <f t="shared" si="4"/>
        <v>83</v>
      </c>
      <c r="F160" s="81">
        <f>_xlfn.XLOOKUP(B160,Jun!$B$4:$B$168,Jun!$AM$4:$AM$168, ,0)</f>
        <v>0</v>
      </c>
      <c r="G160" s="76">
        <f t="shared" si="5"/>
        <v>83</v>
      </c>
      <c r="H160" s="48">
        <f>_xlfn.XLOOKUP(B160,Jun!$B$4:$B$168,Jun!$AN$4:$AN$168, ,0)</f>
        <v>0</v>
      </c>
      <c r="I160" s="76">
        <f>_xlfn.RANK.EQ(H160,$H160:$H$167,0)</f>
        <v>4</v>
      </c>
    </row>
    <row r="161" spans="2:9" x14ac:dyDescent="0.25">
      <c r="B161" s="65" t="s">
        <v>426</v>
      </c>
      <c r="C161" s="65" t="s">
        <v>154</v>
      </c>
      <c r="D161" s="72">
        <f>_xlfn.XLOOKUP(B161,Jun!$B$4:$B$168,Jun!$AL$4:$AL$168, ,0)</f>
        <v>3</v>
      </c>
      <c r="E161" s="76">
        <f t="shared" si="4"/>
        <v>73</v>
      </c>
      <c r="F161" s="81">
        <f>_xlfn.XLOOKUP(B161,Jun!$B$4:$B$168,Jun!$AM$4:$AM$168, ,0)</f>
        <v>0.05</v>
      </c>
      <c r="G161" s="76">
        <f t="shared" si="5"/>
        <v>73</v>
      </c>
      <c r="H161" s="48">
        <f>_xlfn.XLOOKUP(B161,Jun!$B$4:$B$168,Jun!$AN$4:$AN$168, ,0)</f>
        <v>2</v>
      </c>
      <c r="I161" s="76">
        <f>_xlfn.RANK.EQ(H161,$H161:$H$167,0)</f>
        <v>2</v>
      </c>
    </row>
    <row r="162" spans="2:9" x14ac:dyDescent="0.25">
      <c r="B162" s="65" t="s">
        <v>429</v>
      </c>
      <c r="C162" s="65" t="s">
        <v>154</v>
      </c>
      <c r="D162" s="72">
        <f>_xlfn.XLOOKUP(B162,Jun!$B$4:$B$168,Jun!$AL$4:$AL$168, ,0)</f>
        <v>0</v>
      </c>
      <c r="E162" s="76">
        <f t="shared" si="4"/>
        <v>83</v>
      </c>
      <c r="F162" s="81">
        <f>_xlfn.XLOOKUP(B162,Jun!$B$4:$B$168,Jun!$AM$4:$AM$168, ,0)</f>
        <v>0</v>
      </c>
      <c r="G162" s="76">
        <f t="shared" si="5"/>
        <v>83</v>
      </c>
      <c r="H162" s="48">
        <f>_xlfn.XLOOKUP(B162,Jun!$B$4:$B$168,Jun!$AN$4:$AN$168, ,0)</f>
        <v>0</v>
      </c>
      <c r="I162" s="76">
        <f>_xlfn.RANK.EQ(H162,$H162:$H$167,0)</f>
        <v>3</v>
      </c>
    </row>
    <row r="163" spans="2:9" x14ac:dyDescent="0.25">
      <c r="B163" s="65" t="s">
        <v>432</v>
      </c>
      <c r="C163" s="65" t="s">
        <v>154</v>
      </c>
      <c r="D163" s="72">
        <f>_xlfn.XLOOKUP(B163,Jun!$B$4:$B$168,Jun!$AL$4:$AL$168, ,0)</f>
        <v>0</v>
      </c>
      <c r="E163" s="76">
        <f t="shared" si="4"/>
        <v>83</v>
      </c>
      <c r="F163" s="81">
        <f>_xlfn.XLOOKUP(B163,Jun!$B$4:$B$168,Jun!$AM$4:$AM$168, ,0)</f>
        <v>0</v>
      </c>
      <c r="G163" s="76">
        <f t="shared" si="5"/>
        <v>83</v>
      </c>
      <c r="H163" s="48">
        <f>_xlfn.XLOOKUP(B163,Jun!$B$4:$B$168,Jun!$AN$4:$AN$168, ,0)</f>
        <v>0</v>
      </c>
      <c r="I163" s="76">
        <f>_xlfn.RANK.EQ(H163,$H163:$H$167,0)</f>
        <v>3</v>
      </c>
    </row>
    <row r="164" spans="2:9" x14ac:dyDescent="0.25">
      <c r="B164" s="70" t="s">
        <v>453</v>
      </c>
      <c r="C164" s="65" t="s">
        <v>154</v>
      </c>
      <c r="D164" s="72">
        <f>_xlfn.XLOOKUP(B164,Jun!$B$4:$B$168,Jun!$AL$4:$AL$168, ,0)</f>
        <v>83</v>
      </c>
      <c r="E164" s="76">
        <f t="shared" si="4"/>
        <v>28</v>
      </c>
      <c r="F164" s="81">
        <f>_xlfn.XLOOKUP(B164,Jun!$B$4:$B$168,Jun!$AM$4:$AM$168, ,0)</f>
        <v>1.3833333333333333</v>
      </c>
      <c r="G164" s="76">
        <f t="shared" si="5"/>
        <v>28</v>
      </c>
      <c r="H164" s="48">
        <f>_xlfn.XLOOKUP(B164,Jun!$B$4:$B$168,Jun!$AN$4:$AN$168, ,0)</f>
        <v>9</v>
      </c>
      <c r="I164" s="76">
        <f>_xlfn.RANK.EQ(H164,$H164:$H$167,0)</f>
        <v>1</v>
      </c>
    </row>
    <row r="165" spans="2:9" x14ac:dyDescent="0.25">
      <c r="B165" s="70" t="s">
        <v>454</v>
      </c>
      <c r="C165" s="65" t="s">
        <v>154</v>
      </c>
      <c r="D165" s="72">
        <f>_xlfn.XLOOKUP(B165,Jun!$B$4:$B$168,Jun!$AL$4:$AL$168, ,0)</f>
        <v>76</v>
      </c>
      <c r="E165" s="76">
        <f t="shared" si="4"/>
        <v>30</v>
      </c>
      <c r="F165" s="81">
        <f>_xlfn.XLOOKUP(B165,Jun!$B$4:$B$168,Jun!$AM$4:$AM$168, ,0)</f>
        <v>1.2666666666666666</v>
      </c>
      <c r="G165" s="76">
        <f t="shared" si="5"/>
        <v>30</v>
      </c>
      <c r="H165" s="48">
        <f>_xlfn.XLOOKUP(B165,Jun!$B$4:$B$168,Jun!$AN$4:$AN$168, ,0)</f>
        <v>2</v>
      </c>
      <c r="I165" s="76">
        <f>_xlfn.RANK.EQ(H165,$H165:$H$167,0)</f>
        <v>1</v>
      </c>
    </row>
    <row r="166" spans="2:9" x14ac:dyDescent="0.25">
      <c r="B166" s="70" t="s">
        <v>455</v>
      </c>
      <c r="C166" s="65" t="s">
        <v>392</v>
      </c>
      <c r="D166" s="72">
        <f>_xlfn.XLOOKUP(B166,Jun!$B$4:$B$168,Jun!$AL$4:$AL$168, ,0)</f>
        <v>0</v>
      </c>
      <c r="E166" s="76">
        <f t="shared" si="4"/>
        <v>83</v>
      </c>
      <c r="F166" s="81">
        <f>_xlfn.XLOOKUP(B166,Jun!$B$4:$B$168,Jun!$AM$4:$AM$168, ,0)</f>
        <v>0</v>
      </c>
      <c r="G166" s="76">
        <f t="shared" si="5"/>
        <v>83</v>
      </c>
      <c r="H166" s="48">
        <f>_xlfn.XLOOKUP(B166,Jun!$B$4:$B$168,Jun!$AN$4:$AN$168, ,0)</f>
        <v>0</v>
      </c>
      <c r="I166" s="76">
        <f>_xlfn.RANK.EQ(H166,$H166:$H$167,0)</f>
        <v>1</v>
      </c>
    </row>
    <row r="167" spans="2:9" x14ac:dyDescent="0.25">
      <c r="B167" s="70" t="s">
        <v>456</v>
      </c>
      <c r="C167" s="65" t="s">
        <v>299</v>
      </c>
      <c r="D167" s="72">
        <f>_xlfn.XLOOKUP(B167,Jun!$B$4:$B$168,Jun!$AL$4:$AL$168, ,0)</f>
        <v>0</v>
      </c>
      <c r="E167" s="76">
        <f t="shared" si="4"/>
        <v>83</v>
      </c>
      <c r="F167" s="81">
        <f>_xlfn.XLOOKUP(B167,Jun!$B$4:$B$168,Jun!$AM$4:$AM$168, ,0)</f>
        <v>0</v>
      </c>
      <c r="G167" s="76">
        <f t="shared" si="5"/>
        <v>83</v>
      </c>
      <c r="H167" s="48">
        <f>_xlfn.XLOOKUP(B167,Jun!$B$4:$B$168,Jun!$AN$4:$AN$168, ,0)</f>
        <v>0</v>
      </c>
      <c r="I167" s="76">
        <f>_xlfn.RANK.EQ(H167,$H167:$H$167,0)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C22" sqref="C22"/>
    </sheetView>
  </sheetViews>
  <sheetFormatPr defaultRowHeight="15" x14ac:dyDescent="0.25"/>
  <cols>
    <col min="1" max="1" width="20.5703125" bestFit="1" customWidth="1"/>
    <col min="2" max="2" width="38.140625" bestFit="1" customWidth="1"/>
    <col min="3" max="3" width="36.42578125" bestFit="1" customWidth="1"/>
    <col min="4" max="4" width="29.5703125" bestFit="1" customWidth="1"/>
  </cols>
  <sheetData>
    <row r="3" spans="1:4" x14ac:dyDescent="0.25">
      <c r="A3" s="51" t="s">
        <v>404</v>
      </c>
      <c r="B3" s="71" t="s">
        <v>434</v>
      </c>
      <c r="C3" s="71" t="s">
        <v>406</v>
      </c>
      <c r="D3" s="71" t="s">
        <v>408</v>
      </c>
    </row>
    <row r="4" spans="1:4" x14ac:dyDescent="0.25">
      <c r="A4" s="87" t="s">
        <v>392</v>
      </c>
      <c r="B4" s="101">
        <v>38.18181818181818</v>
      </c>
      <c r="C4" s="101">
        <v>0.63636363636363635</v>
      </c>
      <c r="D4" s="101">
        <v>3.4545454545454546</v>
      </c>
    </row>
    <row r="5" spans="1:4" x14ac:dyDescent="0.25">
      <c r="A5" s="87" t="s">
        <v>328</v>
      </c>
      <c r="B5" s="101">
        <v>18.333333333333332</v>
      </c>
      <c r="C5" s="101">
        <v>0.30555555555555558</v>
      </c>
      <c r="D5" s="101">
        <v>3.6666666666666665</v>
      </c>
    </row>
    <row r="6" spans="1:4" x14ac:dyDescent="0.25">
      <c r="A6" s="87" t="s">
        <v>321</v>
      </c>
      <c r="B6" s="101">
        <v>191.75</v>
      </c>
      <c r="C6" s="101">
        <v>3.1958333333333337</v>
      </c>
      <c r="D6" s="101">
        <v>7.25</v>
      </c>
    </row>
    <row r="7" spans="1:4" x14ac:dyDescent="0.25">
      <c r="A7" s="87" t="s">
        <v>390</v>
      </c>
      <c r="B7" s="101">
        <v>25.933333333333334</v>
      </c>
      <c r="C7" s="101">
        <v>0.43222222222222223</v>
      </c>
      <c r="D7" s="101">
        <v>1.7333333333333334</v>
      </c>
    </row>
    <row r="8" spans="1:4" x14ac:dyDescent="0.25">
      <c r="A8" s="87" t="s">
        <v>64</v>
      </c>
      <c r="B8" s="101">
        <v>110.25</v>
      </c>
      <c r="C8" s="101">
        <v>1.8375000000000001</v>
      </c>
      <c r="D8" s="101">
        <v>3.5</v>
      </c>
    </row>
    <row r="9" spans="1:4" x14ac:dyDescent="0.25">
      <c r="A9" s="87" t="s">
        <v>303</v>
      </c>
      <c r="B9" s="101">
        <v>90.571428571428569</v>
      </c>
      <c r="C9" s="101">
        <v>1.5095238095238095</v>
      </c>
      <c r="D9" s="101">
        <v>3.5714285714285716</v>
      </c>
    </row>
    <row r="10" spans="1:4" x14ac:dyDescent="0.25">
      <c r="A10" s="87" t="s">
        <v>154</v>
      </c>
      <c r="B10" s="101">
        <v>36.964285714285715</v>
      </c>
      <c r="C10" s="101">
        <v>0.61607142857142871</v>
      </c>
      <c r="D10" s="101">
        <v>2</v>
      </c>
    </row>
    <row r="11" spans="1:4" x14ac:dyDescent="0.25">
      <c r="A11" s="87" t="s">
        <v>389</v>
      </c>
      <c r="B11" s="101">
        <v>17.181818181818183</v>
      </c>
      <c r="C11" s="101">
        <v>0.28636363636363638</v>
      </c>
      <c r="D11" s="101">
        <v>1.5909090909090908</v>
      </c>
    </row>
    <row r="12" spans="1:4" x14ac:dyDescent="0.25">
      <c r="A12" s="87" t="s">
        <v>391</v>
      </c>
      <c r="B12" s="101">
        <v>7</v>
      </c>
      <c r="C12" s="101">
        <v>0.11666666666666665</v>
      </c>
      <c r="D12" s="101">
        <v>0.33333333333333331</v>
      </c>
    </row>
    <row r="13" spans="1:4" x14ac:dyDescent="0.25">
      <c r="A13" s="87" t="s">
        <v>22</v>
      </c>
      <c r="B13" s="101">
        <v>53.81818181818182</v>
      </c>
      <c r="C13" s="101">
        <v>0.89696969696969664</v>
      </c>
      <c r="D13" s="101">
        <v>2.9090909090909092</v>
      </c>
    </row>
    <row r="14" spans="1:4" x14ac:dyDescent="0.25">
      <c r="A14" s="87" t="s">
        <v>301</v>
      </c>
      <c r="B14" s="101">
        <v>41.333333333333336</v>
      </c>
      <c r="C14" s="101">
        <v>0.68888888888888899</v>
      </c>
      <c r="D14" s="101">
        <v>3.8333333333333335</v>
      </c>
    </row>
    <row r="15" spans="1:4" x14ac:dyDescent="0.25">
      <c r="A15" s="87" t="s">
        <v>43</v>
      </c>
      <c r="B15" s="101">
        <v>147.125</v>
      </c>
      <c r="C15" s="101">
        <v>2.4520833333333334</v>
      </c>
      <c r="D15" s="101">
        <v>7.875</v>
      </c>
    </row>
    <row r="16" spans="1:4" x14ac:dyDescent="0.25">
      <c r="A16" s="87" t="s">
        <v>299</v>
      </c>
      <c r="B16" s="101">
        <v>105.8</v>
      </c>
      <c r="C16" s="101">
        <v>1.7633333333333332</v>
      </c>
      <c r="D16" s="101">
        <v>4.0999999999999996</v>
      </c>
    </row>
    <row r="17" spans="1:4" x14ac:dyDescent="0.25">
      <c r="A17" s="87" t="s">
        <v>393</v>
      </c>
      <c r="B17" s="101">
        <v>88</v>
      </c>
      <c r="C17" s="101">
        <v>1.4666666666666668</v>
      </c>
      <c r="D17" s="101">
        <v>2.4</v>
      </c>
    </row>
    <row r="18" spans="1:4" x14ac:dyDescent="0.25">
      <c r="A18" s="87" t="s">
        <v>394</v>
      </c>
      <c r="B18" s="101">
        <v>32.200000000000003</v>
      </c>
      <c r="C18" s="101">
        <v>0.53666666666666674</v>
      </c>
      <c r="D18" s="101">
        <v>2.6</v>
      </c>
    </row>
    <row r="19" spans="1:4" x14ac:dyDescent="0.25">
      <c r="A19" s="87" t="s">
        <v>396</v>
      </c>
      <c r="B19" s="101">
        <v>0</v>
      </c>
      <c r="C19" s="101">
        <v>0</v>
      </c>
      <c r="D19" s="101">
        <v>0</v>
      </c>
    </row>
    <row r="20" spans="1:4" x14ac:dyDescent="0.25">
      <c r="A20" s="87" t="s">
        <v>407</v>
      </c>
      <c r="B20" s="101">
        <v>9.1904761904761898</v>
      </c>
      <c r="C20" s="101">
        <v>0.15317460317460319</v>
      </c>
      <c r="D20" s="101">
        <v>0.42857142857142855</v>
      </c>
    </row>
    <row r="21" spans="1:4" x14ac:dyDescent="0.25">
      <c r="A21" s="87" t="s">
        <v>405</v>
      </c>
      <c r="B21" s="101">
        <v>48.539393939393939</v>
      </c>
      <c r="C21" s="101">
        <v>0.80898989898989904</v>
      </c>
      <c r="D21" s="101">
        <v>2.5939393939393938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B3" sqref="B3"/>
    </sheetView>
  </sheetViews>
  <sheetFormatPr defaultRowHeight="15" x14ac:dyDescent="0.25"/>
  <cols>
    <col min="1" max="1" width="20.5703125" bestFit="1" customWidth="1"/>
    <col min="2" max="2" width="36.42578125" bestFit="1" customWidth="1"/>
    <col min="3" max="3" width="29.5703125" bestFit="1" customWidth="1"/>
  </cols>
  <sheetData>
    <row r="3" spans="1:3" x14ac:dyDescent="0.25">
      <c r="A3" s="51" t="s">
        <v>404</v>
      </c>
      <c r="B3" t="s">
        <v>406</v>
      </c>
      <c r="C3" t="s">
        <v>408</v>
      </c>
    </row>
    <row r="4" spans="1:3" x14ac:dyDescent="0.25">
      <c r="A4" s="20" t="s">
        <v>392</v>
      </c>
      <c r="B4">
        <v>1.0722222222222222</v>
      </c>
      <c r="C4">
        <v>2.25</v>
      </c>
    </row>
    <row r="5" spans="1:3" x14ac:dyDescent="0.25">
      <c r="A5" s="20" t="s">
        <v>328</v>
      </c>
      <c r="B5">
        <v>0.22777777777777777</v>
      </c>
      <c r="C5">
        <v>3</v>
      </c>
    </row>
    <row r="6" spans="1:3" x14ac:dyDescent="0.25">
      <c r="A6" s="20" t="s">
        <v>321</v>
      </c>
      <c r="B6">
        <v>1.7041666666666666</v>
      </c>
      <c r="C6">
        <v>3.5</v>
      </c>
    </row>
    <row r="7" spans="1:3" x14ac:dyDescent="0.25">
      <c r="A7" s="20" t="s">
        <v>390</v>
      </c>
      <c r="B7">
        <v>0.3345238095238095</v>
      </c>
      <c r="C7">
        <v>1.2142857142857142</v>
      </c>
    </row>
    <row r="8" spans="1:3" x14ac:dyDescent="0.25">
      <c r="A8" s="20" t="s">
        <v>64</v>
      </c>
      <c r="B8">
        <v>0.33333333333333331</v>
      </c>
      <c r="C8">
        <v>1.6666666666666667</v>
      </c>
    </row>
    <row r="9" spans="1:3" x14ac:dyDescent="0.25">
      <c r="A9" s="20" t="s">
        <v>303</v>
      </c>
      <c r="B9">
        <v>0.87500000000000011</v>
      </c>
      <c r="C9">
        <v>2.625</v>
      </c>
    </row>
    <row r="10" spans="1:3" x14ac:dyDescent="0.25">
      <c r="A10" s="20" t="s">
        <v>154</v>
      </c>
      <c r="B10">
        <v>0.90227272727272734</v>
      </c>
      <c r="C10">
        <v>1.6818181818181819</v>
      </c>
    </row>
    <row r="11" spans="1:3" x14ac:dyDescent="0.25">
      <c r="A11" s="20" t="s">
        <v>389</v>
      </c>
      <c r="B11">
        <v>0.14097222222222225</v>
      </c>
      <c r="C11">
        <v>0.95833333333333337</v>
      </c>
    </row>
    <row r="12" spans="1:3" x14ac:dyDescent="0.25">
      <c r="A12" s="20" t="s">
        <v>391</v>
      </c>
      <c r="B12">
        <v>0.11666666666666665</v>
      </c>
      <c r="C12">
        <v>0.66666666666666663</v>
      </c>
    </row>
    <row r="13" spans="1:3" x14ac:dyDescent="0.25">
      <c r="A13" s="20" t="s">
        <v>22</v>
      </c>
      <c r="B13">
        <v>0.92564102564102546</v>
      </c>
      <c r="C13">
        <v>2.6153846153846154</v>
      </c>
    </row>
    <row r="14" spans="1:3" x14ac:dyDescent="0.25">
      <c r="A14" s="20" t="s">
        <v>301</v>
      </c>
      <c r="B14">
        <v>0.68571428571428572</v>
      </c>
      <c r="C14">
        <v>3.4285714285714284</v>
      </c>
    </row>
    <row r="15" spans="1:3" x14ac:dyDescent="0.25">
      <c r="A15" s="20" t="s">
        <v>43</v>
      </c>
      <c r="B15">
        <v>2.0187500000000003</v>
      </c>
      <c r="C15">
        <v>6.625</v>
      </c>
    </row>
    <row r="16" spans="1:3" x14ac:dyDescent="0.25">
      <c r="A16" s="20" t="s">
        <v>299</v>
      </c>
      <c r="B16">
        <v>2.7583333333333333</v>
      </c>
      <c r="C16">
        <v>6.3</v>
      </c>
    </row>
    <row r="17" spans="1:3" x14ac:dyDescent="0.25">
      <c r="A17" s="20" t="s">
        <v>393</v>
      </c>
      <c r="B17">
        <v>1.3388888888888888</v>
      </c>
      <c r="C17">
        <v>3</v>
      </c>
    </row>
    <row r="18" spans="1:3" x14ac:dyDescent="0.25">
      <c r="A18" s="20" t="s">
        <v>394</v>
      </c>
      <c r="B18">
        <v>0.67666666666666664</v>
      </c>
      <c r="C18">
        <v>3.8</v>
      </c>
    </row>
    <row r="19" spans="1:3" x14ac:dyDescent="0.25">
      <c r="A19" s="20" t="s">
        <v>396</v>
      </c>
      <c r="B19">
        <v>0</v>
      </c>
      <c r="C19">
        <v>0</v>
      </c>
    </row>
    <row r="20" spans="1:3" x14ac:dyDescent="0.25">
      <c r="A20" s="20" t="s">
        <v>407</v>
      </c>
      <c r="B20">
        <v>0</v>
      </c>
      <c r="C20">
        <v>0</v>
      </c>
    </row>
    <row r="21" spans="1:3" x14ac:dyDescent="0.25">
      <c r="A21" s="20" t="s">
        <v>405</v>
      </c>
      <c r="B21">
        <v>0.8251655629139073</v>
      </c>
      <c r="C21">
        <v>2.3642384105960264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3"/>
  <sheetViews>
    <sheetView workbookViewId="0">
      <selection activeCell="M149" sqref="M149"/>
    </sheetView>
  </sheetViews>
  <sheetFormatPr defaultRowHeight="15" x14ac:dyDescent="0.25"/>
  <cols>
    <col min="2" max="2" width="28.85546875" bestFit="1" customWidth="1"/>
    <col min="3" max="12" width="14.5703125" customWidth="1"/>
    <col min="13" max="13" width="16.28515625" style="35" customWidth="1"/>
  </cols>
  <sheetData>
    <row r="1" spans="2:22" ht="14.45" customHeight="1" x14ac:dyDescent="0.25">
      <c r="B1" s="108" t="s">
        <v>401</v>
      </c>
      <c r="C1" s="107" t="s">
        <v>397</v>
      </c>
      <c r="D1" s="107"/>
      <c r="E1" s="107" t="s">
        <v>399</v>
      </c>
      <c r="F1" s="107"/>
      <c r="G1" s="107" t="s">
        <v>400</v>
      </c>
      <c r="H1" s="107"/>
      <c r="I1" s="107" t="s">
        <v>403</v>
      </c>
      <c r="J1" s="107"/>
      <c r="K1" s="107" t="s">
        <v>435</v>
      </c>
      <c r="L1" s="107"/>
      <c r="M1" s="108" t="s">
        <v>436</v>
      </c>
    </row>
    <row r="2" spans="2:22" s="36" customFormat="1" ht="45" x14ac:dyDescent="0.25">
      <c r="B2" s="108"/>
      <c r="C2" s="52" t="s">
        <v>165</v>
      </c>
      <c r="D2" s="52" t="s">
        <v>164</v>
      </c>
      <c r="E2" s="52" t="s">
        <v>165</v>
      </c>
      <c r="F2" s="52" t="s">
        <v>164</v>
      </c>
      <c r="G2" s="52" t="s">
        <v>165</v>
      </c>
      <c r="H2" s="52" t="s">
        <v>164</v>
      </c>
      <c r="I2" s="52" t="s">
        <v>165</v>
      </c>
      <c r="J2" s="52" t="s">
        <v>164</v>
      </c>
      <c r="K2" s="52" t="s">
        <v>165</v>
      </c>
      <c r="L2" s="52" t="s">
        <v>164</v>
      </c>
      <c r="M2" s="108"/>
      <c r="N2" s="39"/>
      <c r="O2" s="41"/>
      <c r="P2" s="41"/>
      <c r="Q2" s="41"/>
      <c r="R2" s="39"/>
      <c r="S2" s="39"/>
      <c r="T2" s="39"/>
      <c r="U2" s="39"/>
      <c r="V2" s="39"/>
    </row>
    <row r="3" spans="2:22" x14ac:dyDescent="0.25">
      <c r="B3" s="15" t="s">
        <v>166</v>
      </c>
      <c r="C3" s="26">
        <f>_xlfn.XLOOKUP(B3,Jan!$B$4:$B$154,Jan!$AM$4:$AM$154, ,0)</f>
        <v>0.26666666666666666</v>
      </c>
      <c r="D3" s="27">
        <f>_xlfn.XLOOKUP(B3,Jan!$B$4:$B$154,Jan!$AN$4:$AN$154, ,0)</f>
        <v>1</v>
      </c>
      <c r="E3" s="26">
        <f>_xlfn.XLOOKUP(B3,Feb!$B$4:$B$154,Feb!$AM$4:$AM$154, ,0)</f>
        <v>0.13333333333333333</v>
      </c>
      <c r="F3" s="8">
        <f>_xlfn.XLOOKUP(B3,Feb!$B$4:$B$154,Feb!$AN$4:$AN$154, ,0)</f>
        <v>2</v>
      </c>
      <c r="G3" s="26">
        <f>_xlfn.XLOOKUP(B3,Mar!$B$4:$B$154,Mar!$AM$4:$AM$154, ,0)</f>
        <v>1.0833333333333333</v>
      </c>
      <c r="H3" s="8">
        <f>_xlfn.XLOOKUP(B3,Mar!$B$4:$B$154,Mar!$AN$4:$AN$154, ,0)</f>
        <v>5</v>
      </c>
      <c r="I3" s="26">
        <f>_xlfn.XLOOKUP(B3,Apr!$B$4:$B$154,Apr!$AM$4:$AM$154, ,0)</f>
        <v>0.7</v>
      </c>
      <c r="J3" s="8">
        <f>_xlfn.XLOOKUP(B3,Apr!$B$4:$B$154,Apr!$AN$4:$AN$154, ,0)</f>
        <v>4</v>
      </c>
      <c r="K3" s="26">
        <f>_xlfn.XLOOKUP(B3,Mei!$B$4:$B$164,Mei!$AM$4:$AM$164, ,0)</f>
        <v>0.38333333333333336</v>
      </c>
      <c r="L3" s="27">
        <f>_xlfn.XLOOKUP(B3,Mei!$B$4:$B$164,Mei!$AN$4:$AN$164, ,0)</f>
        <v>1</v>
      </c>
      <c r="M3" s="38"/>
      <c r="N3" s="40"/>
      <c r="O3" s="37">
        <f t="shared" ref="O3" si="0">IF($M$1="Trend Line Terlambat Dalam Jam",C3,D3)</f>
        <v>0.26666666666666666</v>
      </c>
      <c r="P3" s="37">
        <f t="shared" ref="P3" si="1">IF($M$1="Trend Line Terlambat Dalam Jam",E3,F3)</f>
        <v>0.13333333333333333</v>
      </c>
      <c r="Q3" s="37">
        <f t="shared" ref="Q3" si="2">IF($M$1="Trend Line Terlambat Dalam Jam",G3,H3)</f>
        <v>1.0833333333333333</v>
      </c>
      <c r="R3" s="37">
        <f>IF($M$1="Trend Line Terlambat Dalam Jam",I3,J3)</f>
        <v>0.7</v>
      </c>
      <c r="S3" s="37">
        <f>IF($M$1="Trend Line Terlambat Dalam Jam",K3,L3)</f>
        <v>0.38333333333333336</v>
      </c>
      <c r="T3" s="40"/>
      <c r="U3" s="40"/>
      <c r="V3" s="40"/>
    </row>
    <row r="4" spans="2:22" x14ac:dyDescent="0.25">
      <c r="B4" s="15" t="s">
        <v>167</v>
      </c>
      <c r="C4" s="26">
        <f>_xlfn.XLOOKUP(B4,Jan!$B$4:$B$154,Jan!$AM$4:$AM$154, ,0)</f>
        <v>0</v>
      </c>
      <c r="D4" s="27">
        <f>_xlfn.XLOOKUP(B4,Jan!$B$4:$B$154,Jan!$AN$4:$AN$154, ,0)</f>
        <v>0</v>
      </c>
      <c r="E4" s="26">
        <f>_xlfn.XLOOKUP(B4,Feb!$B$4:$B$154,Feb!$AM$4:$AM$154, ,0)</f>
        <v>3.8166666666666669</v>
      </c>
      <c r="F4" s="8">
        <f>_xlfn.XLOOKUP(B4,Feb!$B$4:$B$154,Feb!$AN$4:$AN$154, ,0)</f>
        <v>5</v>
      </c>
      <c r="G4" s="26">
        <f>_xlfn.XLOOKUP(B4,Mar!$B$4:$B$154,Mar!$AM$4:$AM$154, ,0)</f>
        <v>2.9833333333333334</v>
      </c>
      <c r="H4" s="8">
        <f>_xlfn.XLOOKUP(B4,Mar!$B$4:$B$154,Mar!$AN$4:$AN$154, ,0)</f>
        <v>5</v>
      </c>
      <c r="I4" s="26">
        <f>_xlfn.XLOOKUP(B4,Apr!$B$4:$B$154,Apr!$AM$4:$AM$154, ,0)</f>
        <v>0.48333333333333334</v>
      </c>
      <c r="J4" s="8">
        <f>_xlfn.XLOOKUP(B4,Apr!$B$4:$B$154,Apr!$AN$4:$AN$154, ,0)</f>
        <v>4</v>
      </c>
      <c r="K4" s="26">
        <f>_xlfn.XLOOKUP(B4,Mei!$B$4:$B$164,Mei!$AM$4:$AM$164, ,0)</f>
        <v>2.5833333333333335</v>
      </c>
      <c r="L4" s="27">
        <f>_xlfn.XLOOKUP(B4,Mei!$B$4:$B$164,Mei!$AN$4:$AN$164, ,0)</f>
        <v>4</v>
      </c>
      <c r="M4" s="38"/>
      <c r="N4" s="40"/>
      <c r="O4" s="37">
        <f t="shared" ref="O4:O67" si="3">IF($M$1="Trend Line Terlambat Dalam Jam",C4,D4)</f>
        <v>0</v>
      </c>
      <c r="P4" s="37">
        <f t="shared" ref="P4:P67" si="4">IF($M$1="Trend Line Terlambat Dalam Jam",E4,F4)</f>
        <v>3.8166666666666669</v>
      </c>
      <c r="Q4" s="37">
        <f t="shared" ref="Q4:Q67" si="5">IF($M$1="Trend Line Terlambat Dalam Jam",G4,H4)</f>
        <v>2.9833333333333334</v>
      </c>
      <c r="R4" s="37">
        <f t="shared" ref="R4:R67" si="6">IF($M$1="Trend Line Terlambat Dalam Jam",I4,J4)</f>
        <v>0.48333333333333334</v>
      </c>
      <c r="S4" s="37">
        <f t="shared" ref="S4:S67" si="7">IF($M$1="Trend Line Terlambat Dalam Jam",K4,L4)</f>
        <v>2.5833333333333335</v>
      </c>
      <c r="T4" s="40"/>
      <c r="U4" s="40"/>
      <c r="V4" s="40"/>
    </row>
    <row r="5" spans="2:22" x14ac:dyDescent="0.25">
      <c r="B5" s="15" t="s">
        <v>168</v>
      </c>
      <c r="C5" s="26">
        <f>_xlfn.XLOOKUP(B5,Jan!$B$4:$B$154,Jan!$AM$4:$AM$154, ,0)</f>
        <v>0.81666666666666665</v>
      </c>
      <c r="D5" s="27">
        <f>_xlfn.XLOOKUP(B5,Jan!$B$4:$B$154,Jan!$AN$4:$AN$154, ,0)</f>
        <v>3</v>
      </c>
      <c r="E5" s="26">
        <f>_xlfn.XLOOKUP(B5,Feb!$B$4:$B$154,Feb!$AM$4:$AM$154, ,0)</f>
        <v>0</v>
      </c>
      <c r="F5" s="8">
        <f>_xlfn.XLOOKUP(B5,Feb!$B$4:$B$154,Feb!$AN$4:$AN$154, ,0)</f>
        <v>0</v>
      </c>
      <c r="G5" s="26">
        <f>_xlfn.XLOOKUP(B5,Mar!$B$4:$B$154,Mar!$AM$4:$AM$154, ,0)</f>
        <v>1.2</v>
      </c>
      <c r="H5" s="8">
        <f>_xlfn.XLOOKUP(B5,Mar!$B$4:$B$154,Mar!$AN$4:$AN$154, ,0)</f>
        <v>9</v>
      </c>
      <c r="I5" s="26">
        <f>_xlfn.XLOOKUP(B5,Apr!$B$4:$B$154,Apr!$AM$4:$AM$154, ,0)</f>
        <v>0.58333333333333337</v>
      </c>
      <c r="J5" s="8">
        <f>_xlfn.XLOOKUP(B5,Apr!$B$4:$B$154,Apr!$AN$4:$AN$154, ,0)</f>
        <v>1</v>
      </c>
      <c r="K5" s="26">
        <f>_xlfn.XLOOKUP(B5,Mei!$B$4:$B$164,Mei!$AM$4:$AM$164, ,0)</f>
        <v>0</v>
      </c>
      <c r="L5" s="27">
        <f>_xlfn.XLOOKUP(B5,Mei!$B$4:$B$164,Mei!$AN$4:$AN$164, ,0)</f>
        <v>0</v>
      </c>
      <c r="M5" s="38"/>
      <c r="N5" s="40"/>
      <c r="O5" s="37">
        <f t="shared" si="3"/>
        <v>0.81666666666666665</v>
      </c>
      <c r="P5" s="37">
        <f t="shared" si="4"/>
        <v>0</v>
      </c>
      <c r="Q5" s="37">
        <f t="shared" si="5"/>
        <v>1.2</v>
      </c>
      <c r="R5" s="37">
        <f t="shared" si="6"/>
        <v>0.58333333333333337</v>
      </c>
      <c r="S5" s="37">
        <f t="shared" si="7"/>
        <v>0</v>
      </c>
      <c r="T5" s="40"/>
      <c r="U5" s="40"/>
      <c r="V5" s="40"/>
    </row>
    <row r="6" spans="2:22" x14ac:dyDescent="0.25">
      <c r="B6" s="17" t="s">
        <v>169</v>
      </c>
      <c r="C6" s="57">
        <f>_xlfn.XLOOKUP(B6,Jan!$B$4:$B$154,Jan!$AM$4:$AM$154, ,0)</f>
        <v>0</v>
      </c>
      <c r="D6" s="58">
        <f>_xlfn.XLOOKUP(B6,Jan!$B$4:$B$154,Jan!$AN$4:$AN$154, ,0)</f>
        <v>0</v>
      </c>
      <c r="E6" s="57">
        <f>_xlfn.XLOOKUP(B6,Feb!$B$4:$B$154,Feb!$AM$4:$AM$154, ,0)</f>
        <v>0</v>
      </c>
      <c r="F6" s="59">
        <f>_xlfn.XLOOKUP(B6,Feb!$B$4:$B$154,Feb!$AN$4:$AN$154, ,0)</f>
        <v>0</v>
      </c>
      <c r="G6" s="57">
        <f>_xlfn.XLOOKUP(B6,Mar!$B$4:$B$154,Mar!$AM$4:$AM$154, ,0)</f>
        <v>0</v>
      </c>
      <c r="H6" s="59">
        <f>_xlfn.XLOOKUP(B6,Mar!$B$4:$B$154,Mar!$AN$4:$AN$154, ,0)</f>
        <v>0</v>
      </c>
      <c r="I6" s="57">
        <f>_xlfn.XLOOKUP(B6,Apr!$B$4:$B$154,Apr!$AM$4:$AM$154, ,0)</f>
        <v>0</v>
      </c>
      <c r="J6" s="59">
        <f>_xlfn.XLOOKUP(B6,Apr!$B$4:$B$154,Apr!$AN$4:$AN$154, ,0)</f>
        <v>0</v>
      </c>
      <c r="K6" s="57">
        <f>_xlfn.XLOOKUP(B6,Mei!$B$4:$B$164,Mei!$AM$4:$AM$164, ,0)</f>
        <v>0</v>
      </c>
      <c r="L6" s="58">
        <f>_xlfn.XLOOKUP(B6,Mei!$B$4:$B$164,Mei!$AN$4:$AN$164, ,0)</f>
        <v>0</v>
      </c>
      <c r="M6" s="60"/>
      <c r="N6" s="40"/>
      <c r="O6" s="37">
        <f t="shared" si="3"/>
        <v>0</v>
      </c>
      <c r="P6" s="37">
        <f t="shared" si="4"/>
        <v>0</v>
      </c>
      <c r="Q6" s="37">
        <f t="shared" si="5"/>
        <v>0</v>
      </c>
      <c r="R6" s="37">
        <f t="shared" si="6"/>
        <v>0</v>
      </c>
      <c r="S6" s="37">
        <f t="shared" si="7"/>
        <v>0</v>
      </c>
      <c r="T6" s="40"/>
      <c r="U6" s="40"/>
      <c r="V6" s="40"/>
    </row>
    <row r="7" spans="2:22" x14ac:dyDescent="0.25">
      <c r="B7" s="16" t="s">
        <v>170</v>
      </c>
      <c r="C7" s="26">
        <f>_xlfn.XLOOKUP(B7,Jan!$B$4:$B$154,Jan!$AM$4:$AM$154, ,0)</f>
        <v>0.3</v>
      </c>
      <c r="D7" s="27">
        <f>_xlfn.XLOOKUP(B7,Jan!$B$4:$B$154,Jan!$AN$4:$AN$154, ,0)</f>
        <v>5</v>
      </c>
      <c r="E7" s="26">
        <f>_xlfn.XLOOKUP(B7,Feb!$B$4:$B$154,Feb!$AM$4:$AM$154, ,0)</f>
        <v>0</v>
      </c>
      <c r="F7" s="8">
        <f>_xlfn.XLOOKUP(B7,Feb!$B$4:$B$154,Feb!$AN$4:$AN$154, ,0)</f>
        <v>0</v>
      </c>
      <c r="G7" s="26">
        <f>_xlfn.XLOOKUP(B7,Mar!$B$4:$B$154,Mar!$AM$4:$AM$154, ,0)</f>
        <v>0</v>
      </c>
      <c r="H7" s="8">
        <f>_xlfn.XLOOKUP(B7,Mar!$B$4:$B$154,Mar!$AN$4:$AN$154, ,0)</f>
        <v>0</v>
      </c>
      <c r="I7" s="26">
        <f>_xlfn.XLOOKUP(B7,Apr!$B$4:$B$154,Apr!$AM$4:$AM$154, ,0)</f>
        <v>0</v>
      </c>
      <c r="J7" s="8">
        <f>_xlfn.XLOOKUP(B7,Apr!$B$4:$B$154,Apr!$AN$4:$AN$154, ,0)</f>
        <v>0</v>
      </c>
      <c r="K7" s="26">
        <f>_xlfn.XLOOKUP(B7,Mei!$B$4:$B$164,Mei!$AM$4:$AM$164, ,0)</f>
        <v>3.3333333333333333E-2</v>
      </c>
      <c r="L7" s="27">
        <f>_xlfn.XLOOKUP(B7,Mei!$B$4:$B$164,Mei!$AN$4:$AN$164, ,0)</f>
        <v>2</v>
      </c>
      <c r="M7" s="38"/>
      <c r="N7" s="40"/>
      <c r="O7" s="37">
        <f t="shared" si="3"/>
        <v>0.3</v>
      </c>
      <c r="P7" s="37">
        <f t="shared" si="4"/>
        <v>0</v>
      </c>
      <c r="Q7" s="37">
        <f t="shared" si="5"/>
        <v>0</v>
      </c>
      <c r="R7" s="37">
        <f t="shared" si="6"/>
        <v>0</v>
      </c>
      <c r="S7" s="37">
        <f t="shared" si="7"/>
        <v>3.3333333333333333E-2</v>
      </c>
      <c r="T7" s="40"/>
      <c r="U7" s="40"/>
      <c r="V7" s="40"/>
    </row>
    <row r="8" spans="2:22" x14ac:dyDescent="0.25">
      <c r="B8" s="15" t="s">
        <v>171</v>
      </c>
      <c r="C8" s="26">
        <f>_xlfn.XLOOKUP(B8,Jan!$B$4:$B$154,Jan!$AM$4:$AM$154, ,0)</f>
        <v>4.9833333333333334</v>
      </c>
      <c r="D8" s="27">
        <f>_xlfn.XLOOKUP(B8,Jan!$B$4:$B$154,Jan!$AN$4:$AN$154, ,0)</f>
        <v>9</v>
      </c>
      <c r="E8" s="26">
        <f>_xlfn.XLOOKUP(B8,Feb!$B$4:$B$154,Feb!$AM$4:$AM$154, ,0)</f>
        <v>4.7666666666666666</v>
      </c>
      <c r="F8" s="8">
        <f>_xlfn.XLOOKUP(B8,Feb!$B$4:$B$154,Feb!$AN$4:$AN$154, ,0)</f>
        <v>12</v>
      </c>
      <c r="G8" s="26">
        <f>_xlfn.XLOOKUP(B8,Mar!$B$4:$B$154,Mar!$AM$4:$AM$154, ,0)</f>
        <v>5.583333333333333</v>
      </c>
      <c r="H8" s="8">
        <f>_xlfn.XLOOKUP(B8,Mar!$B$4:$B$154,Mar!$AN$4:$AN$154, ,0)</f>
        <v>14</v>
      </c>
      <c r="I8" s="26">
        <f>_xlfn.XLOOKUP(B8,Apr!$B$4:$B$154,Apr!$AM$4:$AM$154, ,0)</f>
        <v>3.6166666666666667</v>
      </c>
      <c r="J8" s="8">
        <f>_xlfn.XLOOKUP(B8,Apr!$B$4:$B$154,Apr!$AN$4:$AN$154, ,0)</f>
        <v>12</v>
      </c>
      <c r="K8" s="26">
        <f>_xlfn.XLOOKUP(B8,Mei!$B$4:$B$164,Mei!$AM$4:$AM$164, ,0)</f>
        <v>6.7333333333333334</v>
      </c>
      <c r="L8" s="27">
        <f>_xlfn.XLOOKUP(B8,Mei!$B$4:$B$164,Mei!$AN$4:$AN$164, ,0)</f>
        <v>12</v>
      </c>
      <c r="M8" s="38"/>
      <c r="N8" s="40"/>
      <c r="O8" s="37">
        <f t="shared" si="3"/>
        <v>4.9833333333333334</v>
      </c>
      <c r="P8" s="37">
        <f t="shared" si="4"/>
        <v>4.7666666666666666</v>
      </c>
      <c r="Q8" s="37">
        <f t="shared" si="5"/>
        <v>5.583333333333333</v>
      </c>
      <c r="R8" s="37">
        <f t="shared" si="6"/>
        <v>3.6166666666666667</v>
      </c>
      <c r="S8" s="37">
        <f t="shared" si="7"/>
        <v>6.7333333333333334</v>
      </c>
      <c r="T8" s="40"/>
      <c r="U8" s="40"/>
      <c r="V8" s="40"/>
    </row>
    <row r="9" spans="2:22" x14ac:dyDescent="0.25">
      <c r="B9" s="15" t="s">
        <v>172</v>
      </c>
      <c r="C9" s="26">
        <f>_xlfn.XLOOKUP(B9,Jan!$B$4:$B$154,Jan!$AM$4:$AM$154, ,0)</f>
        <v>4.416666666666667</v>
      </c>
      <c r="D9" s="27">
        <f>_xlfn.XLOOKUP(B9,Jan!$B$4:$B$154,Jan!$AN$4:$AN$154, ,0)</f>
        <v>8</v>
      </c>
      <c r="E9" s="26">
        <f>_xlfn.XLOOKUP(B9,Feb!$B$4:$B$154,Feb!$AM$4:$AM$154, ,0)</f>
        <v>5.916666666666667</v>
      </c>
      <c r="F9" s="8">
        <f>_xlfn.XLOOKUP(B9,Feb!$B$4:$B$154,Feb!$AN$4:$AN$154, ,0)</f>
        <v>6</v>
      </c>
      <c r="G9" s="26">
        <f>_xlfn.XLOOKUP(B9,Mar!$B$4:$B$154,Mar!$AM$4:$AM$154, ,0)</f>
        <v>5.8666666666666663</v>
      </c>
      <c r="H9" s="8">
        <f>_xlfn.XLOOKUP(B9,Mar!$B$4:$B$154,Mar!$AN$4:$AN$154, ,0)</f>
        <v>8</v>
      </c>
      <c r="I9" s="26">
        <f>_xlfn.XLOOKUP(B9,Apr!$B$4:$B$154,Apr!$AM$4:$AM$154, ,0)</f>
        <v>5.916666666666667</v>
      </c>
      <c r="J9" s="8">
        <f>_xlfn.XLOOKUP(B9,Apr!$B$4:$B$154,Apr!$AN$4:$AN$154, ,0)</f>
        <v>11</v>
      </c>
      <c r="K9" s="26">
        <f>_xlfn.XLOOKUP(B9,Mei!$B$4:$B$164,Mei!$AM$4:$AM$164, ,0)</f>
        <v>8.8666666666666671</v>
      </c>
      <c r="L9" s="27">
        <f>_xlfn.XLOOKUP(B9,Mei!$B$4:$B$164,Mei!$AN$4:$AN$164, ,0)</f>
        <v>7</v>
      </c>
      <c r="M9" s="38"/>
      <c r="N9" s="40"/>
      <c r="O9" s="37">
        <f t="shared" si="3"/>
        <v>4.416666666666667</v>
      </c>
      <c r="P9" s="37">
        <f t="shared" si="4"/>
        <v>5.916666666666667</v>
      </c>
      <c r="Q9" s="37">
        <f t="shared" si="5"/>
        <v>5.8666666666666663</v>
      </c>
      <c r="R9" s="37">
        <f t="shared" si="6"/>
        <v>5.916666666666667</v>
      </c>
      <c r="S9" s="37">
        <f t="shared" si="7"/>
        <v>8.8666666666666671</v>
      </c>
      <c r="T9" s="40"/>
      <c r="U9" s="40"/>
      <c r="V9" s="40"/>
    </row>
    <row r="10" spans="2:22" ht="14.45" customHeight="1" x14ac:dyDescent="0.25">
      <c r="B10" s="15" t="s">
        <v>173</v>
      </c>
      <c r="C10" s="26">
        <f>_xlfn.XLOOKUP(B10,Jan!$B$4:$B$154,Jan!$AM$4:$AM$154, ,0)</f>
        <v>0.8666666666666667</v>
      </c>
      <c r="D10" s="27">
        <f>_xlfn.XLOOKUP(B10,Jan!$B$4:$B$154,Jan!$AN$4:$AN$154, ,0)</f>
        <v>2</v>
      </c>
      <c r="E10" s="26">
        <f>_xlfn.XLOOKUP(B10,Feb!$B$4:$B$154,Feb!$AM$4:$AM$154, ,0)</f>
        <v>0</v>
      </c>
      <c r="F10" s="8">
        <f>_xlfn.XLOOKUP(B10,Feb!$B$4:$B$154,Feb!$AN$4:$AN$154, ,0)</f>
        <v>0</v>
      </c>
      <c r="G10" s="26">
        <f>_xlfn.XLOOKUP(B10,Mar!$B$4:$B$154,Mar!$AM$4:$AM$154, ,0)</f>
        <v>0</v>
      </c>
      <c r="H10" s="8">
        <f>_xlfn.XLOOKUP(B10,Mar!$B$4:$B$154,Mar!$AN$4:$AN$154, ,0)</f>
        <v>0</v>
      </c>
      <c r="I10" s="26">
        <f>_xlfn.XLOOKUP(B10,Apr!$B$4:$B$154,Apr!$AM$4:$AM$154, ,0)</f>
        <v>0.66666666666666663</v>
      </c>
      <c r="J10" s="8">
        <f>_xlfn.XLOOKUP(B10,Apr!$B$4:$B$154,Apr!$AN$4:$AN$154, ,0)</f>
        <v>1</v>
      </c>
      <c r="K10" s="26">
        <f>_xlfn.XLOOKUP(B10,Mei!$B$4:$B$164,Mei!$AM$4:$AM$164, ,0)</f>
        <v>0.1</v>
      </c>
      <c r="L10" s="27">
        <f>_xlfn.XLOOKUP(B10,Mei!$B$4:$B$164,Mei!$AN$4:$AN$164, ,0)</f>
        <v>1</v>
      </c>
      <c r="M10" s="38"/>
      <c r="N10" s="40"/>
      <c r="O10" s="37">
        <f t="shared" si="3"/>
        <v>0.8666666666666667</v>
      </c>
      <c r="P10" s="37">
        <f t="shared" si="4"/>
        <v>0</v>
      </c>
      <c r="Q10" s="37">
        <f t="shared" si="5"/>
        <v>0</v>
      </c>
      <c r="R10" s="37">
        <f t="shared" si="6"/>
        <v>0.66666666666666663</v>
      </c>
      <c r="S10" s="37">
        <f t="shared" si="7"/>
        <v>0.1</v>
      </c>
      <c r="T10" s="40"/>
      <c r="U10" s="40"/>
      <c r="V10" s="40"/>
    </row>
    <row r="11" spans="2:22" x14ac:dyDescent="0.25">
      <c r="B11" s="15" t="s">
        <v>174</v>
      </c>
      <c r="C11" s="26">
        <f>_xlfn.XLOOKUP(B11,Jan!$B$4:$B$154,Jan!$AM$4:$AM$154, ,0)</f>
        <v>0</v>
      </c>
      <c r="D11" s="27">
        <f>_xlfn.XLOOKUP(B11,Jan!$B$4:$B$154,Jan!$AN$4:$AN$154, ,0)</f>
        <v>0</v>
      </c>
      <c r="E11" s="26">
        <f>_xlfn.XLOOKUP(B11,Feb!$B$4:$B$154,Feb!$AM$4:$AM$154, ,0)</f>
        <v>0</v>
      </c>
      <c r="F11" s="8">
        <f>_xlfn.XLOOKUP(B11,Feb!$B$4:$B$154,Feb!$AN$4:$AN$154, ,0)</f>
        <v>0</v>
      </c>
      <c r="G11" s="26">
        <f>_xlfn.XLOOKUP(B11,Mar!$B$4:$B$154,Mar!$AM$4:$AM$154, ,0)</f>
        <v>0</v>
      </c>
      <c r="H11" s="8">
        <f>_xlfn.XLOOKUP(B11,Mar!$B$4:$B$154,Mar!$AN$4:$AN$154, ,0)</f>
        <v>0</v>
      </c>
      <c r="I11" s="26">
        <f>_xlfn.XLOOKUP(B11,Apr!$B$4:$B$154,Apr!$AM$4:$AM$154, ,0)</f>
        <v>0</v>
      </c>
      <c r="J11" s="8">
        <f>_xlfn.XLOOKUP(B11,Apr!$B$4:$B$154,Apr!$AN$4:$AN$154, ,0)</f>
        <v>0</v>
      </c>
      <c r="K11" s="26">
        <f>_xlfn.XLOOKUP(B11,Mei!$B$4:$B$164,Mei!$AM$4:$AM$164, ,0)</f>
        <v>0</v>
      </c>
      <c r="L11" s="27">
        <f>_xlfn.XLOOKUP(B11,Mei!$B$4:$B$164,Mei!$AN$4:$AN$164, ,0)</f>
        <v>0</v>
      </c>
      <c r="M11" s="38"/>
      <c r="N11" s="40"/>
      <c r="O11" s="37">
        <f t="shared" si="3"/>
        <v>0</v>
      </c>
      <c r="P11" s="37">
        <f t="shared" si="4"/>
        <v>0</v>
      </c>
      <c r="Q11" s="37">
        <f t="shared" si="5"/>
        <v>0</v>
      </c>
      <c r="R11" s="37">
        <f t="shared" si="6"/>
        <v>0</v>
      </c>
      <c r="S11" s="37">
        <f t="shared" si="7"/>
        <v>0</v>
      </c>
      <c r="T11" s="40"/>
      <c r="U11" s="40"/>
      <c r="V11" s="40"/>
    </row>
    <row r="12" spans="2:22" x14ac:dyDescent="0.25">
      <c r="B12" s="15" t="s">
        <v>175</v>
      </c>
      <c r="C12" s="26">
        <f>_xlfn.XLOOKUP(B12,Jan!$B$4:$B$154,Jan!$AM$4:$AM$154, ,0)</f>
        <v>3.1333333333333333</v>
      </c>
      <c r="D12" s="27">
        <f>_xlfn.XLOOKUP(B12,Jan!$B$4:$B$154,Jan!$AN$4:$AN$154, ,0)</f>
        <v>6</v>
      </c>
      <c r="E12" s="26">
        <f>_xlfn.XLOOKUP(B12,Feb!$B$4:$B$154,Feb!$AM$4:$AM$154, ,0)</f>
        <v>1.8</v>
      </c>
      <c r="F12" s="8">
        <f>_xlfn.XLOOKUP(B12,Feb!$B$4:$B$154,Feb!$AN$4:$AN$154, ,0)</f>
        <v>8</v>
      </c>
      <c r="G12" s="26">
        <f>_xlfn.XLOOKUP(B12,Mar!$B$4:$B$154,Mar!$AM$4:$AM$154, ,0)</f>
        <v>2.2833333333333332</v>
      </c>
      <c r="H12" s="8">
        <f>_xlfn.XLOOKUP(B12,Mar!$B$4:$B$154,Mar!$AN$4:$AN$154, ,0)</f>
        <v>8</v>
      </c>
      <c r="I12" s="26">
        <f>_xlfn.XLOOKUP(B12,Apr!$B$4:$B$154,Apr!$AM$4:$AM$154, ,0)</f>
        <v>0.35</v>
      </c>
      <c r="J12" s="8">
        <f>_xlfn.XLOOKUP(B12,Apr!$B$4:$B$154,Apr!$AN$4:$AN$154, ,0)</f>
        <v>1</v>
      </c>
      <c r="K12" s="26">
        <f>_xlfn.XLOOKUP(B12,Mei!$B$4:$B$164,Mei!$AM$4:$AM$164, ,0)</f>
        <v>0.8</v>
      </c>
      <c r="L12" s="27">
        <f>_xlfn.XLOOKUP(B12,Mei!$B$4:$B$164,Mei!$AN$4:$AN$164, ,0)</f>
        <v>6</v>
      </c>
      <c r="M12" s="38"/>
      <c r="N12" s="40"/>
      <c r="O12" s="37">
        <f t="shared" si="3"/>
        <v>3.1333333333333333</v>
      </c>
      <c r="P12" s="37">
        <f t="shared" si="4"/>
        <v>1.8</v>
      </c>
      <c r="Q12" s="37">
        <f t="shared" si="5"/>
        <v>2.2833333333333332</v>
      </c>
      <c r="R12" s="37">
        <f t="shared" si="6"/>
        <v>0.35</v>
      </c>
      <c r="S12" s="37">
        <f t="shared" si="7"/>
        <v>0.8</v>
      </c>
      <c r="T12" s="40"/>
      <c r="U12" s="40"/>
      <c r="V12" s="40"/>
    </row>
    <row r="13" spans="2:22" x14ac:dyDescent="0.25">
      <c r="B13" s="15" t="s">
        <v>176</v>
      </c>
      <c r="C13" s="26">
        <f>_xlfn.XLOOKUP(B13,Jan!$B$4:$B$154,Jan!$AM$4:$AM$154, ,0)</f>
        <v>0.73333333333333328</v>
      </c>
      <c r="D13" s="27">
        <f>_xlfn.XLOOKUP(B13,Jan!$B$4:$B$154,Jan!$AN$4:$AN$154, ,0)</f>
        <v>2</v>
      </c>
      <c r="E13" s="26">
        <f>_xlfn.XLOOKUP(B13,Feb!$B$4:$B$154,Feb!$AM$4:$AM$154, ,0)</f>
        <v>0</v>
      </c>
      <c r="F13" s="8">
        <f>_xlfn.XLOOKUP(B13,Feb!$B$4:$B$154,Feb!$AN$4:$AN$154, ,0)</f>
        <v>0</v>
      </c>
      <c r="G13" s="26">
        <f>_xlfn.XLOOKUP(B13,Mar!$B$4:$B$154,Mar!$AM$4:$AM$154, ,0)</f>
        <v>0.25</v>
      </c>
      <c r="H13" s="8">
        <f>_xlfn.XLOOKUP(B13,Mar!$B$4:$B$154,Mar!$AN$4:$AN$154, ,0)</f>
        <v>3</v>
      </c>
      <c r="I13" s="26">
        <f>_xlfn.XLOOKUP(B13,Apr!$B$4:$B$154,Apr!$AM$4:$AM$154, ,0)</f>
        <v>6.6666666666666666E-2</v>
      </c>
      <c r="J13" s="8">
        <f>_xlfn.XLOOKUP(B13,Apr!$B$4:$B$154,Apr!$AN$4:$AN$154, ,0)</f>
        <v>1</v>
      </c>
      <c r="K13" s="26">
        <f>_xlfn.XLOOKUP(B13,Mei!$B$4:$B$164,Mei!$AM$4:$AM$164, ,0)</f>
        <v>0</v>
      </c>
      <c r="L13" s="27">
        <f>_xlfn.XLOOKUP(B13,Mei!$B$4:$B$164,Mei!$AN$4:$AN$164, ,0)</f>
        <v>0</v>
      </c>
      <c r="M13" s="38"/>
      <c r="N13" s="40"/>
      <c r="O13" s="37">
        <f t="shared" si="3"/>
        <v>0.73333333333333328</v>
      </c>
      <c r="P13" s="37">
        <f t="shared" si="4"/>
        <v>0</v>
      </c>
      <c r="Q13" s="37">
        <f t="shared" si="5"/>
        <v>0.25</v>
      </c>
      <c r="R13" s="37">
        <f t="shared" si="6"/>
        <v>6.6666666666666666E-2</v>
      </c>
      <c r="S13" s="37">
        <f t="shared" si="7"/>
        <v>0</v>
      </c>
      <c r="T13" s="40"/>
      <c r="U13" s="40"/>
      <c r="V13" s="40"/>
    </row>
    <row r="14" spans="2:22" x14ac:dyDescent="0.25">
      <c r="B14" s="15" t="s">
        <v>177</v>
      </c>
      <c r="C14" s="26">
        <f>_xlfn.XLOOKUP(B14,Jan!$B$4:$B$154,Jan!$AM$4:$AM$154, ,0)</f>
        <v>0.38333333333333336</v>
      </c>
      <c r="D14" s="27">
        <f>_xlfn.XLOOKUP(B14,Jan!$B$4:$B$154,Jan!$AN$4:$AN$154, ,0)</f>
        <v>1</v>
      </c>
      <c r="E14" s="26">
        <f>_xlfn.XLOOKUP(B14,Feb!$B$4:$B$154,Feb!$AM$4:$AM$154, ,0)</f>
        <v>0</v>
      </c>
      <c r="F14" s="8">
        <f>_xlfn.XLOOKUP(B14,Feb!$B$4:$B$154,Feb!$AN$4:$AN$154, ,0)</f>
        <v>0</v>
      </c>
      <c r="G14" s="26">
        <f>_xlfn.XLOOKUP(B14,Mar!$B$4:$B$154,Mar!$AM$4:$AM$154, ,0)</f>
        <v>0</v>
      </c>
      <c r="H14" s="8">
        <f>_xlfn.XLOOKUP(B14,Mar!$B$4:$B$154,Mar!$AN$4:$AN$154, ,0)</f>
        <v>0</v>
      </c>
      <c r="I14" s="26">
        <f>_xlfn.XLOOKUP(B14,Apr!$B$4:$B$154,Apr!$AM$4:$AM$154, ,0)</f>
        <v>0</v>
      </c>
      <c r="J14" s="8">
        <f>_xlfn.XLOOKUP(B14,Apr!$B$4:$B$154,Apr!$AN$4:$AN$154, ,0)</f>
        <v>0</v>
      </c>
      <c r="K14" s="26">
        <f>_xlfn.XLOOKUP(B14,Mei!$B$4:$B$164,Mei!$AM$4:$AM$164, ,0)</f>
        <v>0</v>
      </c>
      <c r="L14" s="27">
        <f>_xlfn.XLOOKUP(B14,Mei!$B$4:$B$164,Mei!$AN$4:$AN$164, ,0)</f>
        <v>0</v>
      </c>
      <c r="M14" s="38"/>
      <c r="N14" s="40"/>
      <c r="O14" s="37">
        <f t="shared" si="3"/>
        <v>0.38333333333333336</v>
      </c>
      <c r="P14" s="37">
        <f t="shared" si="4"/>
        <v>0</v>
      </c>
      <c r="Q14" s="37">
        <f t="shared" si="5"/>
        <v>0</v>
      </c>
      <c r="R14" s="37">
        <f t="shared" si="6"/>
        <v>0</v>
      </c>
      <c r="S14" s="37">
        <f t="shared" si="7"/>
        <v>0</v>
      </c>
      <c r="T14" s="40"/>
      <c r="U14" s="40"/>
      <c r="V14" s="40"/>
    </row>
    <row r="15" spans="2:22" x14ac:dyDescent="0.25">
      <c r="B15" s="15" t="s">
        <v>178</v>
      </c>
      <c r="C15" s="26">
        <f>_xlfn.XLOOKUP(B15,Jan!$B$4:$B$154,Jan!$AM$4:$AM$154, ,0)</f>
        <v>0</v>
      </c>
      <c r="D15" s="27">
        <f>_xlfn.XLOOKUP(B15,Jan!$B$4:$B$154,Jan!$AN$4:$AN$154, ,0)</f>
        <v>0</v>
      </c>
      <c r="E15" s="26">
        <f>_xlfn.XLOOKUP(B15,Feb!$B$4:$B$154,Feb!$AM$4:$AM$154, ,0)</f>
        <v>0</v>
      </c>
      <c r="F15" s="8">
        <f>_xlfn.XLOOKUP(B15,Feb!$B$4:$B$154,Feb!$AN$4:$AN$154, ,0)</f>
        <v>0</v>
      </c>
      <c r="G15" s="26">
        <f>_xlfn.XLOOKUP(B15,Mar!$B$4:$B$154,Mar!$AM$4:$AM$154, ,0)</f>
        <v>0</v>
      </c>
      <c r="H15" s="8">
        <f>_xlfn.XLOOKUP(B15,Mar!$B$4:$B$154,Mar!$AN$4:$AN$154, ,0)</f>
        <v>0</v>
      </c>
      <c r="I15" s="26">
        <f>_xlfn.XLOOKUP(B15,Apr!$B$4:$B$154,Apr!$AM$4:$AM$154, ,0)</f>
        <v>0</v>
      </c>
      <c r="J15" s="8">
        <f>_xlfn.XLOOKUP(B15,Apr!$B$4:$B$154,Apr!$AN$4:$AN$154, ,0)</f>
        <v>0</v>
      </c>
      <c r="K15" s="26">
        <f>_xlfn.XLOOKUP(B15,Mei!$B$4:$B$164,Mei!$AM$4:$AM$164, ,0)</f>
        <v>0</v>
      </c>
      <c r="L15" s="27">
        <f>_xlfn.XLOOKUP(B15,Mei!$B$4:$B$164,Mei!$AN$4:$AN$164, ,0)</f>
        <v>0</v>
      </c>
      <c r="M15" s="38"/>
      <c r="N15" s="40"/>
      <c r="O15" s="37">
        <f t="shared" si="3"/>
        <v>0</v>
      </c>
      <c r="P15" s="37">
        <f t="shared" si="4"/>
        <v>0</v>
      </c>
      <c r="Q15" s="37">
        <f t="shared" si="5"/>
        <v>0</v>
      </c>
      <c r="R15" s="37">
        <f t="shared" si="6"/>
        <v>0</v>
      </c>
      <c r="S15" s="37">
        <f t="shared" si="7"/>
        <v>0</v>
      </c>
      <c r="T15" s="40"/>
      <c r="U15" s="40"/>
      <c r="V15" s="40"/>
    </row>
    <row r="16" spans="2:22" x14ac:dyDescent="0.25">
      <c r="B16" s="15" t="s">
        <v>179</v>
      </c>
      <c r="C16" s="26">
        <f>_xlfn.XLOOKUP(B16,Jan!$B$4:$B$154,Jan!$AM$4:$AM$154, ,0)</f>
        <v>0.43333333333333335</v>
      </c>
      <c r="D16" s="27">
        <f>_xlfn.XLOOKUP(B16,Jan!$B$4:$B$154,Jan!$AN$4:$AN$154, ,0)</f>
        <v>4</v>
      </c>
      <c r="E16" s="26">
        <f>_xlfn.XLOOKUP(B16,Feb!$B$4:$B$154,Feb!$AM$4:$AM$154, ,0)</f>
        <v>0.15</v>
      </c>
      <c r="F16" s="8">
        <f>_xlfn.XLOOKUP(B16,Feb!$B$4:$B$154,Feb!$AN$4:$AN$154, ,0)</f>
        <v>1</v>
      </c>
      <c r="G16" s="26">
        <f>_xlfn.XLOOKUP(B16,Mar!$B$4:$B$154,Mar!$AM$4:$AM$154, ,0)</f>
        <v>2.15</v>
      </c>
      <c r="H16" s="8">
        <f>_xlfn.XLOOKUP(B16,Mar!$B$4:$B$154,Mar!$AN$4:$AN$154, ,0)</f>
        <v>4</v>
      </c>
      <c r="I16" s="26">
        <f>_xlfn.XLOOKUP(B16,Apr!$B$4:$B$154,Apr!$AM$4:$AM$154, ,0)</f>
        <v>0</v>
      </c>
      <c r="J16" s="8">
        <f>_xlfn.XLOOKUP(B16,Apr!$B$4:$B$154,Apr!$AN$4:$AN$154, ,0)</f>
        <v>0</v>
      </c>
      <c r="K16" s="26">
        <f>_xlfn.XLOOKUP(B16,Mei!$B$4:$B$164,Mei!$AM$4:$AM$164, ,0)</f>
        <v>0</v>
      </c>
      <c r="L16" s="27">
        <f>_xlfn.XLOOKUP(B16,Mei!$B$4:$B$164,Mei!$AN$4:$AN$164, ,0)</f>
        <v>0</v>
      </c>
      <c r="M16" s="38"/>
      <c r="N16" s="40"/>
      <c r="O16" s="37">
        <f t="shared" si="3"/>
        <v>0.43333333333333335</v>
      </c>
      <c r="P16" s="37">
        <f t="shared" si="4"/>
        <v>0.15</v>
      </c>
      <c r="Q16" s="37">
        <f t="shared" si="5"/>
        <v>2.15</v>
      </c>
      <c r="R16" s="37">
        <f t="shared" si="6"/>
        <v>0</v>
      </c>
      <c r="S16" s="37">
        <f t="shared" si="7"/>
        <v>0</v>
      </c>
      <c r="T16" s="40"/>
      <c r="U16" s="40"/>
      <c r="V16" s="40"/>
    </row>
    <row r="17" spans="2:22" x14ac:dyDescent="0.25">
      <c r="B17" s="15" t="s">
        <v>180</v>
      </c>
      <c r="C17" s="26">
        <f>_xlfn.XLOOKUP(B17,Jan!$B$4:$B$154,Jan!$AM$4:$AM$154, ,0)</f>
        <v>0</v>
      </c>
      <c r="D17" s="27">
        <f>_xlfn.XLOOKUP(B17,Jan!$B$4:$B$154,Jan!$AN$4:$AN$154, ,0)</f>
        <v>0</v>
      </c>
      <c r="E17" s="26">
        <f>_xlfn.XLOOKUP(B17,Feb!$B$4:$B$154,Feb!$AM$4:$AM$154, ,0)</f>
        <v>0</v>
      </c>
      <c r="F17" s="8">
        <f>_xlfn.XLOOKUP(B17,Feb!$B$4:$B$154,Feb!$AN$4:$AN$154, ,0)</f>
        <v>0</v>
      </c>
      <c r="G17" s="26">
        <f>_xlfn.XLOOKUP(B17,Mar!$B$4:$B$154,Mar!$AM$4:$AM$154, ,0)</f>
        <v>0</v>
      </c>
      <c r="H17" s="8">
        <f>_xlfn.XLOOKUP(B17,Mar!$B$4:$B$154,Mar!$AN$4:$AN$154, ,0)</f>
        <v>0</v>
      </c>
      <c r="I17" s="26">
        <f>_xlfn.XLOOKUP(B17,Apr!$B$4:$B$154,Apr!$AM$4:$AM$154, ,0)</f>
        <v>0.41666666666666669</v>
      </c>
      <c r="J17" s="8">
        <f>_xlfn.XLOOKUP(B17,Apr!$B$4:$B$154,Apr!$AN$4:$AN$154, ,0)</f>
        <v>2</v>
      </c>
      <c r="K17" s="26">
        <f>_xlfn.XLOOKUP(B17,Mei!$B$4:$B$164,Mei!$AM$4:$AM$164, ,0)</f>
        <v>1.6666666666666666E-2</v>
      </c>
      <c r="L17" s="27">
        <f>_xlfn.XLOOKUP(B17,Mei!$B$4:$B$164,Mei!$AN$4:$AN$164, ,0)</f>
        <v>1</v>
      </c>
      <c r="M17" s="38"/>
      <c r="N17" s="40"/>
      <c r="O17" s="37">
        <f t="shared" si="3"/>
        <v>0</v>
      </c>
      <c r="P17" s="37">
        <f t="shared" si="4"/>
        <v>0</v>
      </c>
      <c r="Q17" s="37">
        <f t="shared" si="5"/>
        <v>0</v>
      </c>
      <c r="R17" s="37">
        <f t="shared" si="6"/>
        <v>0.41666666666666669</v>
      </c>
      <c r="S17" s="37">
        <f t="shared" si="7"/>
        <v>1.6666666666666666E-2</v>
      </c>
      <c r="T17" s="40"/>
      <c r="U17" s="40"/>
      <c r="V17" s="40"/>
    </row>
    <row r="18" spans="2:22" x14ac:dyDescent="0.25">
      <c r="B18" s="15" t="s">
        <v>181</v>
      </c>
      <c r="C18" s="26">
        <f>_xlfn.XLOOKUP(B18,Jan!$B$4:$B$154,Jan!$AM$4:$AM$154, ,0)</f>
        <v>0</v>
      </c>
      <c r="D18" s="27">
        <f>_xlfn.XLOOKUP(B18,Jan!$B$4:$B$154,Jan!$AN$4:$AN$154, ,0)</f>
        <v>0</v>
      </c>
      <c r="E18" s="26">
        <f>_xlfn.XLOOKUP(B18,Feb!$B$4:$B$154,Feb!$AM$4:$AM$154, ,0)</f>
        <v>0</v>
      </c>
      <c r="F18" s="8">
        <f>_xlfn.XLOOKUP(B18,Feb!$B$4:$B$154,Feb!$AN$4:$AN$154, ,0)</f>
        <v>0</v>
      </c>
      <c r="G18" s="26">
        <f>_xlfn.XLOOKUP(B18,Mar!$B$4:$B$154,Mar!$AM$4:$AM$154, ,0)</f>
        <v>0</v>
      </c>
      <c r="H18" s="8">
        <f>_xlfn.XLOOKUP(B18,Mar!$B$4:$B$154,Mar!$AN$4:$AN$154, ,0)</f>
        <v>0</v>
      </c>
      <c r="I18" s="26">
        <f>_xlfn.XLOOKUP(B18,Apr!$B$4:$B$154,Apr!$AM$4:$AM$154, ,0)</f>
        <v>0</v>
      </c>
      <c r="J18" s="8">
        <f>_xlfn.XLOOKUP(B18,Apr!$B$4:$B$154,Apr!$AN$4:$AN$154, ,0)</f>
        <v>0</v>
      </c>
      <c r="K18" s="26">
        <f>_xlfn.XLOOKUP(B18,Mei!$B$4:$B$164,Mei!$AM$4:$AM$164, ,0)</f>
        <v>0</v>
      </c>
      <c r="L18" s="27">
        <f>_xlfn.XLOOKUP(B18,Mei!$B$4:$B$164,Mei!$AN$4:$AN$164, ,0)</f>
        <v>0</v>
      </c>
      <c r="M18" s="38"/>
      <c r="N18" s="40"/>
      <c r="O18" s="37">
        <f t="shared" si="3"/>
        <v>0</v>
      </c>
      <c r="P18" s="37">
        <f t="shared" si="4"/>
        <v>0</v>
      </c>
      <c r="Q18" s="37">
        <f t="shared" si="5"/>
        <v>0</v>
      </c>
      <c r="R18" s="37">
        <f t="shared" si="6"/>
        <v>0</v>
      </c>
      <c r="S18" s="37">
        <f t="shared" si="7"/>
        <v>0</v>
      </c>
      <c r="T18" s="40"/>
      <c r="U18" s="40"/>
      <c r="V18" s="40"/>
    </row>
    <row r="19" spans="2:22" x14ac:dyDescent="0.25">
      <c r="B19" s="15" t="s">
        <v>182</v>
      </c>
      <c r="C19" s="26">
        <f>_xlfn.XLOOKUP(B19,Jan!$B$4:$B$154,Jan!$AM$4:$AM$154, ,0)</f>
        <v>0</v>
      </c>
      <c r="D19" s="27">
        <f>_xlfn.XLOOKUP(B19,Jan!$B$4:$B$154,Jan!$AN$4:$AN$154, ,0)</f>
        <v>0</v>
      </c>
      <c r="E19" s="26">
        <f>_xlfn.XLOOKUP(B19,Feb!$B$4:$B$154,Feb!$AM$4:$AM$154, ,0)</f>
        <v>0</v>
      </c>
      <c r="F19" s="8">
        <f>_xlfn.XLOOKUP(B19,Feb!$B$4:$B$154,Feb!$AN$4:$AN$154, ,0)</f>
        <v>0</v>
      </c>
      <c r="G19" s="26">
        <f>_xlfn.XLOOKUP(B19,Mar!$B$4:$B$154,Mar!$AM$4:$AM$154, ,0)</f>
        <v>0.66666666666666663</v>
      </c>
      <c r="H19" s="8">
        <f>_xlfn.XLOOKUP(B19,Mar!$B$4:$B$154,Mar!$AN$4:$AN$154, ,0)</f>
        <v>3</v>
      </c>
      <c r="I19" s="26">
        <f>_xlfn.XLOOKUP(B19,Apr!$B$4:$B$154,Apr!$AM$4:$AM$154, ,0)</f>
        <v>0</v>
      </c>
      <c r="J19" s="8">
        <f>_xlfn.XLOOKUP(B19,Apr!$B$4:$B$154,Apr!$AN$4:$AN$154, ,0)</f>
        <v>0</v>
      </c>
      <c r="K19" s="26">
        <f>_xlfn.XLOOKUP(B19,Mei!$B$4:$B$164,Mei!$AM$4:$AM$164, ,0)</f>
        <v>0</v>
      </c>
      <c r="L19" s="27">
        <f>_xlfn.XLOOKUP(B19,Mei!$B$4:$B$164,Mei!$AN$4:$AN$164, ,0)</f>
        <v>0</v>
      </c>
      <c r="M19" s="38"/>
      <c r="N19" s="40"/>
      <c r="O19" s="37">
        <f t="shared" si="3"/>
        <v>0</v>
      </c>
      <c r="P19" s="37">
        <f t="shared" si="4"/>
        <v>0</v>
      </c>
      <c r="Q19" s="37">
        <f t="shared" si="5"/>
        <v>0.66666666666666663</v>
      </c>
      <c r="R19" s="37">
        <f t="shared" si="6"/>
        <v>0</v>
      </c>
      <c r="S19" s="37">
        <f t="shared" si="7"/>
        <v>0</v>
      </c>
      <c r="T19" s="40"/>
      <c r="U19" s="40"/>
      <c r="V19" s="40"/>
    </row>
    <row r="20" spans="2:22" x14ac:dyDescent="0.25">
      <c r="B20" s="15" t="s">
        <v>183</v>
      </c>
      <c r="C20" s="26">
        <f>_xlfn.XLOOKUP(B20,Jan!$B$4:$B$154,Jan!$AM$4:$AM$154, ,0)</f>
        <v>0</v>
      </c>
      <c r="D20" s="27">
        <f>_xlfn.XLOOKUP(B20,Jan!$B$4:$B$154,Jan!$AN$4:$AN$154, ,0)</f>
        <v>0</v>
      </c>
      <c r="E20" s="26">
        <f>_xlfn.XLOOKUP(B20,Feb!$B$4:$B$154,Feb!$AM$4:$AM$154, ,0)</f>
        <v>0</v>
      </c>
      <c r="F20" s="8">
        <f>_xlfn.XLOOKUP(B20,Feb!$B$4:$B$154,Feb!$AN$4:$AN$154, ,0)</f>
        <v>0</v>
      </c>
      <c r="G20" s="26">
        <f>_xlfn.XLOOKUP(B20,Mar!$B$4:$B$154,Mar!$AM$4:$AM$154, ,0)</f>
        <v>0</v>
      </c>
      <c r="H20" s="8">
        <f>_xlfn.XLOOKUP(B20,Mar!$B$4:$B$154,Mar!$AN$4:$AN$154, ,0)</f>
        <v>0</v>
      </c>
      <c r="I20" s="26">
        <f>_xlfn.XLOOKUP(B20,Apr!$B$4:$B$154,Apr!$AM$4:$AM$154, ,0)</f>
        <v>0</v>
      </c>
      <c r="J20" s="8">
        <f>_xlfn.XLOOKUP(B20,Apr!$B$4:$B$154,Apr!$AN$4:$AN$154, ,0)</f>
        <v>0</v>
      </c>
      <c r="K20" s="26">
        <f>_xlfn.XLOOKUP(B20,Mei!$B$4:$B$164,Mei!$AM$4:$AM$164, ,0)</f>
        <v>0</v>
      </c>
      <c r="L20" s="27">
        <f>_xlfn.XLOOKUP(B20,Mei!$B$4:$B$164,Mei!$AN$4:$AN$164, ,0)</f>
        <v>0</v>
      </c>
      <c r="M20" s="38"/>
      <c r="N20" s="40"/>
      <c r="O20" s="37">
        <f t="shared" si="3"/>
        <v>0</v>
      </c>
      <c r="P20" s="37">
        <f t="shared" si="4"/>
        <v>0</v>
      </c>
      <c r="Q20" s="37">
        <f t="shared" si="5"/>
        <v>0</v>
      </c>
      <c r="R20" s="37">
        <f t="shared" si="6"/>
        <v>0</v>
      </c>
      <c r="S20" s="37">
        <f t="shared" si="7"/>
        <v>0</v>
      </c>
      <c r="T20" s="40"/>
      <c r="U20" s="40"/>
      <c r="V20" s="40"/>
    </row>
    <row r="21" spans="2:22" x14ac:dyDescent="0.25">
      <c r="B21" s="15" t="s">
        <v>184</v>
      </c>
      <c r="C21" s="26">
        <f>_xlfn.XLOOKUP(B21,Jan!$B$4:$B$154,Jan!$AM$4:$AM$154, ,0)</f>
        <v>0</v>
      </c>
      <c r="D21" s="27">
        <f>_xlfn.XLOOKUP(B21,Jan!$B$4:$B$154,Jan!$AN$4:$AN$154, ,0)</f>
        <v>0</v>
      </c>
      <c r="E21" s="26">
        <f>_xlfn.XLOOKUP(B21,Feb!$B$4:$B$154,Feb!$AM$4:$AM$154, ,0)</f>
        <v>0</v>
      </c>
      <c r="F21" s="8">
        <f>_xlfn.XLOOKUP(B21,Feb!$B$4:$B$154,Feb!$AN$4:$AN$154, ,0)</f>
        <v>0</v>
      </c>
      <c r="G21" s="26">
        <f>_xlfn.XLOOKUP(B21,Mar!$B$4:$B$154,Mar!$AM$4:$AM$154, ,0)</f>
        <v>0</v>
      </c>
      <c r="H21" s="8">
        <f>_xlfn.XLOOKUP(B21,Mar!$B$4:$B$154,Mar!$AN$4:$AN$154, ,0)</f>
        <v>0</v>
      </c>
      <c r="I21" s="26">
        <f>_xlfn.XLOOKUP(B21,Apr!$B$4:$B$154,Apr!$AM$4:$AM$154, ,0)</f>
        <v>0</v>
      </c>
      <c r="J21" s="8">
        <f>_xlfn.XLOOKUP(B21,Apr!$B$4:$B$154,Apr!$AN$4:$AN$154, ,0)</f>
        <v>0</v>
      </c>
      <c r="K21" s="26">
        <f>_xlfn.XLOOKUP(B21,Mei!$B$4:$B$164,Mei!$AM$4:$AM$164, ,0)</f>
        <v>0</v>
      </c>
      <c r="L21" s="27">
        <f>_xlfn.XLOOKUP(B21,Mei!$B$4:$B$164,Mei!$AN$4:$AN$164, ,0)</f>
        <v>0</v>
      </c>
      <c r="M21" s="38"/>
      <c r="N21" s="40"/>
      <c r="O21" s="37">
        <f t="shared" si="3"/>
        <v>0</v>
      </c>
      <c r="P21" s="37">
        <f t="shared" si="4"/>
        <v>0</v>
      </c>
      <c r="Q21" s="37">
        <f t="shared" si="5"/>
        <v>0</v>
      </c>
      <c r="R21" s="37">
        <f t="shared" si="6"/>
        <v>0</v>
      </c>
      <c r="S21" s="37">
        <f t="shared" si="7"/>
        <v>0</v>
      </c>
      <c r="T21" s="40"/>
      <c r="U21" s="40"/>
      <c r="V21" s="40"/>
    </row>
    <row r="22" spans="2:22" x14ac:dyDescent="0.25">
      <c r="B22" s="15" t="s">
        <v>262</v>
      </c>
      <c r="C22" s="26">
        <f>_xlfn.XLOOKUP(B22,Jan!$B$4:$B$154,Jan!$AM$4:$AM$154, ,0)</f>
        <v>0.1</v>
      </c>
      <c r="D22" s="27">
        <f>_xlfn.XLOOKUP(B22,Jan!$B$4:$B$154,Jan!$AN$4:$AN$154, ,0)</f>
        <v>1</v>
      </c>
      <c r="E22" s="26">
        <f>_xlfn.XLOOKUP(B22,Feb!$B$4:$B$154,Feb!$AM$4:$AM$154, ,0)</f>
        <v>0</v>
      </c>
      <c r="F22" s="8">
        <f>_xlfn.XLOOKUP(B22,Feb!$B$4:$B$154,Feb!$AN$4:$AN$154, ,0)</f>
        <v>0</v>
      </c>
      <c r="G22" s="26">
        <f>_xlfn.XLOOKUP(B22,Mar!$B$4:$B$154,Mar!$AM$4:$AM$154, ,0)</f>
        <v>0.18333333333333332</v>
      </c>
      <c r="H22" s="8">
        <f>_xlfn.XLOOKUP(B22,Mar!$B$4:$B$154,Mar!$AN$4:$AN$154, ,0)</f>
        <v>3</v>
      </c>
      <c r="I22" s="26">
        <f>_xlfn.XLOOKUP(B22,Apr!$B$4:$B$154,Apr!$AM$4:$AM$154, ,0)</f>
        <v>0</v>
      </c>
      <c r="J22" s="8">
        <f>_xlfn.XLOOKUP(B22,Apr!$B$4:$B$154,Apr!$AN$4:$AN$154, ,0)</f>
        <v>0</v>
      </c>
      <c r="K22" s="26">
        <f>_xlfn.XLOOKUP(B22,Mei!$B$4:$B$164,Mei!$AM$4:$AM$164, ,0)</f>
        <v>0</v>
      </c>
      <c r="L22" s="27">
        <f>_xlfn.XLOOKUP(B22,Mei!$B$4:$B$164,Mei!$AN$4:$AN$164, ,0)</f>
        <v>0</v>
      </c>
      <c r="M22" s="38"/>
      <c r="N22" s="40"/>
      <c r="O22" s="37">
        <f t="shared" si="3"/>
        <v>0.1</v>
      </c>
      <c r="P22" s="37">
        <f t="shared" si="4"/>
        <v>0</v>
      </c>
      <c r="Q22" s="37">
        <f t="shared" si="5"/>
        <v>0.18333333333333332</v>
      </c>
      <c r="R22" s="37">
        <f t="shared" si="6"/>
        <v>0</v>
      </c>
      <c r="S22" s="37">
        <f t="shared" si="7"/>
        <v>0</v>
      </c>
      <c r="T22" s="40"/>
      <c r="U22" s="40"/>
      <c r="V22" s="40"/>
    </row>
    <row r="23" spans="2:22" x14ac:dyDescent="0.25">
      <c r="B23" s="17" t="s">
        <v>276</v>
      </c>
      <c r="C23" s="57">
        <f>_xlfn.XLOOKUP(B23,Jan!$B$4:$B$154,Jan!$AM$4:$AM$154, ,0)</f>
        <v>0</v>
      </c>
      <c r="D23" s="58">
        <f>_xlfn.XLOOKUP(B23,Jan!$B$4:$B$154,Jan!$AN$4:$AN$154, ,0)</f>
        <v>0</v>
      </c>
      <c r="E23" s="57">
        <f>_xlfn.XLOOKUP(B23,Feb!$B$4:$B$154,Feb!$AM$4:$AM$154, ,0)</f>
        <v>0</v>
      </c>
      <c r="F23" s="59">
        <f>_xlfn.XLOOKUP(B23,Feb!$B$4:$B$154,Feb!$AN$4:$AN$154, ,0)</f>
        <v>0</v>
      </c>
      <c r="G23" s="57">
        <f>_xlfn.XLOOKUP(B23,Mar!$B$4:$B$154,Mar!$AM$4:$AM$154, ,0)</f>
        <v>0</v>
      </c>
      <c r="H23" s="59">
        <f>_xlfn.XLOOKUP(B23,Mar!$B$4:$B$154,Mar!$AN$4:$AN$154, ,0)</f>
        <v>0</v>
      </c>
      <c r="I23" s="57">
        <f>_xlfn.XLOOKUP(B23,Apr!$B$4:$B$154,Apr!$AM$4:$AM$154, ,0)</f>
        <v>0</v>
      </c>
      <c r="J23" s="59">
        <f>_xlfn.XLOOKUP(B23,Apr!$B$4:$B$154,Apr!$AN$4:$AN$154, ,0)</f>
        <v>0</v>
      </c>
      <c r="K23" s="57">
        <f>_xlfn.XLOOKUP(B23,Mei!$B$4:$B$164,Mei!$AM$4:$AM$164, ,0)</f>
        <v>0</v>
      </c>
      <c r="L23" s="58">
        <f>_xlfn.XLOOKUP(B23,Mei!$B$4:$B$164,Mei!$AN$4:$AN$164, ,0)</f>
        <v>0</v>
      </c>
      <c r="M23" s="60"/>
      <c r="N23" s="40"/>
      <c r="O23" s="37">
        <f t="shared" si="3"/>
        <v>0</v>
      </c>
      <c r="P23" s="37">
        <f t="shared" si="4"/>
        <v>0</v>
      </c>
      <c r="Q23" s="37">
        <f t="shared" si="5"/>
        <v>0</v>
      </c>
      <c r="R23" s="37">
        <f t="shared" si="6"/>
        <v>0</v>
      </c>
      <c r="S23" s="37">
        <f t="shared" si="7"/>
        <v>0</v>
      </c>
      <c r="T23" s="40"/>
      <c r="U23" s="40"/>
      <c r="V23" s="40"/>
    </row>
    <row r="24" spans="2:22" x14ac:dyDescent="0.25">
      <c r="B24" s="15" t="s">
        <v>366</v>
      </c>
      <c r="C24" s="26">
        <f>_xlfn.XLOOKUP(B24,Jan!$B$4:$B$154,Jan!$AM$4:$AM$154, ,0)</f>
        <v>0</v>
      </c>
      <c r="D24" s="27">
        <f>_xlfn.XLOOKUP(B24,Jan!$B$4:$B$154,Jan!$AN$4:$AN$154, ,0)</f>
        <v>0</v>
      </c>
      <c r="E24" s="26">
        <f>_xlfn.XLOOKUP(B24,Feb!$B$4:$B$154,Feb!$AM$4:$AM$154, ,0)</f>
        <v>0</v>
      </c>
      <c r="F24" s="8">
        <f>_xlfn.XLOOKUP(B24,Feb!$B$4:$B$154,Feb!$AN$4:$AN$154, ,0)</f>
        <v>0</v>
      </c>
      <c r="G24" s="26">
        <f>_xlfn.XLOOKUP(B24,Mar!$B$4:$B$154,Mar!$AM$4:$AM$154, ,0)</f>
        <v>0</v>
      </c>
      <c r="H24" s="8">
        <f>_xlfn.XLOOKUP(B24,Mar!$B$4:$B$154,Mar!$AN$4:$AN$154, ,0)</f>
        <v>0</v>
      </c>
      <c r="I24" s="26">
        <f>_xlfn.XLOOKUP(B24,Apr!$B$4:$B$154,Apr!$AM$4:$AM$154, ,0)</f>
        <v>0</v>
      </c>
      <c r="J24" s="8">
        <f>_xlfn.XLOOKUP(B24,Apr!$B$4:$B$154,Apr!$AN$4:$AN$154, ,0)</f>
        <v>0</v>
      </c>
      <c r="K24" s="26">
        <f>_xlfn.XLOOKUP(B24,Mei!$B$4:$B$164,Mei!$AM$4:$AM$164, ,0)</f>
        <v>0</v>
      </c>
      <c r="L24" s="27">
        <f>_xlfn.XLOOKUP(B24,Mei!$B$4:$B$164,Mei!$AN$4:$AN$164, ,0)</f>
        <v>0</v>
      </c>
      <c r="M24" s="38"/>
      <c r="N24" s="40"/>
      <c r="O24" s="37">
        <f t="shared" si="3"/>
        <v>0</v>
      </c>
      <c r="P24" s="37">
        <f t="shared" si="4"/>
        <v>0</v>
      </c>
      <c r="Q24" s="37">
        <f t="shared" si="5"/>
        <v>0</v>
      </c>
      <c r="R24" s="37">
        <f t="shared" si="6"/>
        <v>0</v>
      </c>
      <c r="S24" s="37">
        <f t="shared" si="7"/>
        <v>0</v>
      </c>
      <c r="T24" s="40"/>
      <c r="U24" s="40"/>
      <c r="V24" s="40"/>
    </row>
    <row r="25" spans="2:22" x14ac:dyDescent="0.25">
      <c r="B25" s="17" t="s">
        <v>297</v>
      </c>
      <c r="C25" s="57">
        <f>_xlfn.XLOOKUP(B25,Jan!$B$4:$B$154,Jan!$AM$4:$AM$154, ,0)</f>
        <v>6.6666666666666666E-2</v>
      </c>
      <c r="D25" s="58">
        <f>_xlfn.XLOOKUP(B25,Jan!$B$4:$B$154,Jan!$AN$4:$AN$154, ,0)</f>
        <v>1</v>
      </c>
      <c r="E25" s="57">
        <f>_xlfn.XLOOKUP(B25,Feb!$B$4:$B$154,Feb!$AM$4:$AM$154, ,0)</f>
        <v>0.2</v>
      </c>
      <c r="F25" s="59">
        <f>_xlfn.XLOOKUP(B25,Feb!$B$4:$B$154,Feb!$AN$4:$AN$154, ,0)</f>
        <v>2</v>
      </c>
      <c r="G25" s="57">
        <f>_xlfn.XLOOKUP(B25,Mar!$B$4:$B$154,Mar!$AM$4:$AM$154, ,0)</f>
        <v>0</v>
      </c>
      <c r="H25" s="59">
        <f>_xlfn.XLOOKUP(B25,Mar!$B$4:$B$154,Mar!$AN$4:$AN$154, ,0)</f>
        <v>0</v>
      </c>
      <c r="I25" s="57">
        <f>_xlfn.XLOOKUP(B25,Apr!$B$4:$B$154,Apr!$AM$4:$AM$154, ,0)</f>
        <v>0</v>
      </c>
      <c r="J25" s="59">
        <f>_xlfn.XLOOKUP(B25,Apr!$B$4:$B$154,Apr!$AN$4:$AN$154, ,0)</f>
        <v>0</v>
      </c>
      <c r="K25" s="57">
        <f>_xlfn.XLOOKUP(B25,Mei!$B$4:$B$164,Mei!$AM$4:$AM$164, ,0)</f>
        <v>0</v>
      </c>
      <c r="L25" s="58">
        <f>_xlfn.XLOOKUP(B25,Mei!$B$4:$B$164,Mei!$AN$4:$AN$164, ,0)</f>
        <v>0</v>
      </c>
      <c r="M25" s="60"/>
      <c r="N25" s="40"/>
      <c r="O25" s="37">
        <f t="shared" si="3"/>
        <v>6.6666666666666666E-2</v>
      </c>
      <c r="P25" s="37">
        <f t="shared" si="4"/>
        <v>0.2</v>
      </c>
      <c r="Q25" s="37">
        <f t="shared" si="5"/>
        <v>0</v>
      </c>
      <c r="R25" s="37">
        <f t="shared" si="6"/>
        <v>0</v>
      </c>
      <c r="S25" s="37">
        <f t="shared" si="7"/>
        <v>0</v>
      </c>
      <c r="T25" s="40"/>
      <c r="U25" s="40"/>
      <c r="V25" s="40"/>
    </row>
    <row r="26" spans="2:22" x14ac:dyDescent="0.25">
      <c r="B26" s="15" t="s">
        <v>383</v>
      </c>
      <c r="C26" s="26">
        <f>_xlfn.XLOOKUP(B26,Jan!$B$4:$B$154,Jan!$AM$4:$AM$154, ,0)</f>
        <v>0</v>
      </c>
      <c r="D26" s="27">
        <f>_xlfn.XLOOKUP(B26,Jan!$B$4:$B$154,Jan!$AN$4:$AN$154, ,0)</f>
        <v>0</v>
      </c>
      <c r="E26" s="26">
        <f>_xlfn.XLOOKUP(B26,Feb!$B$4:$B$154,Feb!$AM$4:$AM$154, ,0)</f>
        <v>0</v>
      </c>
      <c r="F26" s="8">
        <f>_xlfn.XLOOKUP(B26,Feb!$B$4:$B$154,Feb!$AN$4:$AN$154, ,0)</f>
        <v>0</v>
      </c>
      <c r="G26" s="26">
        <f>_xlfn.XLOOKUP(B26,Mar!$B$4:$B$154,Mar!$AM$4:$AM$154, ,0)</f>
        <v>0</v>
      </c>
      <c r="H26" s="8">
        <f>_xlfn.XLOOKUP(B26,Mar!$B$4:$B$154,Mar!$AN$4:$AN$154, ,0)</f>
        <v>0</v>
      </c>
      <c r="I26" s="26">
        <f>_xlfn.XLOOKUP(B26,Apr!$B$4:$B$154,Apr!$AM$4:$AM$154, ,0)</f>
        <v>0</v>
      </c>
      <c r="J26" s="8">
        <f>_xlfn.XLOOKUP(B26,Apr!$B$4:$B$154,Apr!$AN$4:$AN$154, ,0)</f>
        <v>0</v>
      </c>
      <c r="K26" s="26">
        <f>_xlfn.XLOOKUP(B26,Mei!$B$4:$B$164,Mei!$AM$4:$AM$164, ,0)</f>
        <v>0</v>
      </c>
      <c r="L26" s="27">
        <f>_xlfn.XLOOKUP(B26,Mei!$B$4:$B$164,Mei!$AN$4:$AN$164, ,0)</f>
        <v>0</v>
      </c>
      <c r="M26" s="38"/>
      <c r="N26" s="40"/>
      <c r="O26" s="37">
        <f t="shared" si="3"/>
        <v>0</v>
      </c>
      <c r="P26" s="37">
        <f t="shared" si="4"/>
        <v>0</v>
      </c>
      <c r="Q26" s="37">
        <f t="shared" si="5"/>
        <v>0</v>
      </c>
      <c r="R26" s="37">
        <f t="shared" si="6"/>
        <v>0</v>
      </c>
      <c r="S26" s="37">
        <f t="shared" si="7"/>
        <v>0</v>
      </c>
      <c r="T26" s="40"/>
      <c r="U26" s="40"/>
      <c r="V26" s="40"/>
    </row>
    <row r="27" spans="2:22" x14ac:dyDescent="0.25">
      <c r="B27" s="15" t="s">
        <v>185</v>
      </c>
      <c r="C27" s="26">
        <f>_xlfn.XLOOKUP(B27,Jan!$B$4:$B$154,Jan!$AM$4:$AM$154, ,0)</f>
        <v>0</v>
      </c>
      <c r="D27" s="27">
        <f>_xlfn.XLOOKUP(B27,Jan!$B$4:$B$154,Jan!$AN$4:$AN$154, ,0)</f>
        <v>0</v>
      </c>
      <c r="E27" s="26">
        <f>_xlfn.XLOOKUP(B27,Feb!$B$4:$B$154,Feb!$AM$4:$AM$154, ,0)</f>
        <v>0</v>
      </c>
      <c r="F27" s="8">
        <f>_xlfn.XLOOKUP(B27,Feb!$B$4:$B$154,Feb!$AN$4:$AN$154, ,0)</f>
        <v>0</v>
      </c>
      <c r="G27" s="26">
        <f>_xlfn.XLOOKUP(B27,Mar!$B$4:$B$154,Mar!$AM$4:$AM$154, ,0)</f>
        <v>0</v>
      </c>
      <c r="H27" s="8">
        <f>_xlfn.XLOOKUP(B27,Mar!$B$4:$B$154,Mar!$AN$4:$AN$154, ,0)</f>
        <v>0</v>
      </c>
      <c r="I27" s="26">
        <f>_xlfn.XLOOKUP(B27,Apr!$B$4:$B$154,Apr!$AM$4:$AM$154, ,0)</f>
        <v>0</v>
      </c>
      <c r="J27" s="8">
        <f>_xlfn.XLOOKUP(B27,Apr!$B$4:$B$154,Apr!$AN$4:$AN$154, ,0)</f>
        <v>0</v>
      </c>
      <c r="K27" s="26">
        <f>_xlfn.XLOOKUP(B27,Mei!$B$4:$B$164,Mei!$AM$4:$AM$164, ,0)</f>
        <v>0</v>
      </c>
      <c r="L27" s="27">
        <f>_xlfn.XLOOKUP(B27,Mei!$B$4:$B$164,Mei!$AN$4:$AN$164, ,0)</f>
        <v>0</v>
      </c>
      <c r="M27" s="38"/>
      <c r="N27" s="40"/>
      <c r="O27" s="37">
        <f t="shared" si="3"/>
        <v>0</v>
      </c>
      <c r="P27" s="37">
        <f t="shared" si="4"/>
        <v>0</v>
      </c>
      <c r="Q27" s="37">
        <f t="shared" si="5"/>
        <v>0</v>
      </c>
      <c r="R27" s="37">
        <f t="shared" si="6"/>
        <v>0</v>
      </c>
      <c r="S27" s="37">
        <f t="shared" si="7"/>
        <v>0</v>
      </c>
      <c r="T27" s="40"/>
      <c r="U27" s="40"/>
      <c r="V27" s="40"/>
    </row>
    <row r="28" spans="2:22" x14ac:dyDescent="0.25">
      <c r="B28" s="15" t="s">
        <v>186</v>
      </c>
      <c r="C28" s="26">
        <f>_xlfn.XLOOKUP(B28,Jan!$B$4:$B$154,Jan!$AM$4:$AM$154, ,0)</f>
        <v>1.6666666666666666E-2</v>
      </c>
      <c r="D28" s="27">
        <f>_xlfn.XLOOKUP(B28,Jan!$B$4:$B$154,Jan!$AN$4:$AN$154, ,0)</f>
        <v>1</v>
      </c>
      <c r="E28" s="26">
        <f>_xlfn.XLOOKUP(B28,Feb!$B$4:$B$154,Feb!$AM$4:$AM$154, ,0)</f>
        <v>0</v>
      </c>
      <c r="F28" s="8">
        <f>_xlfn.XLOOKUP(B28,Feb!$B$4:$B$154,Feb!$AN$4:$AN$154, ,0)</f>
        <v>0</v>
      </c>
      <c r="G28" s="26">
        <f>_xlfn.XLOOKUP(B28,Mar!$B$4:$B$154,Mar!$AM$4:$AM$154, ,0)</f>
        <v>0</v>
      </c>
      <c r="H28" s="8">
        <f>_xlfn.XLOOKUP(B28,Mar!$B$4:$B$154,Mar!$AN$4:$AN$154, ,0)</f>
        <v>0</v>
      </c>
      <c r="I28" s="26">
        <f>_xlfn.XLOOKUP(B28,Apr!$B$4:$B$154,Apr!$AM$4:$AM$154, ,0)</f>
        <v>0</v>
      </c>
      <c r="J28" s="8">
        <f>_xlfn.XLOOKUP(B28,Apr!$B$4:$B$154,Apr!$AN$4:$AN$154, ,0)</f>
        <v>0</v>
      </c>
      <c r="K28" s="26">
        <f>_xlfn.XLOOKUP(B28,Mei!$B$4:$B$164,Mei!$AM$4:$AM$164, ,0)</f>
        <v>0</v>
      </c>
      <c r="L28" s="27">
        <f>_xlfn.XLOOKUP(B28,Mei!$B$4:$B$164,Mei!$AN$4:$AN$164, ,0)</f>
        <v>0</v>
      </c>
      <c r="M28" s="38"/>
      <c r="N28" s="40"/>
      <c r="O28" s="37">
        <f t="shared" si="3"/>
        <v>1.6666666666666666E-2</v>
      </c>
      <c r="P28" s="37">
        <f t="shared" si="4"/>
        <v>0</v>
      </c>
      <c r="Q28" s="37">
        <f t="shared" si="5"/>
        <v>0</v>
      </c>
      <c r="R28" s="37">
        <f t="shared" si="6"/>
        <v>0</v>
      </c>
      <c r="S28" s="37">
        <f t="shared" si="7"/>
        <v>0</v>
      </c>
      <c r="T28" s="40"/>
      <c r="U28" s="40"/>
      <c r="V28" s="40"/>
    </row>
    <row r="29" spans="2:22" x14ac:dyDescent="0.25">
      <c r="B29" s="15" t="s">
        <v>187</v>
      </c>
      <c r="C29" s="26">
        <f>_xlfn.XLOOKUP(B29,Jan!$B$4:$B$154,Jan!$AM$4:$AM$154, ,0)</f>
        <v>0.23333333333333334</v>
      </c>
      <c r="D29" s="27">
        <f>_xlfn.XLOOKUP(B29,Jan!$B$4:$B$154,Jan!$AN$4:$AN$154, ,0)</f>
        <v>2</v>
      </c>
      <c r="E29" s="26">
        <f>_xlfn.XLOOKUP(B29,Feb!$B$4:$B$154,Feb!$AM$4:$AM$154, ,0)</f>
        <v>0.11666666666666667</v>
      </c>
      <c r="F29" s="8">
        <f>_xlfn.XLOOKUP(B29,Feb!$B$4:$B$154,Feb!$AN$4:$AN$154, ,0)</f>
        <v>1</v>
      </c>
      <c r="G29" s="26">
        <f>_xlfn.XLOOKUP(B29,Mar!$B$4:$B$154,Mar!$AM$4:$AM$154, ,0)</f>
        <v>0.25</v>
      </c>
      <c r="H29" s="8">
        <f>_xlfn.XLOOKUP(B29,Mar!$B$4:$B$154,Mar!$AN$4:$AN$154, ,0)</f>
        <v>2</v>
      </c>
      <c r="I29" s="26">
        <f>_xlfn.XLOOKUP(B29,Apr!$B$4:$B$154,Apr!$AM$4:$AM$154, ,0)</f>
        <v>0</v>
      </c>
      <c r="J29" s="8">
        <f>_xlfn.XLOOKUP(B29,Apr!$B$4:$B$154,Apr!$AN$4:$AN$154, ,0)</f>
        <v>0</v>
      </c>
      <c r="K29" s="26">
        <f>_xlfn.XLOOKUP(B29,Mei!$B$4:$B$164,Mei!$AM$4:$AM$164, ,0)</f>
        <v>3.3333333333333333E-2</v>
      </c>
      <c r="L29" s="27">
        <f>_xlfn.XLOOKUP(B29,Mei!$B$4:$B$164,Mei!$AN$4:$AN$164, ,0)</f>
        <v>1</v>
      </c>
      <c r="M29" s="38"/>
      <c r="N29" s="40"/>
      <c r="O29" s="37">
        <f t="shared" si="3"/>
        <v>0.23333333333333334</v>
      </c>
      <c r="P29" s="37">
        <f t="shared" si="4"/>
        <v>0.11666666666666667</v>
      </c>
      <c r="Q29" s="37">
        <f t="shared" si="5"/>
        <v>0.25</v>
      </c>
      <c r="R29" s="37">
        <f t="shared" si="6"/>
        <v>0</v>
      </c>
      <c r="S29" s="37">
        <f t="shared" si="7"/>
        <v>3.3333333333333333E-2</v>
      </c>
      <c r="T29" s="40"/>
      <c r="U29" s="40"/>
      <c r="V29" s="40"/>
    </row>
    <row r="30" spans="2:22" x14ac:dyDescent="0.25">
      <c r="B30" s="15" t="s">
        <v>188</v>
      </c>
      <c r="C30" s="26">
        <f>_xlfn.XLOOKUP(B30,Jan!$B$4:$B$154,Jan!$AM$4:$AM$154, ,0)</f>
        <v>2.0333333333333332</v>
      </c>
      <c r="D30" s="27">
        <f>_xlfn.XLOOKUP(B30,Jan!$B$4:$B$154,Jan!$AN$4:$AN$154, ,0)</f>
        <v>7</v>
      </c>
      <c r="E30" s="26">
        <f>_xlfn.XLOOKUP(B30,Feb!$B$4:$B$154,Feb!$AM$4:$AM$154, ,0)</f>
        <v>4.166666666666667</v>
      </c>
      <c r="F30" s="8">
        <f>_xlfn.XLOOKUP(B30,Feb!$B$4:$B$154,Feb!$AN$4:$AN$154, ,0)</f>
        <v>14</v>
      </c>
      <c r="G30" s="26">
        <f>_xlfn.XLOOKUP(B30,Mar!$B$4:$B$154,Mar!$AM$4:$AM$154, ,0)</f>
        <v>6.4</v>
      </c>
      <c r="H30" s="8">
        <f>_xlfn.XLOOKUP(B30,Mar!$B$4:$B$154,Mar!$AN$4:$AN$154, ,0)</f>
        <v>18</v>
      </c>
      <c r="I30" s="26">
        <f>_xlfn.XLOOKUP(B30,Apr!$B$4:$B$154,Apr!$AM$4:$AM$154, ,0)</f>
        <v>5.9333333333333336</v>
      </c>
      <c r="J30" s="8">
        <f>_xlfn.XLOOKUP(B30,Apr!$B$4:$B$154,Apr!$AN$4:$AN$154, ,0)</f>
        <v>17</v>
      </c>
      <c r="K30" s="26">
        <f>_xlfn.XLOOKUP(B30,Mei!$B$4:$B$164,Mei!$AM$4:$AM$164, ,0)</f>
        <v>4</v>
      </c>
      <c r="L30" s="27">
        <f>_xlfn.XLOOKUP(B30,Mei!$B$4:$B$164,Mei!$AN$4:$AN$164, ,0)</f>
        <v>15</v>
      </c>
      <c r="M30" s="38"/>
      <c r="N30" s="40"/>
      <c r="O30" s="37">
        <f t="shared" si="3"/>
        <v>2.0333333333333332</v>
      </c>
      <c r="P30" s="37">
        <f t="shared" si="4"/>
        <v>4.166666666666667</v>
      </c>
      <c r="Q30" s="37">
        <f t="shared" si="5"/>
        <v>6.4</v>
      </c>
      <c r="R30" s="37">
        <f t="shared" si="6"/>
        <v>5.9333333333333336</v>
      </c>
      <c r="S30" s="37">
        <f t="shared" si="7"/>
        <v>4</v>
      </c>
      <c r="T30" s="40"/>
      <c r="U30" s="40"/>
      <c r="V30" s="40"/>
    </row>
    <row r="31" spans="2:22" x14ac:dyDescent="0.25">
      <c r="B31" s="15" t="s">
        <v>189</v>
      </c>
      <c r="C31" s="26">
        <f>_xlfn.XLOOKUP(B31,Jan!$B$4:$B$154,Jan!$AM$4:$AM$154, ,0)</f>
        <v>18.3</v>
      </c>
      <c r="D31" s="27">
        <f>_xlfn.XLOOKUP(B31,Jan!$B$4:$B$154,Jan!$AN$4:$AN$154, ,0)</f>
        <v>20</v>
      </c>
      <c r="E31" s="26">
        <f>_xlfn.XLOOKUP(B31,Feb!$B$4:$B$154,Feb!$AM$4:$AM$154, ,0)</f>
        <v>4</v>
      </c>
      <c r="F31" s="8">
        <f>_xlfn.XLOOKUP(B31,Feb!$B$4:$B$154,Feb!$AN$4:$AN$154, ,0)</f>
        <v>11</v>
      </c>
      <c r="G31" s="26">
        <f>_xlfn.XLOOKUP(B31,Mar!$B$4:$B$154,Mar!$AM$4:$AM$154, ,0)</f>
        <v>2.6166666666666667</v>
      </c>
      <c r="H31" s="8">
        <f>_xlfn.XLOOKUP(B31,Mar!$B$4:$B$154,Mar!$AN$4:$AN$154, ,0)</f>
        <v>6</v>
      </c>
      <c r="I31" s="26">
        <f>_xlfn.XLOOKUP(B31,Apr!$B$4:$B$154,Apr!$AM$4:$AM$154, ,0)</f>
        <v>0.8</v>
      </c>
      <c r="J31" s="8">
        <f>_xlfn.XLOOKUP(B31,Apr!$B$4:$B$154,Apr!$AN$4:$AN$154, ,0)</f>
        <v>5</v>
      </c>
      <c r="K31" s="26">
        <f>_xlfn.XLOOKUP(B31,Mei!$B$4:$B$164,Mei!$AM$4:$AM$164, ,0)</f>
        <v>0.05</v>
      </c>
      <c r="L31" s="27">
        <f>_xlfn.XLOOKUP(B31,Mei!$B$4:$B$164,Mei!$AN$4:$AN$164, ,0)</f>
        <v>2</v>
      </c>
      <c r="M31" s="38"/>
      <c r="N31" s="40"/>
      <c r="O31" s="37">
        <f t="shared" si="3"/>
        <v>18.3</v>
      </c>
      <c r="P31" s="37">
        <f t="shared" si="4"/>
        <v>4</v>
      </c>
      <c r="Q31" s="37">
        <f t="shared" si="5"/>
        <v>2.6166666666666667</v>
      </c>
      <c r="R31" s="37">
        <f t="shared" si="6"/>
        <v>0.8</v>
      </c>
      <c r="S31" s="37">
        <f t="shared" si="7"/>
        <v>0.05</v>
      </c>
      <c r="T31" s="40"/>
      <c r="U31" s="40"/>
      <c r="V31" s="40"/>
    </row>
    <row r="32" spans="2:22" x14ac:dyDescent="0.25">
      <c r="B32" s="17" t="s">
        <v>226</v>
      </c>
      <c r="C32" s="57">
        <f>_xlfn.XLOOKUP(B32,Jan!$B$4:$B$154,Jan!$AM$4:$AM$154, ,0)</f>
        <v>0</v>
      </c>
      <c r="D32" s="58">
        <f>_xlfn.XLOOKUP(B32,Jan!$B$4:$B$154,Jan!$AN$4:$AN$154, ,0)</f>
        <v>0</v>
      </c>
      <c r="E32" s="57">
        <f>_xlfn.XLOOKUP(B32,Feb!$B$4:$B$154,Feb!$AM$4:$AM$154, ,0)</f>
        <v>1.6666666666666666E-2</v>
      </c>
      <c r="F32" s="59">
        <f>_xlfn.XLOOKUP(B32,Feb!$B$4:$B$154,Feb!$AN$4:$AN$154, ,0)</f>
        <v>1</v>
      </c>
      <c r="G32" s="57">
        <f>_xlfn.XLOOKUP(B32,Mar!$B$4:$B$154,Mar!$AM$4:$AM$154, ,0)</f>
        <v>0</v>
      </c>
      <c r="H32" s="59">
        <f>_xlfn.XLOOKUP(B32,Mar!$B$4:$B$154,Mar!$AN$4:$AN$154, ,0)</f>
        <v>0</v>
      </c>
      <c r="I32" s="57">
        <f>_xlfn.XLOOKUP(B32,Apr!$B$4:$B$154,Apr!$AM$4:$AM$154, ,0)</f>
        <v>0</v>
      </c>
      <c r="J32" s="59">
        <f>_xlfn.XLOOKUP(B32,Apr!$B$4:$B$154,Apr!$AN$4:$AN$154, ,0)</f>
        <v>0</v>
      </c>
      <c r="K32" s="57">
        <f>_xlfn.XLOOKUP(B32,Mei!$B$4:$B$164,Mei!$AM$4:$AM$164, ,0)</f>
        <v>0</v>
      </c>
      <c r="L32" s="58">
        <f>_xlfn.XLOOKUP(B32,Mei!$B$4:$B$164,Mei!$AN$4:$AN$164, ,0)</f>
        <v>0</v>
      </c>
      <c r="M32" s="60"/>
      <c r="N32" s="40"/>
      <c r="O32" s="37">
        <f t="shared" si="3"/>
        <v>0</v>
      </c>
      <c r="P32" s="37">
        <f t="shared" si="4"/>
        <v>1.6666666666666666E-2</v>
      </c>
      <c r="Q32" s="37">
        <f t="shared" si="5"/>
        <v>0</v>
      </c>
      <c r="R32" s="37">
        <f t="shared" si="6"/>
        <v>0</v>
      </c>
      <c r="S32" s="37">
        <f t="shared" si="7"/>
        <v>0</v>
      </c>
      <c r="T32" s="40"/>
      <c r="U32" s="40"/>
      <c r="V32" s="40"/>
    </row>
    <row r="33" spans="2:22" x14ac:dyDescent="0.25">
      <c r="B33" s="15" t="s">
        <v>376</v>
      </c>
      <c r="C33" s="26">
        <f>_xlfn.XLOOKUP(B33,Jan!$B$4:$B$154,Jan!$AM$4:$AM$154, ,0)</f>
        <v>0</v>
      </c>
      <c r="D33" s="27">
        <f>_xlfn.XLOOKUP(B33,Jan!$B$4:$B$154,Jan!$AN$4:$AN$154, ,0)</f>
        <v>0</v>
      </c>
      <c r="E33" s="26">
        <f>_xlfn.XLOOKUP(B33,Feb!$B$4:$B$154,Feb!$AM$4:$AM$154, ,0)</f>
        <v>0</v>
      </c>
      <c r="F33" s="8">
        <f>_xlfn.XLOOKUP(B33,Feb!$B$4:$B$154,Feb!$AN$4:$AN$154, ,0)</f>
        <v>0</v>
      </c>
      <c r="G33" s="26">
        <f>_xlfn.XLOOKUP(B33,Mar!$B$4:$B$154,Mar!$AM$4:$AM$154, ,0)</f>
        <v>6.6666666666666666E-2</v>
      </c>
      <c r="H33" s="8">
        <f>_xlfn.XLOOKUP(B33,Mar!$B$4:$B$154,Mar!$AN$4:$AN$154, ,0)</f>
        <v>1</v>
      </c>
      <c r="I33" s="26">
        <f>_xlfn.XLOOKUP(B33,Apr!$B$4:$B$154,Apr!$AM$4:$AM$154, ,0)</f>
        <v>0.23333333333333334</v>
      </c>
      <c r="J33" s="8">
        <f>_xlfn.XLOOKUP(B33,Apr!$B$4:$B$154,Apr!$AN$4:$AN$154, ,0)</f>
        <v>1</v>
      </c>
      <c r="K33" s="26">
        <f>_xlfn.XLOOKUP(B33,Mei!$B$4:$B$164,Mei!$AM$4:$AM$164, ,0)</f>
        <v>0</v>
      </c>
      <c r="L33" s="27">
        <f>_xlfn.XLOOKUP(B33,Mei!$B$4:$B$164,Mei!$AN$4:$AN$164, ,0)</f>
        <v>0</v>
      </c>
      <c r="M33" s="38"/>
      <c r="N33" s="40"/>
      <c r="O33" s="37">
        <f t="shared" si="3"/>
        <v>0</v>
      </c>
      <c r="P33" s="37">
        <f t="shared" si="4"/>
        <v>0</v>
      </c>
      <c r="Q33" s="37">
        <f t="shared" si="5"/>
        <v>6.6666666666666666E-2</v>
      </c>
      <c r="R33" s="37">
        <f t="shared" si="6"/>
        <v>0.23333333333333334</v>
      </c>
      <c r="S33" s="37">
        <f t="shared" si="7"/>
        <v>0</v>
      </c>
      <c r="T33" s="40"/>
      <c r="U33" s="40"/>
      <c r="V33" s="40"/>
    </row>
    <row r="34" spans="2:22" x14ac:dyDescent="0.25">
      <c r="B34" s="15" t="s">
        <v>192</v>
      </c>
      <c r="C34" s="26">
        <f>_xlfn.XLOOKUP(B34,Jan!$B$4:$B$154,Jan!$AM$4:$AM$154, ,0)</f>
        <v>2.3166666666666669</v>
      </c>
      <c r="D34" s="27">
        <f>_xlfn.XLOOKUP(B34,Jan!$B$4:$B$154,Jan!$AN$4:$AN$154, ,0)</f>
        <v>9</v>
      </c>
      <c r="E34" s="26">
        <f>_xlfn.XLOOKUP(B34,Feb!$B$4:$B$154,Feb!$AM$4:$AM$154, ,0)</f>
        <v>2.85</v>
      </c>
      <c r="F34" s="8">
        <f>_xlfn.XLOOKUP(B34,Feb!$B$4:$B$154,Feb!$AN$4:$AN$154, ,0)</f>
        <v>14</v>
      </c>
      <c r="G34" s="26">
        <f>_xlfn.XLOOKUP(B34,Mar!$B$4:$B$154,Mar!$AM$4:$AM$154, ,0)</f>
        <v>1.1666666666666667</v>
      </c>
      <c r="H34" s="8">
        <f>_xlfn.XLOOKUP(B34,Mar!$B$4:$B$154,Mar!$AN$4:$AN$154, ,0)</f>
        <v>7</v>
      </c>
      <c r="I34" s="26">
        <f>_xlfn.XLOOKUP(B34,Apr!$B$4:$B$154,Apr!$AM$4:$AM$154, ,0)</f>
        <v>0.93333333333333335</v>
      </c>
      <c r="J34" s="8">
        <f>_xlfn.XLOOKUP(B34,Apr!$B$4:$B$154,Apr!$AN$4:$AN$154, ,0)</f>
        <v>5</v>
      </c>
      <c r="K34" s="26">
        <f>_xlfn.XLOOKUP(B34,Mei!$B$4:$B$164,Mei!$AM$4:$AM$164, ,0)</f>
        <v>8.3333333333333329E-2</v>
      </c>
      <c r="L34" s="27">
        <f>_xlfn.XLOOKUP(B34,Mei!$B$4:$B$164,Mei!$AN$4:$AN$164, ,0)</f>
        <v>1</v>
      </c>
      <c r="M34" s="38"/>
      <c r="N34" s="40"/>
      <c r="O34" s="37">
        <f t="shared" si="3"/>
        <v>2.3166666666666669</v>
      </c>
      <c r="P34" s="37">
        <f t="shared" si="4"/>
        <v>2.85</v>
      </c>
      <c r="Q34" s="37">
        <f t="shared" si="5"/>
        <v>1.1666666666666667</v>
      </c>
      <c r="R34" s="37">
        <f t="shared" si="6"/>
        <v>0.93333333333333335</v>
      </c>
      <c r="S34" s="37">
        <f t="shared" si="7"/>
        <v>8.3333333333333329E-2</v>
      </c>
      <c r="T34" s="40"/>
      <c r="U34" s="40"/>
      <c r="V34" s="40"/>
    </row>
    <row r="35" spans="2:22" x14ac:dyDescent="0.25">
      <c r="B35" s="17" t="s">
        <v>193</v>
      </c>
      <c r="C35" s="57">
        <f>_xlfn.XLOOKUP(B35,Jan!$B$4:$B$154,Jan!$AM$4:$AM$154, ,0)</f>
        <v>0</v>
      </c>
      <c r="D35" s="58">
        <f>_xlfn.XLOOKUP(B35,Jan!$B$4:$B$154,Jan!$AN$4:$AN$154, ,0)</f>
        <v>0</v>
      </c>
      <c r="E35" s="57">
        <f>_xlfn.XLOOKUP(B35,Feb!$B$4:$B$154,Feb!$AM$4:$AM$154, ,0)</f>
        <v>0</v>
      </c>
      <c r="F35" s="59">
        <f>_xlfn.XLOOKUP(B35,Feb!$B$4:$B$154,Feb!$AN$4:$AN$154, ,0)</f>
        <v>0</v>
      </c>
      <c r="G35" s="57">
        <f>_xlfn.XLOOKUP(B35,Mar!$B$4:$B$154,Mar!$AM$4:$AM$154, ,0)</f>
        <v>0</v>
      </c>
      <c r="H35" s="59">
        <f>_xlfn.XLOOKUP(B35,Mar!$B$4:$B$154,Mar!$AN$4:$AN$154, ,0)</f>
        <v>0</v>
      </c>
      <c r="I35" s="57">
        <f>_xlfn.XLOOKUP(B35,Apr!$B$4:$B$154,Apr!$AM$4:$AM$154, ,0)</f>
        <v>0</v>
      </c>
      <c r="J35" s="59">
        <f>_xlfn.XLOOKUP(B35,Apr!$B$4:$B$154,Apr!$AN$4:$AN$154, ,0)</f>
        <v>0</v>
      </c>
      <c r="K35" s="57">
        <f>_xlfn.XLOOKUP(B35,Mei!$B$4:$B$164,Mei!$AM$4:$AM$164, ,0)</f>
        <v>0</v>
      </c>
      <c r="L35" s="58">
        <f>_xlfn.XLOOKUP(B35,Mei!$B$4:$B$164,Mei!$AN$4:$AN$164, ,0)</f>
        <v>0</v>
      </c>
      <c r="M35" s="60"/>
      <c r="N35" s="40"/>
      <c r="O35" s="37">
        <f t="shared" si="3"/>
        <v>0</v>
      </c>
      <c r="P35" s="37">
        <f t="shared" si="4"/>
        <v>0</v>
      </c>
      <c r="Q35" s="37">
        <f t="shared" si="5"/>
        <v>0</v>
      </c>
      <c r="R35" s="37">
        <f t="shared" si="6"/>
        <v>0</v>
      </c>
      <c r="S35" s="37">
        <f t="shared" si="7"/>
        <v>0</v>
      </c>
      <c r="T35" s="40"/>
      <c r="U35" s="40"/>
      <c r="V35" s="40"/>
    </row>
    <row r="36" spans="2:22" x14ac:dyDescent="0.25">
      <c r="B36" s="15" t="s">
        <v>196</v>
      </c>
      <c r="C36" s="26">
        <f>_xlfn.XLOOKUP(B36,Jan!$B$4:$B$154,Jan!$AM$4:$AM$154, ,0)</f>
        <v>4.3666666666666663</v>
      </c>
      <c r="D36" s="27">
        <f>_xlfn.XLOOKUP(B36,Jan!$B$4:$B$154,Jan!$AN$4:$AN$154, ,0)</f>
        <v>19</v>
      </c>
      <c r="E36" s="26">
        <f>_xlfn.XLOOKUP(B36,Feb!$B$4:$B$154,Feb!$AM$4:$AM$154, ,0)</f>
        <v>2.8666666666666667</v>
      </c>
      <c r="F36" s="8">
        <f>_xlfn.XLOOKUP(B36,Feb!$B$4:$B$154,Feb!$AN$4:$AN$154, ,0)</f>
        <v>13</v>
      </c>
      <c r="G36" s="26">
        <f>_xlfn.XLOOKUP(B36,Mar!$B$4:$B$154,Mar!$AM$4:$AM$154, ,0)</f>
        <v>3.1166666666666667</v>
      </c>
      <c r="H36" s="8">
        <f>_xlfn.XLOOKUP(B36,Mar!$B$4:$B$154,Mar!$AN$4:$AN$154, ,0)</f>
        <v>14</v>
      </c>
      <c r="I36" s="26">
        <f>_xlfn.XLOOKUP(B36,Apr!$B$4:$B$154,Apr!$AM$4:$AM$154, ,0)</f>
        <v>5.3666666666666663</v>
      </c>
      <c r="J36" s="8">
        <f>_xlfn.XLOOKUP(B36,Apr!$B$4:$B$154,Apr!$AN$4:$AN$154, ,0)</f>
        <v>15</v>
      </c>
      <c r="K36" s="26">
        <f>_xlfn.XLOOKUP(B36,Mei!$B$4:$B$164,Mei!$AM$4:$AM$164, ,0)</f>
        <v>4.2</v>
      </c>
      <c r="L36" s="27">
        <f>_xlfn.XLOOKUP(B36,Mei!$B$4:$B$164,Mei!$AN$4:$AN$164, ,0)</f>
        <v>16</v>
      </c>
      <c r="M36" s="38"/>
      <c r="N36" s="40"/>
      <c r="O36" s="37">
        <f t="shared" si="3"/>
        <v>4.3666666666666663</v>
      </c>
      <c r="P36" s="37">
        <f t="shared" si="4"/>
        <v>2.8666666666666667</v>
      </c>
      <c r="Q36" s="37">
        <f t="shared" si="5"/>
        <v>3.1166666666666667</v>
      </c>
      <c r="R36" s="37">
        <f t="shared" si="6"/>
        <v>5.3666666666666663</v>
      </c>
      <c r="S36" s="37">
        <f t="shared" si="7"/>
        <v>4.2</v>
      </c>
      <c r="T36" s="40"/>
      <c r="U36" s="40"/>
      <c r="V36" s="40"/>
    </row>
    <row r="37" spans="2:22" x14ac:dyDescent="0.25">
      <c r="B37" s="15" t="s">
        <v>198</v>
      </c>
      <c r="C37" s="26">
        <f>_xlfn.XLOOKUP(B37,Jan!$B$4:$B$154,Jan!$AM$4:$AM$154, ,0)</f>
        <v>1.35</v>
      </c>
      <c r="D37" s="27">
        <f>_xlfn.XLOOKUP(B37,Jan!$B$4:$B$154,Jan!$AN$4:$AN$154, ,0)</f>
        <v>10</v>
      </c>
      <c r="E37" s="26">
        <f>_xlfn.XLOOKUP(B37,Feb!$B$4:$B$154,Feb!$AM$4:$AM$154, ,0)</f>
        <v>0.43333333333333335</v>
      </c>
      <c r="F37" s="8">
        <f>_xlfn.XLOOKUP(B37,Feb!$B$4:$B$154,Feb!$AN$4:$AN$154, ,0)</f>
        <v>4</v>
      </c>
      <c r="G37" s="26">
        <f>_xlfn.XLOOKUP(B37,Mar!$B$4:$B$154,Mar!$AM$4:$AM$154, ,0)</f>
        <v>0.33333333333333331</v>
      </c>
      <c r="H37" s="8">
        <f>_xlfn.XLOOKUP(B37,Mar!$B$4:$B$154,Mar!$AN$4:$AN$154, ,0)</f>
        <v>6</v>
      </c>
      <c r="I37" s="26">
        <f>_xlfn.XLOOKUP(B37,Apr!$B$4:$B$154,Apr!$AM$4:$AM$154, ,0)</f>
        <v>0</v>
      </c>
      <c r="J37" s="8">
        <f>_xlfn.XLOOKUP(B37,Apr!$B$4:$B$154,Apr!$AN$4:$AN$154, ,0)</f>
        <v>0</v>
      </c>
      <c r="K37" s="26">
        <f>_xlfn.XLOOKUP(B37,Mei!$B$4:$B$164,Mei!$AM$4:$AM$164, ,0)</f>
        <v>0.28333333333333333</v>
      </c>
      <c r="L37" s="27">
        <f>_xlfn.XLOOKUP(B37,Mei!$B$4:$B$164,Mei!$AN$4:$AN$164, ,0)</f>
        <v>5</v>
      </c>
      <c r="M37" s="38"/>
      <c r="N37" s="40"/>
      <c r="O37" s="37">
        <f t="shared" si="3"/>
        <v>1.35</v>
      </c>
      <c r="P37" s="37">
        <f t="shared" si="4"/>
        <v>0.43333333333333335</v>
      </c>
      <c r="Q37" s="37">
        <f t="shared" si="5"/>
        <v>0.33333333333333331</v>
      </c>
      <c r="R37" s="37">
        <f t="shared" si="6"/>
        <v>0</v>
      </c>
      <c r="S37" s="37">
        <f t="shared" si="7"/>
        <v>0.28333333333333333</v>
      </c>
      <c r="T37" s="40"/>
      <c r="U37" s="40"/>
      <c r="V37" s="40"/>
    </row>
    <row r="38" spans="2:22" x14ac:dyDescent="0.25">
      <c r="B38" s="15" t="s">
        <v>199</v>
      </c>
      <c r="C38" s="26">
        <f>_xlfn.XLOOKUP(B38,Jan!$B$4:$B$154,Jan!$AM$4:$AM$154, ,0)</f>
        <v>0.71666666666666667</v>
      </c>
      <c r="D38" s="27">
        <f>_xlfn.XLOOKUP(B38,Jan!$B$4:$B$154,Jan!$AN$4:$AN$154, ,0)</f>
        <v>7</v>
      </c>
      <c r="E38" s="26">
        <f>_xlfn.XLOOKUP(B38,Feb!$B$4:$B$154,Feb!$AM$4:$AM$154, ,0)</f>
        <v>1.5833333333333333</v>
      </c>
      <c r="F38" s="8">
        <f>_xlfn.XLOOKUP(B38,Feb!$B$4:$B$154,Feb!$AN$4:$AN$154, ,0)</f>
        <v>5</v>
      </c>
      <c r="G38" s="26">
        <f>_xlfn.XLOOKUP(B38,Mar!$B$4:$B$154,Mar!$AM$4:$AM$154, ,0)</f>
        <v>0.28333333333333333</v>
      </c>
      <c r="H38" s="8">
        <f>_xlfn.XLOOKUP(B38,Mar!$B$4:$B$154,Mar!$AN$4:$AN$154, ,0)</f>
        <v>4</v>
      </c>
      <c r="I38" s="26">
        <f>_xlfn.XLOOKUP(B38,Apr!$B$4:$B$154,Apr!$AM$4:$AM$154, ,0)</f>
        <v>0.2</v>
      </c>
      <c r="J38" s="8">
        <f>_xlfn.XLOOKUP(B38,Apr!$B$4:$B$154,Apr!$AN$4:$AN$154, ,0)</f>
        <v>4</v>
      </c>
      <c r="K38" s="26">
        <f>_xlfn.XLOOKUP(B38,Mei!$B$4:$B$164,Mei!$AM$4:$AM$164, ,0)</f>
        <v>0.15</v>
      </c>
      <c r="L38" s="27">
        <f>_xlfn.XLOOKUP(B38,Mei!$B$4:$B$164,Mei!$AN$4:$AN$164, ,0)</f>
        <v>2</v>
      </c>
      <c r="M38" s="38"/>
      <c r="N38" s="40"/>
      <c r="O38" s="37">
        <f t="shared" si="3"/>
        <v>0.71666666666666667</v>
      </c>
      <c r="P38" s="37">
        <f t="shared" si="4"/>
        <v>1.5833333333333333</v>
      </c>
      <c r="Q38" s="37">
        <f t="shared" si="5"/>
        <v>0.28333333333333333</v>
      </c>
      <c r="R38" s="37">
        <f t="shared" si="6"/>
        <v>0.2</v>
      </c>
      <c r="S38" s="37">
        <f t="shared" si="7"/>
        <v>0.15</v>
      </c>
      <c r="T38" s="40"/>
      <c r="U38" s="40"/>
      <c r="V38" s="40"/>
    </row>
    <row r="39" spans="2:22" x14ac:dyDescent="0.25">
      <c r="B39" s="15" t="s">
        <v>200</v>
      </c>
      <c r="C39" s="26">
        <f>_xlfn.XLOOKUP(B39,Jan!$B$4:$B$154,Jan!$AM$4:$AM$154, ,0)</f>
        <v>3.9</v>
      </c>
      <c r="D39" s="27">
        <f>_xlfn.XLOOKUP(B39,Jan!$B$4:$B$154,Jan!$AN$4:$AN$154, ,0)</f>
        <v>4</v>
      </c>
      <c r="E39" s="26">
        <f>_xlfn.XLOOKUP(B39,Feb!$B$4:$B$154,Feb!$AM$4:$AM$154, ,0)</f>
        <v>0.41666666666666669</v>
      </c>
      <c r="F39" s="8">
        <f>_xlfn.XLOOKUP(B39,Feb!$B$4:$B$154,Feb!$AN$4:$AN$154, ,0)</f>
        <v>3</v>
      </c>
      <c r="G39" s="26">
        <f>_xlfn.XLOOKUP(B39,Mar!$B$4:$B$154,Mar!$AM$4:$AM$154, ,0)</f>
        <v>0.55000000000000004</v>
      </c>
      <c r="H39" s="8">
        <f>_xlfn.XLOOKUP(B39,Mar!$B$4:$B$154,Mar!$AN$4:$AN$154, ,0)</f>
        <v>5</v>
      </c>
      <c r="I39" s="26">
        <f>_xlfn.XLOOKUP(B39,Apr!$B$4:$B$154,Apr!$AM$4:$AM$154, ,0)</f>
        <v>0.4</v>
      </c>
      <c r="J39" s="8">
        <f>_xlfn.XLOOKUP(B39,Apr!$B$4:$B$154,Apr!$AN$4:$AN$154, ,0)</f>
        <v>2</v>
      </c>
      <c r="K39" s="26">
        <f>_xlfn.XLOOKUP(B39,Mei!$B$4:$B$164,Mei!$AM$4:$AM$164, ,0)</f>
        <v>0.36666666666666664</v>
      </c>
      <c r="L39" s="27">
        <f>_xlfn.XLOOKUP(B39,Mei!$B$4:$B$164,Mei!$AN$4:$AN$164, ,0)</f>
        <v>2</v>
      </c>
      <c r="M39" s="38"/>
      <c r="N39" s="40"/>
      <c r="O39" s="37">
        <f t="shared" si="3"/>
        <v>3.9</v>
      </c>
      <c r="P39" s="37">
        <f t="shared" si="4"/>
        <v>0.41666666666666669</v>
      </c>
      <c r="Q39" s="37">
        <f t="shared" si="5"/>
        <v>0.55000000000000004</v>
      </c>
      <c r="R39" s="37">
        <f t="shared" si="6"/>
        <v>0.4</v>
      </c>
      <c r="S39" s="37">
        <f t="shared" si="7"/>
        <v>0.36666666666666664</v>
      </c>
      <c r="T39" s="40"/>
      <c r="U39" s="40"/>
      <c r="V39" s="40"/>
    </row>
    <row r="40" spans="2:22" x14ac:dyDescent="0.25">
      <c r="B40" s="15" t="s">
        <v>201</v>
      </c>
      <c r="C40" s="26">
        <f>_xlfn.XLOOKUP(B40,Jan!$B$4:$B$154,Jan!$AM$4:$AM$154, ,0)</f>
        <v>5.0333333333333332</v>
      </c>
      <c r="D40" s="27">
        <f>_xlfn.XLOOKUP(B40,Jan!$B$4:$B$154,Jan!$AN$4:$AN$154, ,0)</f>
        <v>13</v>
      </c>
      <c r="E40" s="26">
        <f>_xlfn.XLOOKUP(B40,Feb!$B$4:$B$154,Feb!$AM$4:$AM$154, ,0)</f>
        <v>5.35</v>
      </c>
      <c r="F40" s="8">
        <f>_xlfn.XLOOKUP(B40,Feb!$B$4:$B$154,Feb!$AN$4:$AN$154, ,0)</f>
        <v>15</v>
      </c>
      <c r="G40" s="26">
        <f>_xlfn.XLOOKUP(B40,Mar!$B$4:$B$154,Mar!$AM$4:$AM$154, ,0)</f>
        <v>3.7333333333333334</v>
      </c>
      <c r="H40" s="8">
        <f>_xlfn.XLOOKUP(B40,Mar!$B$4:$B$154,Mar!$AN$4:$AN$154, ,0)</f>
        <v>11</v>
      </c>
      <c r="I40" s="26">
        <f>_xlfn.XLOOKUP(B40,Apr!$B$4:$B$154,Apr!$AM$4:$AM$154, ,0)</f>
        <v>4.25</v>
      </c>
      <c r="J40" s="8">
        <f>_xlfn.XLOOKUP(B40,Apr!$B$4:$B$154,Apr!$AN$4:$AN$154, ,0)</f>
        <v>15</v>
      </c>
      <c r="K40" s="26">
        <f>_xlfn.XLOOKUP(B40,Mei!$B$4:$B$164,Mei!$AM$4:$AM$164, ,0)</f>
        <v>3.7666666666666666</v>
      </c>
      <c r="L40" s="27">
        <f>_xlfn.XLOOKUP(B40,Mei!$B$4:$B$164,Mei!$AN$4:$AN$164, ,0)</f>
        <v>14</v>
      </c>
      <c r="M40" s="38"/>
      <c r="N40" s="40"/>
      <c r="O40" s="37">
        <f t="shared" si="3"/>
        <v>5.0333333333333332</v>
      </c>
      <c r="P40" s="37">
        <f t="shared" si="4"/>
        <v>5.35</v>
      </c>
      <c r="Q40" s="37">
        <f t="shared" si="5"/>
        <v>3.7333333333333334</v>
      </c>
      <c r="R40" s="37">
        <f t="shared" si="6"/>
        <v>4.25</v>
      </c>
      <c r="S40" s="37">
        <f t="shared" si="7"/>
        <v>3.7666666666666666</v>
      </c>
      <c r="T40" s="40"/>
      <c r="U40" s="40"/>
      <c r="V40" s="40"/>
    </row>
    <row r="41" spans="2:22" x14ac:dyDescent="0.25">
      <c r="B41" s="15" t="s">
        <v>277</v>
      </c>
      <c r="C41" s="26">
        <f>_xlfn.XLOOKUP(B41,Jan!$B$4:$B$154,Jan!$AM$4:$AM$154, ,0)</f>
        <v>0.16666666666666666</v>
      </c>
      <c r="D41" s="27">
        <f>_xlfn.XLOOKUP(B41,Jan!$B$4:$B$154,Jan!$AN$4:$AN$154, ,0)</f>
        <v>3</v>
      </c>
      <c r="E41" s="26">
        <f>_xlfn.XLOOKUP(B41,Feb!$B$4:$B$154,Feb!$AM$4:$AM$154, ,0)</f>
        <v>0.26666666666666666</v>
      </c>
      <c r="F41" s="8">
        <f>_xlfn.XLOOKUP(B41,Feb!$B$4:$B$154,Feb!$AN$4:$AN$154, ,0)</f>
        <v>2</v>
      </c>
      <c r="G41" s="26">
        <f>_xlfn.XLOOKUP(B41,Mar!$B$4:$B$154,Mar!$AM$4:$AM$154, ,0)</f>
        <v>0</v>
      </c>
      <c r="H41" s="8">
        <f>_xlfn.XLOOKUP(B41,Mar!$B$4:$B$154,Mar!$AN$4:$AN$154, ,0)</f>
        <v>0</v>
      </c>
      <c r="I41" s="26">
        <f>_xlfn.XLOOKUP(B41,Apr!$B$4:$B$154,Apr!$AM$4:$AM$154, ,0)</f>
        <v>0</v>
      </c>
      <c r="J41" s="8">
        <f>_xlfn.XLOOKUP(B41,Apr!$B$4:$B$154,Apr!$AN$4:$AN$154, ,0)</f>
        <v>0</v>
      </c>
      <c r="K41" s="26">
        <f>_xlfn.XLOOKUP(B41,Mei!$B$4:$B$164,Mei!$AM$4:$AM$164, ,0)</f>
        <v>0.33333333333333331</v>
      </c>
      <c r="L41" s="27">
        <f>_xlfn.XLOOKUP(B41,Mei!$B$4:$B$164,Mei!$AN$4:$AN$164, ,0)</f>
        <v>2</v>
      </c>
      <c r="M41" s="38"/>
      <c r="N41" s="40"/>
      <c r="O41" s="37">
        <f t="shared" si="3"/>
        <v>0.16666666666666666</v>
      </c>
      <c r="P41" s="37">
        <f t="shared" si="4"/>
        <v>0.26666666666666666</v>
      </c>
      <c r="Q41" s="37">
        <f t="shared" si="5"/>
        <v>0</v>
      </c>
      <c r="R41" s="37">
        <f t="shared" si="6"/>
        <v>0</v>
      </c>
      <c r="S41" s="37">
        <f t="shared" si="7"/>
        <v>0.33333333333333331</v>
      </c>
      <c r="T41" s="40"/>
      <c r="U41" s="40"/>
      <c r="V41" s="40"/>
    </row>
    <row r="42" spans="2:22" x14ac:dyDescent="0.25">
      <c r="B42" s="15" t="s">
        <v>41</v>
      </c>
      <c r="C42" s="26">
        <f>_xlfn.XLOOKUP(B42,Jan!$B$4:$B$154,Jan!$AM$4:$AM$154, ,0)</f>
        <v>0.66666666666666663</v>
      </c>
      <c r="D42" s="27">
        <f>_xlfn.XLOOKUP(B42,Jan!$B$4:$B$154,Jan!$AN$4:$AN$154, ,0)</f>
        <v>2</v>
      </c>
      <c r="E42" s="26">
        <f>_xlfn.XLOOKUP(B42,Feb!$B$4:$B$154,Feb!$AM$4:$AM$154, ,0)</f>
        <v>1.3666666666666667</v>
      </c>
      <c r="F42" s="8">
        <f>_xlfn.XLOOKUP(B42,Feb!$B$4:$B$154,Feb!$AN$4:$AN$154, ,0)</f>
        <v>8</v>
      </c>
      <c r="G42" s="26">
        <f>_xlfn.XLOOKUP(B42,Mar!$B$4:$B$154,Mar!$AM$4:$AM$154, ,0)</f>
        <v>0.7</v>
      </c>
      <c r="H42" s="8">
        <f>_xlfn.XLOOKUP(B42,Mar!$B$4:$B$154,Mar!$AN$4:$AN$154, ,0)</f>
        <v>7</v>
      </c>
      <c r="I42" s="26">
        <f>_xlfn.XLOOKUP(B42,Apr!$B$4:$B$154,Apr!$AM$4:$AM$154, ,0)</f>
        <v>0.76666666666666672</v>
      </c>
      <c r="J42" s="8">
        <f>_xlfn.XLOOKUP(B42,Apr!$B$4:$B$154,Apr!$AN$4:$AN$154, ,0)</f>
        <v>4</v>
      </c>
      <c r="K42" s="26">
        <f>_xlfn.XLOOKUP(B42,Mei!$B$4:$B$164,Mei!$AM$4:$AM$164, ,0)</f>
        <v>0</v>
      </c>
      <c r="L42" s="27">
        <f>_xlfn.XLOOKUP(B42,Mei!$B$4:$B$164,Mei!$AN$4:$AN$164, ,0)</f>
        <v>0</v>
      </c>
      <c r="M42" s="38"/>
      <c r="N42" s="40"/>
      <c r="O42" s="37">
        <f t="shared" si="3"/>
        <v>0.66666666666666663</v>
      </c>
      <c r="P42" s="37">
        <f t="shared" si="4"/>
        <v>1.3666666666666667</v>
      </c>
      <c r="Q42" s="37">
        <f t="shared" si="5"/>
        <v>0.7</v>
      </c>
      <c r="R42" s="37">
        <f t="shared" si="6"/>
        <v>0.76666666666666672</v>
      </c>
      <c r="S42" s="37">
        <f t="shared" si="7"/>
        <v>0</v>
      </c>
      <c r="T42" s="40"/>
      <c r="U42" s="40"/>
      <c r="V42" s="40"/>
    </row>
    <row r="43" spans="2:22" x14ac:dyDescent="0.25">
      <c r="B43" s="15" t="s">
        <v>202</v>
      </c>
      <c r="C43" s="26">
        <f>_xlfn.XLOOKUP(B43,Jan!$B$4:$B$154,Jan!$AM$4:$AM$154, ,0)</f>
        <v>0</v>
      </c>
      <c r="D43" s="27">
        <f>_xlfn.XLOOKUP(B43,Jan!$B$4:$B$154,Jan!$AN$4:$AN$154, ,0)</f>
        <v>0</v>
      </c>
      <c r="E43" s="26">
        <f>_xlfn.XLOOKUP(B43,Feb!$B$4:$B$154,Feb!$AM$4:$AM$154, ,0)</f>
        <v>0</v>
      </c>
      <c r="F43" s="8">
        <f>_xlfn.XLOOKUP(B43,Feb!$B$4:$B$154,Feb!$AN$4:$AN$154, ,0)</f>
        <v>0</v>
      </c>
      <c r="G43" s="26">
        <f>_xlfn.XLOOKUP(B43,Mar!$B$4:$B$154,Mar!$AM$4:$AM$154, ,0)</f>
        <v>0</v>
      </c>
      <c r="H43" s="8">
        <f>_xlfn.XLOOKUP(B43,Mar!$B$4:$B$154,Mar!$AN$4:$AN$154, ,0)</f>
        <v>0</v>
      </c>
      <c r="I43" s="26">
        <f>_xlfn.XLOOKUP(B43,Apr!$B$4:$B$154,Apr!$AM$4:$AM$154, ,0)</f>
        <v>0</v>
      </c>
      <c r="J43" s="8">
        <f>_xlfn.XLOOKUP(B43,Apr!$B$4:$B$154,Apr!$AN$4:$AN$154, ,0)</f>
        <v>0</v>
      </c>
      <c r="K43" s="26">
        <f>_xlfn.XLOOKUP(B43,Mei!$B$4:$B$164,Mei!$AM$4:$AM$164, ,0)</f>
        <v>0</v>
      </c>
      <c r="L43" s="27">
        <f>_xlfn.XLOOKUP(B43,Mei!$B$4:$B$164,Mei!$AN$4:$AN$164, ,0)</f>
        <v>0</v>
      </c>
      <c r="M43" s="38"/>
      <c r="N43" s="40"/>
      <c r="O43" s="37">
        <f t="shared" si="3"/>
        <v>0</v>
      </c>
      <c r="P43" s="37">
        <f t="shared" si="4"/>
        <v>0</v>
      </c>
      <c r="Q43" s="37">
        <f t="shared" si="5"/>
        <v>0</v>
      </c>
      <c r="R43" s="37">
        <f t="shared" si="6"/>
        <v>0</v>
      </c>
      <c r="S43" s="37">
        <f t="shared" si="7"/>
        <v>0</v>
      </c>
      <c r="T43" s="40"/>
      <c r="U43" s="40"/>
      <c r="V43" s="40"/>
    </row>
    <row r="44" spans="2:22" x14ac:dyDescent="0.25">
      <c r="B44" s="15" t="s">
        <v>294</v>
      </c>
      <c r="C44" s="26">
        <f>_xlfn.XLOOKUP(B44,Jan!$B$4:$B$154,Jan!$AM$4:$AM$154, ,0)</f>
        <v>0.5</v>
      </c>
      <c r="D44" s="27">
        <f>_xlfn.XLOOKUP(B44,Jan!$B$4:$B$154,Jan!$AN$4:$AN$154, ,0)</f>
        <v>2</v>
      </c>
      <c r="E44" s="26">
        <f>_xlfn.XLOOKUP(B44,Feb!$B$4:$B$154,Feb!$AM$4:$AM$154, ,0)</f>
        <v>1.1666666666666667</v>
      </c>
      <c r="F44" s="8">
        <f>_xlfn.XLOOKUP(B44,Feb!$B$4:$B$154,Feb!$AN$4:$AN$154, ,0)</f>
        <v>5</v>
      </c>
      <c r="G44" s="26">
        <f>_xlfn.XLOOKUP(B44,Mar!$B$4:$B$154,Mar!$AM$4:$AM$154, ,0)</f>
        <v>6</v>
      </c>
      <c r="H44" s="8">
        <f>_xlfn.XLOOKUP(B44,Mar!$B$4:$B$154,Mar!$AN$4:$AN$154, ,0)</f>
        <v>14</v>
      </c>
      <c r="I44" s="26">
        <f>_xlfn.XLOOKUP(B44,Apr!$B$4:$B$154,Apr!$AM$4:$AM$154, ,0)</f>
        <v>1.75</v>
      </c>
      <c r="J44" s="8">
        <f>_xlfn.XLOOKUP(B44,Apr!$B$4:$B$154,Apr!$AN$4:$AN$154, ,0)</f>
        <v>7</v>
      </c>
      <c r="K44" s="26">
        <f>_xlfn.XLOOKUP(B44,Mei!$B$4:$B$164,Mei!$AM$4:$AM$164, ,0)</f>
        <v>0.16666666666666666</v>
      </c>
      <c r="L44" s="27">
        <f>_xlfn.XLOOKUP(B44,Mei!$B$4:$B$164,Mei!$AN$4:$AN$164, ,0)</f>
        <v>2</v>
      </c>
      <c r="M44" s="38"/>
      <c r="N44" s="40"/>
      <c r="O44" s="37">
        <f t="shared" si="3"/>
        <v>0.5</v>
      </c>
      <c r="P44" s="37">
        <f t="shared" si="4"/>
        <v>1.1666666666666667</v>
      </c>
      <c r="Q44" s="37">
        <f t="shared" si="5"/>
        <v>6</v>
      </c>
      <c r="R44" s="37">
        <f t="shared" si="6"/>
        <v>1.75</v>
      </c>
      <c r="S44" s="37">
        <f t="shared" si="7"/>
        <v>0.16666666666666666</v>
      </c>
      <c r="T44" s="40"/>
      <c r="U44" s="40"/>
      <c r="V44" s="40"/>
    </row>
    <row r="45" spans="2:22" x14ac:dyDescent="0.25">
      <c r="B45" s="17" t="s">
        <v>203</v>
      </c>
      <c r="C45" s="57">
        <f>_xlfn.XLOOKUP(B45,Jan!$B$4:$B$154,Jan!$AM$4:$AM$154, ,0)</f>
        <v>3.8166666666666669</v>
      </c>
      <c r="D45" s="58">
        <f>_xlfn.XLOOKUP(B45,Jan!$B$4:$B$154,Jan!$AN$4:$AN$154, ,0)</f>
        <v>6</v>
      </c>
      <c r="E45" s="57">
        <f>_xlfn.XLOOKUP(B45,Feb!$B$4:$B$154,Feb!$AM$4:$AM$154, ,0)</f>
        <v>0</v>
      </c>
      <c r="F45" s="59">
        <f>_xlfn.XLOOKUP(B45,Feb!$B$4:$B$154,Feb!$AN$4:$AN$154, ,0)</f>
        <v>0</v>
      </c>
      <c r="G45" s="57">
        <f>_xlfn.XLOOKUP(B45,Mar!$B$4:$B$154,Mar!$AM$4:$AM$154, ,0)</f>
        <v>0</v>
      </c>
      <c r="H45" s="59">
        <f>_xlfn.XLOOKUP(B45,Mar!$B$4:$B$154,Mar!$AN$4:$AN$154, ,0)</f>
        <v>0</v>
      </c>
      <c r="I45" s="57">
        <f>_xlfn.XLOOKUP(B45,Apr!$B$4:$B$154,Apr!$AM$4:$AM$154, ,0)</f>
        <v>0</v>
      </c>
      <c r="J45" s="59">
        <f>_xlfn.XLOOKUP(B45,Apr!$B$4:$B$154,Apr!$AN$4:$AN$154, ,0)</f>
        <v>0</v>
      </c>
      <c r="K45" s="57">
        <f>_xlfn.XLOOKUP(B45,Mei!$B$4:$B$164,Mei!$AM$4:$AM$164, ,0)</f>
        <v>0</v>
      </c>
      <c r="L45" s="58">
        <f>_xlfn.XLOOKUP(B45,Mei!$B$4:$B$164,Mei!$AN$4:$AN$164, ,0)</f>
        <v>0</v>
      </c>
      <c r="M45" s="60"/>
      <c r="N45" s="40"/>
      <c r="O45" s="37">
        <f t="shared" si="3"/>
        <v>3.8166666666666669</v>
      </c>
      <c r="P45" s="37">
        <f t="shared" si="4"/>
        <v>0</v>
      </c>
      <c r="Q45" s="37">
        <f t="shared" si="5"/>
        <v>0</v>
      </c>
      <c r="R45" s="37">
        <f t="shared" si="6"/>
        <v>0</v>
      </c>
      <c r="S45" s="37">
        <f t="shared" si="7"/>
        <v>0</v>
      </c>
      <c r="T45" s="40"/>
      <c r="U45" s="40"/>
      <c r="V45" s="40"/>
    </row>
    <row r="46" spans="2:22" x14ac:dyDescent="0.25">
      <c r="B46" s="15" t="s">
        <v>74</v>
      </c>
      <c r="C46" s="26">
        <f>_xlfn.XLOOKUP(B46,Jan!$B$4:$B$154,Jan!$AM$4:$AM$154, ,0)</f>
        <v>5.7166666666666668</v>
      </c>
      <c r="D46" s="27">
        <f>_xlfn.XLOOKUP(B46,Jan!$B$4:$B$154,Jan!$AN$4:$AN$154, ,0)</f>
        <v>14</v>
      </c>
      <c r="E46" s="26">
        <f>_xlfn.XLOOKUP(B46,Feb!$B$4:$B$154,Feb!$AM$4:$AM$154, ,0)</f>
        <v>2.5166666666666666</v>
      </c>
      <c r="F46" s="8">
        <f>_xlfn.XLOOKUP(B46,Feb!$B$4:$B$154,Feb!$AN$4:$AN$154, ,0)</f>
        <v>11</v>
      </c>
      <c r="G46" s="26">
        <f>_xlfn.XLOOKUP(B46,Mar!$B$4:$B$154,Mar!$AM$4:$AM$154, ,0)</f>
        <v>4.3833333333333337</v>
      </c>
      <c r="H46" s="8">
        <f>_xlfn.XLOOKUP(B46,Mar!$B$4:$B$154,Mar!$AN$4:$AN$154, ,0)</f>
        <v>12</v>
      </c>
      <c r="I46" s="26">
        <f>_xlfn.XLOOKUP(B46,Apr!$B$4:$B$154,Apr!$AM$4:$AM$154, ,0)</f>
        <v>4.3</v>
      </c>
      <c r="J46" s="8">
        <f>_xlfn.XLOOKUP(B46,Apr!$B$4:$B$154,Apr!$AN$4:$AN$154, ,0)</f>
        <v>11</v>
      </c>
      <c r="K46" s="26">
        <f>_xlfn.XLOOKUP(B46,Mei!$B$4:$B$164,Mei!$AM$4:$AM$164, ,0)</f>
        <v>0</v>
      </c>
      <c r="L46" s="27">
        <f>_xlfn.XLOOKUP(B46,Mei!$B$4:$B$164,Mei!$AN$4:$AN$164, ,0)</f>
        <v>0</v>
      </c>
      <c r="M46" s="38"/>
      <c r="N46" s="40"/>
      <c r="O46" s="37">
        <f t="shared" si="3"/>
        <v>5.7166666666666668</v>
      </c>
      <c r="P46" s="37">
        <f t="shared" si="4"/>
        <v>2.5166666666666666</v>
      </c>
      <c r="Q46" s="37">
        <f t="shared" si="5"/>
        <v>4.3833333333333337</v>
      </c>
      <c r="R46" s="37">
        <f t="shared" si="6"/>
        <v>4.3</v>
      </c>
      <c r="S46" s="37">
        <f t="shared" si="7"/>
        <v>0</v>
      </c>
      <c r="T46" s="40"/>
      <c r="U46" s="40"/>
      <c r="V46" s="40"/>
    </row>
    <row r="47" spans="2:22" x14ac:dyDescent="0.25">
      <c r="B47" s="15" t="s">
        <v>227</v>
      </c>
      <c r="C47" s="26">
        <f>_xlfn.XLOOKUP(B47,Jan!$B$4:$B$154,Jan!$AM$4:$AM$154, ,0)</f>
        <v>0.41666666666666669</v>
      </c>
      <c r="D47" s="27">
        <f>_xlfn.XLOOKUP(B47,Jan!$B$4:$B$154,Jan!$AN$4:$AN$154, ,0)</f>
        <v>5</v>
      </c>
      <c r="E47" s="26">
        <f>_xlfn.XLOOKUP(B47,Feb!$B$4:$B$154,Feb!$AM$4:$AM$154, ,0)</f>
        <v>0.13333333333333333</v>
      </c>
      <c r="F47" s="8">
        <f>_xlfn.XLOOKUP(B47,Feb!$B$4:$B$154,Feb!$AN$4:$AN$154, ,0)</f>
        <v>3</v>
      </c>
      <c r="G47" s="26">
        <f>_xlfn.XLOOKUP(B47,Mar!$B$4:$B$154,Mar!$AM$4:$AM$154, ,0)</f>
        <v>1.0166666666666666</v>
      </c>
      <c r="H47" s="8">
        <f>_xlfn.XLOOKUP(B47,Mar!$B$4:$B$154,Mar!$AN$4:$AN$154, ,0)</f>
        <v>6</v>
      </c>
      <c r="I47" s="26">
        <f>_xlfn.XLOOKUP(B47,Apr!$B$4:$B$154,Apr!$AM$4:$AM$154, ,0)</f>
        <v>1.6666666666666667</v>
      </c>
      <c r="J47" s="8">
        <f>_xlfn.XLOOKUP(B47,Apr!$B$4:$B$154,Apr!$AN$4:$AN$154, ,0)</f>
        <v>5</v>
      </c>
      <c r="K47" s="26">
        <f>_xlfn.XLOOKUP(B47,Mei!$B$4:$B$164,Mei!$AM$4:$AM$164, ,0)</f>
        <v>0</v>
      </c>
      <c r="L47" s="27">
        <f>_xlfn.XLOOKUP(B47,Mei!$B$4:$B$164,Mei!$AN$4:$AN$164, ,0)</f>
        <v>0</v>
      </c>
      <c r="M47" s="38"/>
      <c r="N47" s="40"/>
      <c r="O47" s="37">
        <f t="shared" si="3"/>
        <v>0.41666666666666669</v>
      </c>
      <c r="P47" s="37">
        <f t="shared" si="4"/>
        <v>0.13333333333333333</v>
      </c>
      <c r="Q47" s="37">
        <f t="shared" si="5"/>
        <v>1.0166666666666666</v>
      </c>
      <c r="R47" s="37">
        <f t="shared" si="6"/>
        <v>1.6666666666666667</v>
      </c>
      <c r="S47" s="37">
        <f t="shared" si="7"/>
        <v>0</v>
      </c>
      <c r="T47" s="40"/>
      <c r="U47" s="40"/>
      <c r="V47" s="40"/>
    </row>
    <row r="48" spans="2:22" x14ac:dyDescent="0.25">
      <c r="B48" s="15" t="s">
        <v>204</v>
      </c>
      <c r="C48" s="26">
        <f>_xlfn.XLOOKUP(B48,Jan!$B$4:$B$154,Jan!$AM$4:$AM$154, ,0)</f>
        <v>1.65</v>
      </c>
      <c r="D48" s="27">
        <f>_xlfn.XLOOKUP(B48,Jan!$B$4:$B$154,Jan!$AN$4:$AN$154, ,0)</f>
        <v>7</v>
      </c>
      <c r="E48" s="26">
        <f>_xlfn.XLOOKUP(B48,Feb!$B$4:$B$154,Feb!$AM$4:$AM$154, ,0)</f>
        <v>6.3</v>
      </c>
      <c r="F48" s="8">
        <f>_xlfn.XLOOKUP(B48,Feb!$B$4:$B$154,Feb!$AN$4:$AN$154, ,0)</f>
        <v>13</v>
      </c>
      <c r="G48" s="26">
        <f>_xlfn.XLOOKUP(B48,Mar!$B$4:$B$154,Mar!$AM$4:$AM$154, ,0)</f>
        <v>1.1666666666666667</v>
      </c>
      <c r="H48" s="8">
        <f>_xlfn.XLOOKUP(B48,Mar!$B$4:$B$154,Mar!$AN$4:$AN$154, ,0)</f>
        <v>7</v>
      </c>
      <c r="I48" s="26">
        <f>_xlfn.XLOOKUP(B48,Apr!$B$4:$B$154,Apr!$AM$4:$AM$154, ,0)</f>
        <v>6.2333333333333334</v>
      </c>
      <c r="J48" s="8">
        <f>_xlfn.XLOOKUP(B48,Apr!$B$4:$B$154,Apr!$AN$4:$AN$154, ,0)</f>
        <v>3</v>
      </c>
      <c r="K48" s="26">
        <f>_xlfn.XLOOKUP(B48,Mei!$B$4:$B$164,Mei!$AM$4:$AM$164, ,0)</f>
        <v>6.6</v>
      </c>
      <c r="L48" s="27">
        <f>_xlfn.XLOOKUP(B48,Mei!$B$4:$B$164,Mei!$AN$4:$AN$164, ,0)</f>
        <v>11</v>
      </c>
      <c r="M48" s="38"/>
      <c r="N48" s="40"/>
      <c r="O48" s="37">
        <f t="shared" si="3"/>
        <v>1.65</v>
      </c>
      <c r="P48" s="37">
        <f t="shared" si="4"/>
        <v>6.3</v>
      </c>
      <c r="Q48" s="37">
        <f t="shared" si="5"/>
        <v>1.1666666666666667</v>
      </c>
      <c r="R48" s="37">
        <f t="shared" si="6"/>
        <v>6.2333333333333334</v>
      </c>
      <c r="S48" s="37">
        <f t="shared" si="7"/>
        <v>6.6</v>
      </c>
      <c r="T48" s="40"/>
      <c r="U48" s="40"/>
      <c r="V48" s="40"/>
    </row>
    <row r="49" spans="2:22" x14ac:dyDescent="0.25">
      <c r="B49" s="15" t="s">
        <v>205</v>
      </c>
      <c r="C49" s="26">
        <f>_xlfn.XLOOKUP(B49,Jan!$B$4:$B$154,Jan!$AM$4:$AM$154, ,0)</f>
        <v>0.78333333333333333</v>
      </c>
      <c r="D49" s="27">
        <f>_xlfn.XLOOKUP(B49,Jan!$B$4:$B$154,Jan!$AN$4:$AN$154, ,0)</f>
        <v>5</v>
      </c>
      <c r="E49" s="26">
        <f>_xlfn.XLOOKUP(B49,Feb!$B$4:$B$154,Feb!$AM$4:$AM$154, ,0)</f>
        <v>0.65</v>
      </c>
      <c r="F49" s="8">
        <f>_xlfn.XLOOKUP(B49,Feb!$B$4:$B$154,Feb!$AN$4:$AN$154, ,0)</f>
        <v>4</v>
      </c>
      <c r="G49" s="26">
        <f>_xlfn.XLOOKUP(B49,Mar!$B$4:$B$154,Mar!$AM$4:$AM$154, ,0)</f>
        <v>1.6666666666666666E-2</v>
      </c>
      <c r="H49" s="8">
        <f>_xlfn.XLOOKUP(B49,Mar!$B$4:$B$154,Mar!$AN$4:$AN$154, ,0)</f>
        <v>1</v>
      </c>
      <c r="I49" s="26">
        <f>_xlfn.XLOOKUP(B49,Apr!$B$4:$B$154,Apr!$AM$4:$AM$154, ,0)</f>
        <v>1.25</v>
      </c>
      <c r="J49" s="8">
        <f>_xlfn.XLOOKUP(B49,Apr!$B$4:$B$154,Apr!$AN$4:$AN$154, ,0)</f>
        <v>4</v>
      </c>
      <c r="K49" s="26">
        <f>_xlfn.XLOOKUP(B49,Mei!$B$4:$B$164,Mei!$AM$4:$AM$164, ,0)</f>
        <v>1.2833333333333334</v>
      </c>
      <c r="L49" s="27">
        <f>_xlfn.XLOOKUP(B49,Mei!$B$4:$B$164,Mei!$AN$4:$AN$164, ,0)</f>
        <v>7</v>
      </c>
      <c r="M49" s="38"/>
      <c r="N49" s="40"/>
      <c r="O49" s="37">
        <f t="shared" si="3"/>
        <v>0.78333333333333333</v>
      </c>
      <c r="P49" s="37">
        <f t="shared" si="4"/>
        <v>0.65</v>
      </c>
      <c r="Q49" s="37">
        <f t="shared" si="5"/>
        <v>1.6666666666666666E-2</v>
      </c>
      <c r="R49" s="37">
        <f t="shared" si="6"/>
        <v>1.25</v>
      </c>
      <c r="S49" s="37">
        <f t="shared" si="7"/>
        <v>1.2833333333333334</v>
      </c>
      <c r="T49" s="40"/>
      <c r="U49" s="40"/>
      <c r="V49" s="40"/>
    </row>
    <row r="50" spans="2:22" x14ac:dyDescent="0.25">
      <c r="B50" s="15" t="s">
        <v>48</v>
      </c>
      <c r="C50" s="26">
        <f>_xlfn.XLOOKUP(B50,Jan!$B$4:$B$154,Jan!$AM$4:$AM$154, ,0)</f>
        <v>0</v>
      </c>
      <c r="D50" s="27">
        <f>_xlfn.XLOOKUP(B50,Jan!$B$4:$B$154,Jan!$AN$4:$AN$154, ,0)</f>
        <v>0</v>
      </c>
      <c r="E50" s="26">
        <f>_xlfn.XLOOKUP(B50,Feb!$B$4:$B$154,Feb!$AM$4:$AM$154, ,0)</f>
        <v>1.8333333333333333</v>
      </c>
      <c r="F50" s="8">
        <f>_xlfn.XLOOKUP(B50,Feb!$B$4:$B$154,Feb!$AN$4:$AN$154, ,0)</f>
        <v>9</v>
      </c>
      <c r="G50" s="26">
        <f>_xlfn.XLOOKUP(B50,Mar!$B$4:$B$154,Mar!$AM$4:$AM$154, ,0)</f>
        <v>1.3</v>
      </c>
      <c r="H50" s="8">
        <f>_xlfn.XLOOKUP(B50,Mar!$B$4:$B$154,Mar!$AN$4:$AN$154, ,0)</f>
        <v>2</v>
      </c>
      <c r="I50" s="26">
        <f>_xlfn.XLOOKUP(B50,Apr!$B$4:$B$154,Apr!$AM$4:$AM$154, ,0)</f>
        <v>6.6666666666666666E-2</v>
      </c>
      <c r="J50" s="8">
        <f>_xlfn.XLOOKUP(B50,Apr!$B$4:$B$154,Apr!$AN$4:$AN$154, ,0)</f>
        <v>1</v>
      </c>
      <c r="K50" s="26">
        <f>_xlfn.XLOOKUP(B50,Mei!$B$4:$B$164,Mei!$AM$4:$AM$164, ,0)</f>
        <v>0</v>
      </c>
      <c r="L50" s="27">
        <f>_xlfn.XLOOKUP(B50,Mei!$B$4:$B$164,Mei!$AN$4:$AN$164, ,0)</f>
        <v>0</v>
      </c>
      <c r="M50" s="38"/>
      <c r="N50" s="40"/>
      <c r="O50" s="37">
        <f t="shared" si="3"/>
        <v>0</v>
      </c>
      <c r="P50" s="37">
        <f t="shared" si="4"/>
        <v>1.8333333333333333</v>
      </c>
      <c r="Q50" s="37">
        <f t="shared" si="5"/>
        <v>1.3</v>
      </c>
      <c r="R50" s="37">
        <f t="shared" si="6"/>
        <v>6.6666666666666666E-2</v>
      </c>
      <c r="S50" s="37">
        <f t="shared" si="7"/>
        <v>0</v>
      </c>
      <c r="T50" s="40"/>
      <c r="U50" s="40"/>
      <c r="V50" s="40"/>
    </row>
    <row r="51" spans="2:22" x14ac:dyDescent="0.25">
      <c r="B51" s="15" t="s">
        <v>206</v>
      </c>
      <c r="C51" s="26">
        <f>_xlfn.XLOOKUP(B51,Jan!$B$4:$B$154,Jan!$AM$4:$AM$154, ,0)</f>
        <v>0.43333333333333335</v>
      </c>
      <c r="D51" s="27">
        <f>_xlfn.XLOOKUP(B51,Jan!$B$4:$B$154,Jan!$AN$4:$AN$154, ,0)</f>
        <v>8</v>
      </c>
      <c r="E51" s="26">
        <f>_xlfn.XLOOKUP(B51,Feb!$B$4:$B$154,Feb!$AM$4:$AM$154, ,0)</f>
        <v>0</v>
      </c>
      <c r="F51" s="8">
        <f>_xlfn.XLOOKUP(B51,Feb!$B$4:$B$154,Feb!$AN$4:$AN$154, ,0)</f>
        <v>0</v>
      </c>
      <c r="G51" s="26">
        <f>_xlfn.XLOOKUP(B51,Mar!$B$4:$B$154,Mar!$AM$4:$AM$154, ,0)</f>
        <v>0</v>
      </c>
      <c r="H51" s="8">
        <f>_xlfn.XLOOKUP(B51,Mar!$B$4:$B$154,Mar!$AN$4:$AN$154, ,0)</f>
        <v>0</v>
      </c>
      <c r="I51" s="26">
        <f>_xlfn.XLOOKUP(B51,Apr!$B$4:$B$154,Apr!$AM$4:$AM$154, ,0)</f>
        <v>0</v>
      </c>
      <c r="J51" s="8">
        <f>_xlfn.XLOOKUP(B51,Apr!$B$4:$B$154,Apr!$AN$4:$AN$154, ,0)</f>
        <v>0</v>
      </c>
      <c r="K51" s="26">
        <f>_xlfn.XLOOKUP(B51,Mei!$B$4:$B$164,Mei!$AM$4:$AM$164, ,0)</f>
        <v>0</v>
      </c>
      <c r="L51" s="27">
        <f>_xlfn.XLOOKUP(B51,Mei!$B$4:$B$164,Mei!$AN$4:$AN$164, ,0)</f>
        <v>0</v>
      </c>
      <c r="M51" s="38"/>
      <c r="N51" s="40"/>
      <c r="O51" s="37">
        <f t="shared" si="3"/>
        <v>0.43333333333333335</v>
      </c>
      <c r="P51" s="37">
        <f t="shared" si="4"/>
        <v>0</v>
      </c>
      <c r="Q51" s="37">
        <f t="shared" si="5"/>
        <v>0</v>
      </c>
      <c r="R51" s="37">
        <f t="shared" si="6"/>
        <v>0</v>
      </c>
      <c r="S51" s="37">
        <f t="shared" si="7"/>
        <v>0</v>
      </c>
      <c r="T51" s="40"/>
      <c r="U51" s="40"/>
      <c r="V51" s="40"/>
    </row>
    <row r="52" spans="2:22" x14ac:dyDescent="0.25">
      <c r="B52" s="15" t="s">
        <v>207</v>
      </c>
      <c r="C52" s="26">
        <f>_xlfn.XLOOKUP(B52,Jan!$B$4:$B$154,Jan!$AM$4:$AM$154, ,0)</f>
        <v>0</v>
      </c>
      <c r="D52" s="27">
        <f>_xlfn.XLOOKUP(B52,Jan!$B$4:$B$154,Jan!$AN$4:$AN$154, ,0)</f>
        <v>0</v>
      </c>
      <c r="E52" s="26">
        <f>_xlfn.XLOOKUP(B52,Feb!$B$4:$B$154,Feb!$AM$4:$AM$154, ,0)</f>
        <v>0</v>
      </c>
      <c r="F52" s="8">
        <f>_xlfn.XLOOKUP(B52,Feb!$B$4:$B$154,Feb!$AN$4:$AN$154, ,0)</f>
        <v>0</v>
      </c>
      <c r="G52" s="26">
        <f>_xlfn.XLOOKUP(B52,Mar!$B$4:$B$154,Mar!$AM$4:$AM$154, ,0)</f>
        <v>0</v>
      </c>
      <c r="H52" s="8">
        <f>_xlfn.XLOOKUP(B52,Mar!$B$4:$B$154,Mar!$AN$4:$AN$154, ,0)</f>
        <v>0</v>
      </c>
      <c r="I52" s="26">
        <f>_xlfn.XLOOKUP(B52,Apr!$B$4:$B$154,Apr!$AM$4:$AM$154, ,0)</f>
        <v>3.3333333333333333E-2</v>
      </c>
      <c r="J52" s="8">
        <f>_xlfn.XLOOKUP(B52,Apr!$B$4:$B$154,Apr!$AN$4:$AN$154, ,0)</f>
        <v>1</v>
      </c>
      <c r="K52" s="26">
        <f>_xlfn.XLOOKUP(B52,Mei!$B$4:$B$164,Mei!$AM$4:$AM$164, ,0)</f>
        <v>0</v>
      </c>
      <c r="L52" s="27">
        <f>_xlfn.XLOOKUP(B52,Mei!$B$4:$B$164,Mei!$AN$4:$AN$164, ,0)</f>
        <v>0</v>
      </c>
      <c r="M52" s="38"/>
      <c r="N52" s="40"/>
      <c r="O52" s="37">
        <f t="shared" si="3"/>
        <v>0</v>
      </c>
      <c r="P52" s="37">
        <f t="shared" si="4"/>
        <v>0</v>
      </c>
      <c r="Q52" s="37">
        <f t="shared" si="5"/>
        <v>0</v>
      </c>
      <c r="R52" s="37">
        <f t="shared" si="6"/>
        <v>3.3333333333333333E-2</v>
      </c>
      <c r="S52" s="37">
        <f t="shared" si="7"/>
        <v>0</v>
      </c>
      <c r="T52" s="40"/>
      <c r="U52" s="40"/>
      <c r="V52" s="40"/>
    </row>
    <row r="53" spans="2:22" x14ac:dyDescent="0.25">
      <c r="B53" s="15" t="s">
        <v>275</v>
      </c>
      <c r="C53" s="26">
        <f>_xlfn.XLOOKUP(B53,Jan!$B$4:$B$154,Jan!$AM$4:$AM$154, ,0)</f>
        <v>1.3333333333333333</v>
      </c>
      <c r="D53" s="27">
        <f>_xlfn.XLOOKUP(B53,Jan!$B$4:$B$154,Jan!$AN$4:$AN$154, ,0)</f>
        <v>11</v>
      </c>
      <c r="E53" s="26">
        <f>_xlfn.XLOOKUP(B53,Feb!$B$4:$B$154,Feb!$AM$4:$AM$154, ,0)</f>
        <v>0.73333333333333328</v>
      </c>
      <c r="F53" s="8">
        <f>_xlfn.XLOOKUP(B53,Feb!$B$4:$B$154,Feb!$AN$4:$AN$154, ,0)</f>
        <v>5</v>
      </c>
      <c r="G53" s="26">
        <f>_xlfn.XLOOKUP(B53,Mar!$B$4:$B$154,Mar!$AM$4:$AM$154, ,0)</f>
        <v>3.2333333333333334</v>
      </c>
      <c r="H53" s="8">
        <f>_xlfn.XLOOKUP(B53,Mar!$B$4:$B$154,Mar!$AN$4:$AN$154, ,0)</f>
        <v>14</v>
      </c>
      <c r="I53" s="26">
        <f>_xlfn.XLOOKUP(B53,Apr!$B$4:$B$154,Apr!$AM$4:$AM$154, ,0)</f>
        <v>3.3</v>
      </c>
      <c r="J53" s="8">
        <f>_xlfn.XLOOKUP(B53,Apr!$B$4:$B$154,Apr!$AN$4:$AN$154, ,0)</f>
        <v>9</v>
      </c>
      <c r="K53" s="26">
        <f>_xlfn.XLOOKUP(B53,Mei!$B$4:$B$164,Mei!$AM$4:$AM$164, ,0)</f>
        <v>0</v>
      </c>
      <c r="L53" s="27">
        <f>_xlfn.XLOOKUP(B53,Mei!$B$4:$B$164,Mei!$AN$4:$AN$164, ,0)</f>
        <v>0</v>
      </c>
      <c r="M53" s="38"/>
      <c r="N53" s="40"/>
      <c r="O53" s="37">
        <f t="shared" si="3"/>
        <v>1.3333333333333333</v>
      </c>
      <c r="P53" s="37">
        <f t="shared" si="4"/>
        <v>0.73333333333333328</v>
      </c>
      <c r="Q53" s="37">
        <f t="shared" si="5"/>
        <v>3.2333333333333334</v>
      </c>
      <c r="R53" s="37">
        <f t="shared" si="6"/>
        <v>3.3</v>
      </c>
      <c r="S53" s="37">
        <f t="shared" si="7"/>
        <v>0</v>
      </c>
      <c r="T53" s="40"/>
      <c r="U53" s="40"/>
      <c r="V53" s="40"/>
    </row>
    <row r="54" spans="2:22" x14ac:dyDescent="0.25">
      <c r="B54" s="15" t="s">
        <v>208</v>
      </c>
      <c r="C54" s="26">
        <f>_xlfn.XLOOKUP(B54,Jan!$B$4:$B$154,Jan!$AM$4:$AM$154, ,0)</f>
        <v>0</v>
      </c>
      <c r="D54" s="27">
        <f>_xlfn.XLOOKUP(B54,Jan!$B$4:$B$154,Jan!$AN$4:$AN$154, ,0)</f>
        <v>0</v>
      </c>
      <c r="E54" s="26">
        <f>_xlfn.XLOOKUP(B54,Feb!$B$4:$B$154,Feb!$AM$4:$AM$154, ,0)</f>
        <v>0</v>
      </c>
      <c r="F54" s="8">
        <f>_xlfn.XLOOKUP(B54,Feb!$B$4:$B$154,Feb!$AN$4:$AN$154, ,0)</f>
        <v>0</v>
      </c>
      <c r="G54" s="26">
        <f>_xlfn.XLOOKUP(B54,Mar!$B$4:$B$154,Mar!$AM$4:$AM$154, ,0)</f>
        <v>0.2</v>
      </c>
      <c r="H54" s="8">
        <f>_xlfn.XLOOKUP(B54,Mar!$B$4:$B$154,Mar!$AN$4:$AN$154, ,0)</f>
        <v>2</v>
      </c>
      <c r="I54" s="26">
        <f>_xlfn.XLOOKUP(B54,Apr!$B$4:$B$154,Apr!$AM$4:$AM$154, ,0)</f>
        <v>0</v>
      </c>
      <c r="J54" s="8">
        <f>_xlfn.XLOOKUP(B54,Apr!$B$4:$B$154,Apr!$AN$4:$AN$154, ,0)</f>
        <v>0</v>
      </c>
      <c r="K54" s="26">
        <f>_xlfn.XLOOKUP(B54,Mei!$B$4:$B$164,Mei!$AM$4:$AM$164, ,0)</f>
        <v>0</v>
      </c>
      <c r="L54" s="27">
        <f>_xlfn.XLOOKUP(B54,Mei!$B$4:$B$164,Mei!$AN$4:$AN$164, ,0)</f>
        <v>0</v>
      </c>
      <c r="M54" s="38"/>
      <c r="N54" s="40"/>
      <c r="O54" s="37">
        <f t="shared" si="3"/>
        <v>0</v>
      </c>
      <c r="P54" s="37">
        <f t="shared" si="4"/>
        <v>0</v>
      </c>
      <c r="Q54" s="37">
        <f t="shared" si="5"/>
        <v>0.2</v>
      </c>
      <c r="R54" s="37">
        <f t="shared" si="6"/>
        <v>0</v>
      </c>
      <c r="S54" s="37">
        <f t="shared" si="7"/>
        <v>0</v>
      </c>
      <c r="T54" s="40"/>
      <c r="U54" s="40"/>
      <c r="V54" s="40"/>
    </row>
    <row r="55" spans="2:22" x14ac:dyDescent="0.25">
      <c r="B55" s="17" t="s">
        <v>209</v>
      </c>
      <c r="C55" s="57">
        <f>_xlfn.XLOOKUP(B55,Jan!$B$4:$B$154,Jan!$AM$4:$AM$154, ,0)</f>
        <v>0.25</v>
      </c>
      <c r="D55" s="58">
        <f>_xlfn.XLOOKUP(B55,Jan!$B$4:$B$154,Jan!$AN$4:$AN$154, ,0)</f>
        <v>1</v>
      </c>
      <c r="E55" s="57">
        <f>_xlfn.XLOOKUP(B55,Feb!$B$4:$B$154,Feb!$AM$4:$AM$154, ,0)</f>
        <v>0</v>
      </c>
      <c r="F55" s="59">
        <f>_xlfn.XLOOKUP(B55,Feb!$B$4:$B$154,Feb!$AN$4:$AN$154, ,0)</f>
        <v>0</v>
      </c>
      <c r="G55" s="57">
        <f>_xlfn.XLOOKUP(B55,Mar!$B$4:$B$154,Mar!$AM$4:$AM$154, ,0)</f>
        <v>0</v>
      </c>
      <c r="H55" s="59">
        <f>_xlfn.XLOOKUP(B55,Mar!$B$4:$B$154,Mar!$AN$4:$AN$154, ,0)</f>
        <v>0</v>
      </c>
      <c r="I55" s="57">
        <f>_xlfn.XLOOKUP(B55,Apr!$B$4:$B$154,Apr!$AM$4:$AM$154, ,0)</f>
        <v>0</v>
      </c>
      <c r="J55" s="59">
        <f>_xlfn.XLOOKUP(B55,Apr!$B$4:$B$154,Apr!$AN$4:$AN$154, ,0)</f>
        <v>0</v>
      </c>
      <c r="K55" s="57">
        <f>_xlfn.XLOOKUP(B55,Mei!$B$4:$B$164,Mei!$AM$4:$AM$164, ,0)</f>
        <v>0</v>
      </c>
      <c r="L55" s="58">
        <f>_xlfn.XLOOKUP(B55,Mei!$B$4:$B$164,Mei!$AN$4:$AN$164, ,0)</f>
        <v>0</v>
      </c>
      <c r="M55" s="60"/>
      <c r="N55" s="40"/>
      <c r="O55" s="37">
        <f t="shared" si="3"/>
        <v>0.25</v>
      </c>
      <c r="P55" s="37">
        <f t="shared" si="4"/>
        <v>0</v>
      </c>
      <c r="Q55" s="37">
        <f t="shared" si="5"/>
        <v>0</v>
      </c>
      <c r="R55" s="37">
        <f t="shared" si="6"/>
        <v>0</v>
      </c>
      <c r="S55" s="37">
        <f t="shared" si="7"/>
        <v>0</v>
      </c>
      <c r="T55" s="40"/>
      <c r="U55" s="40"/>
      <c r="V55" s="40"/>
    </row>
    <row r="56" spans="2:22" x14ac:dyDescent="0.25">
      <c r="B56" s="15" t="s">
        <v>210</v>
      </c>
      <c r="C56" s="26">
        <f>_xlfn.XLOOKUP(B56,Jan!$B$4:$B$154,Jan!$AM$4:$AM$154, ,0)</f>
        <v>0</v>
      </c>
      <c r="D56" s="27">
        <f>_xlfn.XLOOKUP(B56,Jan!$B$4:$B$154,Jan!$AN$4:$AN$154, ,0)</f>
        <v>0</v>
      </c>
      <c r="E56" s="26">
        <f>_xlfn.XLOOKUP(B56,Feb!$B$4:$B$154,Feb!$AM$4:$AM$154, ,0)</f>
        <v>0</v>
      </c>
      <c r="F56" s="8">
        <f>_xlfn.XLOOKUP(B56,Feb!$B$4:$B$154,Feb!$AN$4:$AN$154, ,0)</f>
        <v>0</v>
      </c>
      <c r="G56" s="26">
        <f>_xlfn.XLOOKUP(B56,Mar!$B$4:$B$154,Mar!$AM$4:$AM$154, ,0)</f>
        <v>0</v>
      </c>
      <c r="H56" s="8">
        <f>_xlfn.XLOOKUP(B56,Mar!$B$4:$B$154,Mar!$AN$4:$AN$154, ,0)</f>
        <v>0</v>
      </c>
      <c r="I56" s="26">
        <f>_xlfn.XLOOKUP(B56,Apr!$B$4:$B$154,Apr!$AM$4:$AM$154, ,0)</f>
        <v>0</v>
      </c>
      <c r="J56" s="8">
        <f>_xlfn.XLOOKUP(B56,Apr!$B$4:$B$154,Apr!$AN$4:$AN$154, ,0)</f>
        <v>0</v>
      </c>
      <c r="K56" s="26">
        <f>_xlfn.XLOOKUP(B56,Mei!$B$4:$B$164,Mei!$AM$4:$AM$164, ,0)</f>
        <v>0</v>
      </c>
      <c r="L56" s="27">
        <f>_xlfn.XLOOKUP(B56,Mei!$B$4:$B$164,Mei!$AN$4:$AN$164, ,0)</f>
        <v>0</v>
      </c>
      <c r="M56" s="38"/>
      <c r="N56" s="40"/>
      <c r="O56" s="37">
        <f t="shared" si="3"/>
        <v>0</v>
      </c>
      <c r="P56" s="37">
        <f t="shared" si="4"/>
        <v>0</v>
      </c>
      <c r="Q56" s="37">
        <f t="shared" si="5"/>
        <v>0</v>
      </c>
      <c r="R56" s="37">
        <f t="shared" si="6"/>
        <v>0</v>
      </c>
      <c r="S56" s="37">
        <f t="shared" si="7"/>
        <v>0</v>
      </c>
      <c r="T56" s="40"/>
      <c r="U56" s="40"/>
      <c r="V56" s="40"/>
    </row>
    <row r="57" spans="2:22" x14ac:dyDescent="0.25">
      <c r="B57" s="15" t="s">
        <v>211</v>
      </c>
      <c r="C57" s="26">
        <f>_xlfn.XLOOKUP(B57,Jan!$B$4:$B$154,Jan!$AM$4:$AM$154, ,0)</f>
        <v>0.15</v>
      </c>
      <c r="D57" s="27">
        <f>_xlfn.XLOOKUP(B57,Jan!$B$4:$B$154,Jan!$AN$4:$AN$154, ,0)</f>
        <v>1</v>
      </c>
      <c r="E57" s="26">
        <f>_xlfn.XLOOKUP(B57,Feb!$B$4:$B$154,Feb!$AM$4:$AM$154, ,0)</f>
        <v>6.6666666666666666E-2</v>
      </c>
      <c r="F57" s="8">
        <f>_xlfn.XLOOKUP(B57,Feb!$B$4:$B$154,Feb!$AN$4:$AN$154, ,0)</f>
        <v>2</v>
      </c>
      <c r="G57" s="26">
        <f>_xlfn.XLOOKUP(B57,Mar!$B$4:$B$154,Mar!$AM$4:$AM$154, ,0)</f>
        <v>0</v>
      </c>
      <c r="H57" s="8">
        <f>_xlfn.XLOOKUP(B57,Mar!$B$4:$B$154,Mar!$AN$4:$AN$154, ,0)</f>
        <v>0</v>
      </c>
      <c r="I57" s="26">
        <f>_xlfn.XLOOKUP(B57,Apr!$B$4:$B$154,Apr!$AM$4:$AM$154, ,0)</f>
        <v>0</v>
      </c>
      <c r="J57" s="8">
        <f>_xlfn.XLOOKUP(B57,Apr!$B$4:$B$154,Apr!$AN$4:$AN$154, ,0)</f>
        <v>0</v>
      </c>
      <c r="K57" s="26">
        <f>_xlfn.XLOOKUP(B57,Mei!$B$4:$B$164,Mei!$AM$4:$AM$164, ,0)</f>
        <v>0</v>
      </c>
      <c r="L57" s="27">
        <f>_xlfn.XLOOKUP(B57,Mei!$B$4:$B$164,Mei!$AN$4:$AN$164, ,0)</f>
        <v>0</v>
      </c>
      <c r="M57" s="38"/>
      <c r="N57" s="40"/>
      <c r="O57" s="37">
        <f t="shared" si="3"/>
        <v>0.15</v>
      </c>
      <c r="P57" s="37">
        <f t="shared" si="4"/>
        <v>6.6666666666666666E-2</v>
      </c>
      <c r="Q57" s="37">
        <f t="shared" si="5"/>
        <v>0</v>
      </c>
      <c r="R57" s="37">
        <f t="shared" si="6"/>
        <v>0</v>
      </c>
      <c r="S57" s="37">
        <f t="shared" si="7"/>
        <v>0</v>
      </c>
      <c r="T57" s="40"/>
      <c r="U57" s="40"/>
      <c r="V57" s="40"/>
    </row>
    <row r="58" spans="2:22" x14ac:dyDescent="0.25">
      <c r="B58" s="15" t="s">
        <v>372</v>
      </c>
      <c r="C58" s="26">
        <f>_xlfn.XLOOKUP(B58,Jan!$B$4:$B$154,Jan!$AM$4:$AM$154, ,0)</f>
        <v>0</v>
      </c>
      <c r="D58" s="27">
        <f>_xlfn.XLOOKUP(B58,Jan!$B$4:$B$154,Jan!$AN$4:$AN$154, ,0)</f>
        <v>0</v>
      </c>
      <c r="E58" s="26">
        <f>_xlfn.XLOOKUP(B58,Feb!$B$4:$B$154,Feb!$AM$4:$AM$154, ,0)</f>
        <v>1.6666666666666666E-2</v>
      </c>
      <c r="F58" s="8">
        <f>_xlfn.XLOOKUP(B58,Feb!$B$4:$B$154,Feb!$AN$4:$AN$154, ,0)</f>
        <v>1</v>
      </c>
      <c r="G58" s="26">
        <f>_xlfn.XLOOKUP(B58,Mar!$B$4:$B$154,Mar!$AM$4:$AM$154, ,0)</f>
        <v>0</v>
      </c>
      <c r="H58" s="8">
        <f>_xlfn.XLOOKUP(B58,Mar!$B$4:$B$154,Mar!$AN$4:$AN$154, ,0)</f>
        <v>0</v>
      </c>
      <c r="I58" s="26">
        <f>_xlfn.XLOOKUP(B58,Apr!$B$4:$B$154,Apr!$AM$4:$AM$154, ,0)</f>
        <v>0</v>
      </c>
      <c r="J58" s="8">
        <f>_xlfn.XLOOKUP(B58,Apr!$B$4:$B$154,Apr!$AN$4:$AN$154, ,0)</f>
        <v>0</v>
      </c>
      <c r="K58" s="26">
        <f>_xlfn.XLOOKUP(B58,Mei!$B$4:$B$164,Mei!$AM$4:$AM$164, ,0)</f>
        <v>0</v>
      </c>
      <c r="L58" s="27">
        <f>_xlfn.XLOOKUP(B58,Mei!$B$4:$B$164,Mei!$AN$4:$AN$164, ,0)</f>
        <v>0</v>
      </c>
      <c r="M58" s="38"/>
      <c r="N58" s="40"/>
      <c r="O58" s="37">
        <f t="shared" si="3"/>
        <v>0</v>
      </c>
      <c r="P58" s="37">
        <f t="shared" si="4"/>
        <v>1.6666666666666666E-2</v>
      </c>
      <c r="Q58" s="37">
        <f t="shared" si="5"/>
        <v>0</v>
      </c>
      <c r="R58" s="37">
        <f t="shared" si="6"/>
        <v>0</v>
      </c>
      <c r="S58" s="37">
        <f t="shared" si="7"/>
        <v>0</v>
      </c>
      <c r="T58" s="40"/>
      <c r="U58" s="40"/>
      <c r="V58" s="40"/>
    </row>
    <row r="59" spans="2:22" x14ac:dyDescent="0.25">
      <c r="B59" s="15" t="s">
        <v>373</v>
      </c>
      <c r="C59" s="26">
        <f>_xlfn.XLOOKUP(B59,Jan!$B$4:$B$154,Jan!$AM$4:$AM$154, ,0)</f>
        <v>0</v>
      </c>
      <c r="D59" s="27">
        <f>_xlfn.XLOOKUP(B59,Jan!$B$4:$B$154,Jan!$AN$4:$AN$154, ,0)</f>
        <v>0</v>
      </c>
      <c r="E59" s="26">
        <f>_xlfn.XLOOKUP(B59,Feb!$B$4:$B$154,Feb!$AM$4:$AM$154, ,0)</f>
        <v>0.05</v>
      </c>
      <c r="F59" s="8">
        <f>_xlfn.XLOOKUP(B59,Feb!$B$4:$B$154,Feb!$AN$4:$AN$154, ,0)</f>
        <v>1</v>
      </c>
      <c r="G59" s="26">
        <f>_xlfn.XLOOKUP(B59,Mar!$B$4:$B$154,Mar!$AM$4:$AM$154, ,0)</f>
        <v>3.3333333333333333E-2</v>
      </c>
      <c r="H59" s="8">
        <f>_xlfn.XLOOKUP(B59,Mar!$B$4:$B$154,Mar!$AN$4:$AN$154, ,0)</f>
        <v>1</v>
      </c>
      <c r="I59" s="26">
        <f>_xlfn.XLOOKUP(B59,Apr!$B$4:$B$154,Apr!$AM$4:$AM$154, ,0)</f>
        <v>0</v>
      </c>
      <c r="J59" s="8">
        <f>_xlfn.XLOOKUP(B59,Apr!$B$4:$B$154,Apr!$AN$4:$AN$154, ,0)</f>
        <v>0</v>
      </c>
      <c r="K59" s="26">
        <f>_xlfn.XLOOKUP(B59,Mei!$B$4:$B$164,Mei!$AM$4:$AM$164, ,0)</f>
        <v>0.76666666666666672</v>
      </c>
      <c r="L59" s="27">
        <f>_xlfn.XLOOKUP(B59,Mei!$B$4:$B$164,Mei!$AN$4:$AN$164, ,0)</f>
        <v>1</v>
      </c>
      <c r="M59" s="38"/>
      <c r="N59" s="40"/>
      <c r="O59" s="37">
        <f t="shared" si="3"/>
        <v>0</v>
      </c>
      <c r="P59" s="37">
        <f t="shared" si="4"/>
        <v>0.05</v>
      </c>
      <c r="Q59" s="37">
        <f t="shared" si="5"/>
        <v>3.3333333333333333E-2</v>
      </c>
      <c r="R59" s="37">
        <f t="shared" si="6"/>
        <v>0</v>
      </c>
      <c r="S59" s="37">
        <f t="shared" si="7"/>
        <v>0.76666666666666672</v>
      </c>
      <c r="T59" s="40"/>
      <c r="U59" s="40"/>
      <c r="V59" s="40"/>
    </row>
    <row r="60" spans="2:22" x14ac:dyDescent="0.25">
      <c r="B60" s="15" t="s">
        <v>212</v>
      </c>
      <c r="C60" s="26">
        <f>_xlfn.XLOOKUP(B60,Jan!$B$4:$B$154,Jan!$AM$4:$AM$154, ,0)</f>
        <v>1.5</v>
      </c>
      <c r="D60" s="27">
        <f>_xlfn.XLOOKUP(B60,Jan!$B$4:$B$154,Jan!$AN$4:$AN$154, ,0)</f>
        <v>4</v>
      </c>
      <c r="E60" s="26">
        <f>_xlfn.XLOOKUP(B60,Feb!$B$4:$B$154,Feb!$AM$4:$AM$154, ,0)</f>
        <v>0.43333333333333335</v>
      </c>
      <c r="F60" s="8">
        <f>_xlfn.XLOOKUP(B60,Feb!$B$4:$B$154,Feb!$AN$4:$AN$154, ,0)</f>
        <v>4</v>
      </c>
      <c r="G60" s="26">
        <f>_xlfn.XLOOKUP(B60,Mar!$B$4:$B$154,Mar!$AM$4:$AM$154, ,0)</f>
        <v>0.11666666666666667</v>
      </c>
      <c r="H60" s="8">
        <f>_xlfn.XLOOKUP(B60,Mar!$B$4:$B$154,Mar!$AN$4:$AN$154, ,0)</f>
        <v>3</v>
      </c>
      <c r="I60" s="26">
        <f>_xlfn.XLOOKUP(B60,Apr!$B$4:$B$154,Apr!$AM$4:$AM$154, ,0)</f>
        <v>0.65</v>
      </c>
      <c r="J60" s="8">
        <f>_xlfn.XLOOKUP(B60,Apr!$B$4:$B$154,Apr!$AN$4:$AN$154, ,0)</f>
        <v>3</v>
      </c>
      <c r="K60" s="26">
        <f>_xlfn.XLOOKUP(B60,Mei!$B$4:$B$164,Mei!$AM$4:$AM$164, ,0)</f>
        <v>0</v>
      </c>
      <c r="L60" s="27">
        <f>_xlfn.XLOOKUP(B60,Mei!$B$4:$B$164,Mei!$AN$4:$AN$164, ,0)</f>
        <v>0</v>
      </c>
      <c r="M60" s="38"/>
      <c r="N60" s="40"/>
      <c r="O60" s="37">
        <f t="shared" si="3"/>
        <v>1.5</v>
      </c>
      <c r="P60" s="37">
        <f t="shared" si="4"/>
        <v>0.43333333333333335</v>
      </c>
      <c r="Q60" s="37">
        <f t="shared" si="5"/>
        <v>0.11666666666666667</v>
      </c>
      <c r="R60" s="37">
        <f t="shared" si="6"/>
        <v>0.65</v>
      </c>
      <c r="S60" s="37">
        <f t="shared" si="7"/>
        <v>0</v>
      </c>
      <c r="T60" s="40"/>
      <c r="U60" s="40"/>
      <c r="V60" s="40"/>
    </row>
    <row r="61" spans="2:22" x14ac:dyDescent="0.25">
      <c r="B61" s="15" t="s">
        <v>213</v>
      </c>
      <c r="C61" s="26">
        <f>_xlfn.XLOOKUP(B61,Jan!$B$4:$B$154,Jan!$AM$4:$AM$154, ,0)</f>
        <v>0</v>
      </c>
      <c r="D61" s="27">
        <f>_xlfn.XLOOKUP(B61,Jan!$B$4:$B$154,Jan!$AN$4:$AN$154, ,0)</f>
        <v>0</v>
      </c>
      <c r="E61" s="26">
        <f>_xlfn.XLOOKUP(B61,Feb!$B$4:$B$154,Feb!$AM$4:$AM$154, ,0)</f>
        <v>0</v>
      </c>
      <c r="F61" s="8">
        <f>_xlfn.XLOOKUP(B61,Feb!$B$4:$B$154,Feb!$AN$4:$AN$154, ,0)</f>
        <v>0</v>
      </c>
      <c r="G61" s="26">
        <f>_xlfn.XLOOKUP(B61,Mar!$B$4:$B$154,Mar!$AM$4:$AM$154, ,0)</f>
        <v>0.31666666666666665</v>
      </c>
      <c r="H61" s="8">
        <f>_xlfn.XLOOKUP(B61,Mar!$B$4:$B$154,Mar!$AN$4:$AN$154, ,0)</f>
        <v>1</v>
      </c>
      <c r="I61" s="26">
        <f>_xlfn.XLOOKUP(B61,Apr!$B$4:$B$154,Apr!$AM$4:$AM$154, ,0)</f>
        <v>0</v>
      </c>
      <c r="J61" s="8">
        <f>_xlfn.XLOOKUP(B61,Apr!$B$4:$B$154,Apr!$AN$4:$AN$154, ,0)</f>
        <v>0</v>
      </c>
      <c r="K61" s="26">
        <f>_xlfn.XLOOKUP(B61,Mei!$B$4:$B$164,Mei!$AM$4:$AM$164, ,0)</f>
        <v>0</v>
      </c>
      <c r="L61" s="27">
        <f>_xlfn.XLOOKUP(B61,Mei!$B$4:$B$164,Mei!$AN$4:$AN$164, ,0)</f>
        <v>0</v>
      </c>
      <c r="M61" s="38"/>
      <c r="N61" s="40"/>
      <c r="O61" s="37">
        <f t="shared" si="3"/>
        <v>0</v>
      </c>
      <c r="P61" s="37">
        <f t="shared" si="4"/>
        <v>0</v>
      </c>
      <c r="Q61" s="37">
        <f t="shared" si="5"/>
        <v>0.31666666666666665</v>
      </c>
      <c r="R61" s="37">
        <f t="shared" si="6"/>
        <v>0</v>
      </c>
      <c r="S61" s="37">
        <f t="shared" si="7"/>
        <v>0</v>
      </c>
      <c r="T61" s="40"/>
      <c r="U61" s="40"/>
      <c r="V61" s="40"/>
    </row>
    <row r="62" spans="2:22" x14ac:dyDescent="0.25">
      <c r="B62" s="15" t="s">
        <v>409</v>
      </c>
      <c r="C62" s="26"/>
      <c r="D62" s="27"/>
      <c r="E62" s="26"/>
      <c r="F62" s="8"/>
      <c r="G62" s="26"/>
      <c r="H62" s="8"/>
      <c r="I62" s="26"/>
      <c r="J62" s="8"/>
      <c r="K62" s="26">
        <f>_xlfn.XLOOKUP(B62,Mei!$B$4:$B$164,Mei!$AM$4:$AM$164, ,0)</f>
        <v>0</v>
      </c>
      <c r="L62" s="27">
        <f>_xlfn.XLOOKUP(B62,Mei!$B$4:$B$164,Mei!$AN$4:$AN$164, ,0)</f>
        <v>0</v>
      </c>
      <c r="M62" s="38"/>
      <c r="N62" s="40"/>
      <c r="O62" s="37">
        <f t="shared" si="3"/>
        <v>0</v>
      </c>
      <c r="P62" s="37">
        <f t="shared" si="4"/>
        <v>0</v>
      </c>
      <c r="Q62" s="37">
        <f t="shared" si="5"/>
        <v>0</v>
      </c>
      <c r="R62" s="37">
        <f t="shared" si="6"/>
        <v>0</v>
      </c>
      <c r="S62" s="37">
        <f t="shared" si="7"/>
        <v>0</v>
      </c>
      <c r="T62" s="40"/>
      <c r="U62" s="40"/>
      <c r="V62" s="40"/>
    </row>
    <row r="63" spans="2:22" x14ac:dyDescent="0.25">
      <c r="B63" s="15" t="s">
        <v>59</v>
      </c>
      <c r="C63" s="26">
        <f>_xlfn.XLOOKUP(B63,Jan!$B$4:$B$154,Jan!$AM$4:$AM$154, ,0)</f>
        <v>0</v>
      </c>
      <c r="D63" s="27">
        <f>_xlfn.XLOOKUP(B63,Jan!$B$4:$B$154,Jan!$AN$4:$AN$154, ,0)</f>
        <v>0</v>
      </c>
      <c r="E63" s="26">
        <f>_xlfn.XLOOKUP(B63,Feb!$B$4:$B$154,Feb!$AM$4:$AM$154, ,0)</f>
        <v>0</v>
      </c>
      <c r="F63" s="8">
        <f>_xlfn.XLOOKUP(B63,Feb!$B$4:$B$154,Feb!$AN$4:$AN$154, ,0)</f>
        <v>0</v>
      </c>
      <c r="G63" s="26">
        <f>_xlfn.XLOOKUP(B63,Mar!$B$4:$B$154,Mar!$AM$4:$AM$154, ,0)</f>
        <v>0</v>
      </c>
      <c r="H63" s="8">
        <f>_xlfn.XLOOKUP(B63,Mar!$B$4:$B$154,Mar!$AN$4:$AN$154, ,0)</f>
        <v>0</v>
      </c>
      <c r="I63" s="26">
        <f>_xlfn.XLOOKUP(B63,Apr!$B$4:$B$154,Apr!$AM$4:$AM$154, ,0)</f>
        <v>0</v>
      </c>
      <c r="J63" s="8">
        <f>_xlfn.XLOOKUP(B63,Apr!$B$4:$B$154,Apr!$AN$4:$AN$154, ,0)</f>
        <v>0</v>
      </c>
      <c r="K63" s="26">
        <f>_xlfn.XLOOKUP(B63,Mei!$B$4:$B$164,Mei!$AM$4:$AM$164, ,0)</f>
        <v>0</v>
      </c>
      <c r="L63" s="27">
        <f>_xlfn.XLOOKUP(B63,Mei!$B$4:$B$164,Mei!$AN$4:$AN$164, ,0)</f>
        <v>0</v>
      </c>
      <c r="M63" s="38"/>
      <c r="N63" s="40"/>
      <c r="O63" s="37">
        <f t="shared" si="3"/>
        <v>0</v>
      </c>
      <c r="P63" s="37">
        <f t="shared" si="4"/>
        <v>0</v>
      </c>
      <c r="Q63" s="37">
        <f t="shared" si="5"/>
        <v>0</v>
      </c>
      <c r="R63" s="37">
        <f t="shared" si="6"/>
        <v>0</v>
      </c>
      <c r="S63" s="37">
        <f t="shared" si="7"/>
        <v>0</v>
      </c>
      <c r="T63" s="40"/>
      <c r="U63" s="40"/>
      <c r="V63" s="40"/>
    </row>
    <row r="64" spans="2:22" x14ac:dyDescent="0.25">
      <c r="B64" s="15" t="s">
        <v>214</v>
      </c>
      <c r="C64" s="26">
        <f>_xlfn.XLOOKUP(B64,Jan!$B$4:$B$154,Jan!$AM$4:$AM$154, ,0)</f>
        <v>0.7</v>
      </c>
      <c r="D64" s="27">
        <f>_xlfn.XLOOKUP(B64,Jan!$B$4:$B$154,Jan!$AN$4:$AN$154, ,0)</f>
        <v>6</v>
      </c>
      <c r="E64" s="26">
        <f>_xlfn.XLOOKUP(B64,Feb!$B$4:$B$154,Feb!$AM$4:$AM$154, ,0)</f>
        <v>0.81666666666666665</v>
      </c>
      <c r="F64" s="8">
        <f>_xlfn.XLOOKUP(B64,Feb!$B$4:$B$154,Feb!$AN$4:$AN$154, ,0)</f>
        <v>5</v>
      </c>
      <c r="G64" s="26">
        <f>_xlfn.XLOOKUP(B64,Mar!$B$4:$B$154,Mar!$AM$4:$AM$154, ,0)</f>
        <v>1.2333333333333334</v>
      </c>
      <c r="H64" s="8">
        <f>_xlfn.XLOOKUP(B64,Mar!$B$4:$B$154,Mar!$AN$4:$AN$154, ,0)</f>
        <v>7</v>
      </c>
      <c r="I64" s="26">
        <f>_xlfn.XLOOKUP(B64,Apr!$B$4:$B$154,Apr!$AM$4:$AM$154, ,0)</f>
        <v>0.46666666666666667</v>
      </c>
      <c r="J64" s="8">
        <f>_xlfn.XLOOKUP(B64,Apr!$B$4:$B$154,Apr!$AN$4:$AN$154, ,0)</f>
        <v>4</v>
      </c>
      <c r="K64" s="26">
        <f>_xlfn.XLOOKUP(B64,Mei!$B$4:$B$164,Mei!$AM$4:$AM$164, ,0)</f>
        <v>1.5166666666666666</v>
      </c>
      <c r="L64" s="27">
        <f>_xlfn.XLOOKUP(B64,Mei!$B$4:$B$164,Mei!$AN$4:$AN$164, ,0)</f>
        <v>7</v>
      </c>
      <c r="M64" s="38"/>
      <c r="N64" s="40"/>
      <c r="O64" s="37">
        <f t="shared" si="3"/>
        <v>0.7</v>
      </c>
      <c r="P64" s="37">
        <f t="shared" si="4"/>
        <v>0.81666666666666665</v>
      </c>
      <c r="Q64" s="37">
        <f t="shared" si="5"/>
        <v>1.2333333333333334</v>
      </c>
      <c r="R64" s="37">
        <f t="shared" si="6"/>
        <v>0.46666666666666667</v>
      </c>
      <c r="S64" s="37">
        <f t="shared" si="7"/>
        <v>1.5166666666666666</v>
      </c>
      <c r="T64" s="40"/>
      <c r="U64" s="40"/>
      <c r="V64" s="40"/>
    </row>
    <row r="65" spans="2:22" x14ac:dyDescent="0.25">
      <c r="B65" s="15" t="s">
        <v>215</v>
      </c>
      <c r="C65" s="26">
        <f>_xlfn.XLOOKUP(B65,Jan!$B$4:$B$154,Jan!$AM$4:$AM$154, ,0)</f>
        <v>0</v>
      </c>
      <c r="D65" s="27">
        <f>_xlfn.XLOOKUP(B65,Jan!$B$4:$B$154,Jan!$AN$4:$AN$154, ,0)</f>
        <v>0</v>
      </c>
      <c r="E65" s="26">
        <f>_xlfn.XLOOKUP(B65,Feb!$B$4:$B$154,Feb!$AM$4:$AM$154, ,0)</f>
        <v>1.4166666666666667</v>
      </c>
      <c r="F65" s="8">
        <f>_xlfn.XLOOKUP(B65,Feb!$B$4:$B$154,Feb!$AN$4:$AN$154, ,0)</f>
        <v>3</v>
      </c>
      <c r="G65" s="26">
        <f>_xlfn.XLOOKUP(B65,Mar!$B$4:$B$154,Mar!$AM$4:$AM$154, ,0)</f>
        <v>1.3833333333333333</v>
      </c>
      <c r="H65" s="8">
        <f>_xlfn.XLOOKUP(B65,Mar!$B$4:$B$154,Mar!$AN$4:$AN$154, ,0)</f>
        <v>8</v>
      </c>
      <c r="I65" s="26">
        <f>_xlfn.XLOOKUP(B65,Apr!$B$4:$B$154,Apr!$AM$4:$AM$154, ,0)</f>
        <v>0.6</v>
      </c>
      <c r="J65" s="8">
        <f>_xlfn.XLOOKUP(B65,Apr!$B$4:$B$154,Apr!$AN$4:$AN$154, ,0)</f>
        <v>7</v>
      </c>
      <c r="K65" s="26">
        <f>_xlfn.XLOOKUP(B65,Mei!$B$4:$B$164,Mei!$AM$4:$AM$164, ,0)</f>
        <v>0.36666666666666664</v>
      </c>
      <c r="L65" s="27">
        <f>_xlfn.XLOOKUP(B65,Mei!$B$4:$B$164,Mei!$AN$4:$AN$164, ,0)</f>
        <v>4</v>
      </c>
      <c r="M65" s="38"/>
      <c r="N65" s="40"/>
      <c r="O65" s="37">
        <f t="shared" si="3"/>
        <v>0</v>
      </c>
      <c r="P65" s="37">
        <f t="shared" si="4"/>
        <v>1.4166666666666667</v>
      </c>
      <c r="Q65" s="37">
        <f t="shared" si="5"/>
        <v>1.3833333333333333</v>
      </c>
      <c r="R65" s="37">
        <f t="shared" si="6"/>
        <v>0.6</v>
      </c>
      <c r="S65" s="37">
        <f t="shared" si="7"/>
        <v>0.36666666666666664</v>
      </c>
      <c r="T65" s="40"/>
      <c r="U65" s="40"/>
      <c r="V65" s="40"/>
    </row>
    <row r="66" spans="2:22" x14ac:dyDescent="0.25">
      <c r="B66" s="15" t="s">
        <v>268</v>
      </c>
      <c r="C66" s="26">
        <f>_xlfn.XLOOKUP(B66,Jan!$B$4:$B$154,Jan!$AM$4:$AM$154, ,0)</f>
        <v>0.56666666666666665</v>
      </c>
      <c r="D66" s="27">
        <f>_xlfn.XLOOKUP(B66,Jan!$B$4:$B$154,Jan!$AN$4:$AN$154, ,0)</f>
        <v>10</v>
      </c>
      <c r="E66" s="26">
        <f>_xlfn.XLOOKUP(B66,Feb!$B$4:$B$154,Feb!$AM$4:$AM$154, ,0)</f>
        <v>0.23333333333333334</v>
      </c>
      <c r="F66" s="8">
        <f>_xlfn.XLOOKUP(B66,Feb!$B$4:$B$154,Feb!$AN$4:$AN$154, ,0)</f>
        <v>1</v>
      </c>
      <c r="G66" s="26">
        <f>_xlfn.XLOOKUP(B66,Mar!$B$4:$B$154,Mar!$AM$4:$AM$154, ,0)</f>
        <v>0.31666666666666665</v>
      </c>
      <c r="H66" s="8">
        <f>_xlfn.XLOOKUP(B66,Mar!$B$4:$B$154,Mar!$AN$4:$AN$154, ,0)</f>
        <v>7</v>
      </c>
      <c r="I66" s="26">
        <f>_xlfn.XLOOKUP(B66,Apr!$B$4:$B$154,Apr!$AM$4:$AM$154, ,0)</f>
        <v>0</v>
      </c>
      <c r="J66" s="8">
        <f>_xlfn.XLOOKUP(B66,Apr!$B$4:$B$154,Apr!$AN$4:$AN$154, ,0)</f>
        <v>0</v>
      </c>
      <c r="K66" s="26">
        <f>_xlfn.XLOOKUP(B66,Mei!$B$4:$B$164,Mei!$AM$4:$AM$164, ,0)</f>
        <v>0.13333333333333333</v>
      </c>
      <c r="L66" s="27">
        <f>_xlfn.XLOOKUP(B66,Mei!$B$4:$B$164,Mei!$AN$4:$AN$164, ,0)</f>
        <v>4</v>
      </c>
      <c r="M66" s="38"/>
      <c r="N66" s="40"/>
      <c r="O66" s="37">
        <f t="shared" si="3"/>
        <v>0.56666666666666665</v>
      </c>
      <c r="P66" s="37">
        <f t="shared" si="4"/>
        <v>0.23333333333333334</v>
      </c>
      <c r="Q66" s="37">
        <f t="shared" si="5"/>
        <v>0.31666666666666665</v>
      </c>
      <c r="R66" s="37">
        <f t="shared" si="6"/>
        <v>0</v>
      </c>
      <c r="S66" s="37">
        <f t="shared" si="7"/>
        <v>0.13333333333333333</v>
      </c>
      <c r="T66" s="40"/>
      <c r="U66" s="40"/>
      <c r="V66" s="40"/>
    </row>
    <row r="67" spans="2:22" x14ac:dyDescent="0.25">
      <c r="B67" s="15" t="s">
        <v>216</v>
      </c>
      <c r="C67" s="26">
        <f>_xlfn.XLOOKUP(B67,Jan!$B$4:$B$154,Jan!$AM$4:$AM$154, ,0)</f>
        <v>0</v>
      </c>
      <c r="D67" s="27">
        <f>_xlfn.XLOOKUP(B67,Jan!$B$4:$B$154,Jan!$AN$4:$AN$154, ,0)</f>
        <v>0</v>
      </c>
      <c r="E67" s="26">
        <f>_xlfn.XLOOKUP(B67,Feb!$B$4:$B$154,Feb!$AM$4:$AM$154, ,0)</f>
        <v>0</v>
      </c>
      <c r="F67" s="8">
        <f>_xlfn.XLOOKUP(B67,Feb!$B$4:$B$154,Feb!$AN$4:$AN$154, ,0)</f>
        <v>0</v>
      </c>
      <c r="G67" s="26">
        <f>_xlfn.XLOOKUP(B67,Mar!$B$4:$B$154,Mar!$AM$4:$AM$154, ,0)</f>
        <v>1.7666666666666666</v>
      </c>
      <c r="H67" s="8">
        <f>_xlfn.XLOOKUP(B67,Mar!$B$4:$B$154,Mar!$AN$4:$AN$154, ,0)</f>
        <v>4</v>
      </c>
      <c r="I67" s="26">
        <f>_xlfn.XLOOKUP(B67,Apr!$B$4:$B$154,Apr!$AM$4:$AM$154, ,0)</f>
        <v>0</v>
      </c>
      <c r="J67" s="8">
        <f>_xlfn.XLOOKUP(B67,Apr!$B$4:$B$154,Apr!$AN$4:$AN$154, ,0)</f>
        <v>0</v>
      </c>
      <c r="K67" s="26">
        <f>_xlfn.XLOOKUP(B67,Mei!$B$4:$B$164,Mei!$AM$4:$AM$164, ,0)</f>
        <v>0</v>
      </c>
      <c r="L67" s="27">
        <f>_xlfn.XLOOKUP(B67,Mei!$B$4:$B$164,Mei!$AN$4:$AN$164, ,0)</f>
        <v>0</v>
      </c>
      <c r="M67" s="38"/>
      <c r="N67" s="40"/>
      <c r="O67" s="37">
        <f t="shared" si="3"/>
        <v>0</v>
      </c>
      <c r="P67" s="37">
        <f t="shared" si="4"/>
        <v>0</v>
      </c>
      <c r="Q67" s="37">
        <f t="shared" si="5"/>
        <v>1.7666666666666666</v>
      </c>
      <c r="R67" s="37">
        <f t="shared" si="6"/>
        <v>0</v>
      </c>
      <c r="S67" s="37">
        <f t="shared" si="7"/>
        <v>0</v>
      </c>
      <c r="T67" s="40"/>
      <c r="U67" s="40"/>
      <c r="V67" s="40"/>
    </row>
    <row r="68" spans="2:22" x14ac:dyDescent="0.25">
      <c r="B68" s="15" t="s">
        <v>217</v>
      </c>
      <c r="C68" s="26">
        <f>_xlfn.XLOOKUP(B68,Jan!$B$4:$B$154,Jan!$AM$4:$AM$154, ,0)</f>
        <v>3.1833333333333331</v>
      </c>
      <c r="D68" s="27">
        <f>_xlfn.XLOOKUP(B68,Jan!$B$4:$B$154,Jan!$AN$4:$AN$154, ,0)</f>
        <v>4</v>
      </c>
      <c r="E68" s="26">
        <f>_xlfn.XLOOKUP(B68,Feb!$B$4:$B$154,Feb!$AM$4:$AM$154, ,0)</f>
        <v>0</v>
      </c>
      <c r="F68" s="8">
        <f>_xlfn.XLOOKUP(B68,Feb!$B$4:$B$154,Feb!$AN$4:$AN$154, ,0)</f>
        <v>0</v>
      </c>
      <c r="G68" s="26">
        <f>_xlfn.XLOOKUP(B68,Mar!$B$4:$B$154,Mar!$AM$4:$AM$154, ,0)</f>
        <v>0.8</v>
      </c>
      <c r="H68" s="8">
        <f>_xlfn.XLOOKUP(B68,Mar!$B$4:$B$154,Mar!$AN$4:$AN$154, ,0)</f>
        <v>1</v>
      </c>
      <c r="I68" s="26">
        <f>_xlfn.XLOOKUP(B68,Apr!$B$4:$B$154,Apr!$AM$4:$AM$154, ,0)</f>
        <v>0.53333333333333333</v>
      </c>
      <c r="J68" s="8">
        <f>_xlfn.XLOOKUP(B68,Apr!$B$4:$B$154,Apr!$AN$4:$AN$154, ,0)</f>
        <v>1</v>
      </c>
      <c r="K68" s="26">
        <f>_xlfn.XLOOKUP(B68,Mei!$B$4:$B$164,Mei!$AM$4:$AM$164, ,0)</f>
        <v>0</v>
      </c>
      <c r="L68" s="27">
        <f>_xlfn.XLOOKUP(B68,Mei!$B$4:$B$164,Mei!$AN$4:$AN$164, ,0)</f>
        <v>0</v>
      </c>
      <c r="M68" s="38"/>
      <c r="N68" s="40"/>
      <c r="O68" s="37">
        <f t="shared" ref="O68:O131" si="8">IF($M$1="Trend Line Terlambat Dalam Jam",C68,D68)</f>
        <v>3.1833333333333331</v>
      </c>
      <c r="P68" s="37">
        <f t="shared" ref="P68:P131" si="9">IF($M$1="Trend Line Terlambat Dalam Jam",E68,F68)</f>
        <v>0</v>
      </c>
      <c r="Q68" s="37">
        <f t="shared" ref="Q68:Q131" si="10">IF($M$1="Trend Line Terlambat Dalam Jam",G68,H68)</f>
        <v>0.8</v>
      </c>
      <c r="R68" s="37">
        <f t="shared" ref="R68:R131" si="11">IF($M$1="Trend Line Terlambat Dalam Jam",I68,J68)</f>
        <v>0.53333333333333333</v>
      </c>
      <c r="S68" s="37">
        <f t="shared" ref="S68:S131" si="12">IF($M$1="Trend Line Terlambat Dalam Jam",K68,L68)</f>
        <v>0</v>
      </c>
      <c r="T68" s="40"/>
      <c r="U68" s="40"/>
      <c r="V68" s="40"/>
    </row>
    <row r="69" spans="2:22" x14ac:dyDescent="0.25">
      <c r="B69" s="15" t="s">
        <v>219</v>
      </c>
      <c r="C69" s="26">
        <f>_xlfn.XLOOKUP(B69,Jan!$B$4:$B$154,Jan!$AM$4:$AM$154, ,0)</f>
        <v>0</v>
      </c>
      <c r="D69" s="27">
        <f>_xlfn.XLOOKUP(B69,Jan!$B$4:$B$154,Jan!$AN$4:$AN$154, ,0)</f>
        <v>0</v>
      </c>
      <c r="E69" s="26">
        <f>_xlfn.XLOOKUP(B69,Feb!$B$4:$B$154,Feb!$AM$4:$AM$154, ,0)</f>
        <v>0</v>
      </c>
      <c r="F69" s="8">
        <f>_xlfn.XLOOKUP(B69,Feb!$B$4:$B$154,Feb!$AN$4:$AN$154, ,0)</f>
        <v>0</v>
      </c>
      <c r="G69" s="26">
        <f>_xlfn.XLOOKUP(B69,Mar!$B$4:$B$154,Mar!$AM$4:$AM$154, ,0)</f>
        <v>0</v>
      </c>
      <c r="H69" s="8">
        <f>_xlfn.XLOOKUP(B69,Mar!$B$4:$B$154,Mar!$AN$4:$AN$154, ,0)</f>
        <v>0</v>
      </c>
      <c r="I69" s="26">
        <f>_xlfn.XLOOKUP(B69,Apr!$B$4:$B$154,Apr!$AM$4:$AM$154, ,0)</f>
        <v>0</v>
      </c>
      <c r="J69" s="8">
        <f>_xlfn.XLOOKUP(B69,Apr!$B$4:$B$154,Apr!$AN$4:$AN$154, ,0)</f>
        <v>0</v>
      </c>
      <c r="K69" s="26">
        <f>_xlfn.XLOOKUP(B69,Mei!$B$4:$B$164,Mei!$AM$4:$AM$164, ,0)</f>
        <v>0</v>
      </c>
      <c r="L69" s="27">
        <f>_xlfn.XLOOKUP(B69,Mei!$B$4:$B$164,Mei!$AN$4:$AN$164, ,0)</f>
        <v>0</v>
      </c>
      <c r="M69" s="38"/>
      <c r="N69" s="40"/>
      <c r="O69" s="37">
        <f t="shared" si="8"/>
        <v>0</v>
      </c>
      <c r="P69" s="37">
        <f t="shared" si="9"/>
        <v>0</v>
      </c>
      <c r="Q69" s="37">
        <f t="shared" si="10"/>
        <v>0</v>
      </c>
      <c r="R69" s="37">
        <f t="shared" si="11"/>
        <v>0</v>
      </c>
      <c r="S69" s="37">
        <f t="shared" si="12"/>
        <v>0</v>
      </c>
      <c r="T69" s="40"/>
      <c r="U69" s="40"/>
      <c r="V69" s="40"/>
    </row>
    <row r="70" spans="2:22" x14ac:dyDescent="0.25">
      <c r="B70" s="15" t="s">
        <v>220</v>
      </c>
      <c r="C70" s="26">
        <f>_xlfn.XLOOKUP(B70,Jan!$B$4:$B$154,Jan!$AM$4:$AM$154, ,0)</f>
        <v>1.0666666666666667</v>
      </c>
      <c r="D70" s="27">
        <f>_xlfn.XLOOKUP(B70,Jan!$B$4:$B$154,Jan!$AN$4:$AN$154, ,0)</f>
        <v>14</v>
      </c>
      <c r="E70" s="26">
        <f>_xlfn.XLOOKUP(B70,Feb!$B$4:$B$154,Feb!$AM$4:$AM$154, ,0)</f>
        <v>1.55</v>
      </c>
      <c r="F70" s="8">
        <f>_xlfn.XLOOKUP(B70,Feb!$B$4:$B$154,Feb!$AN$4:$AN$154, ,0)</f>
        <v>9</v>
      </c>
      <c r="G70" s="26">
        <f>_xlfn.XLOOKUP(B70,Mar!$B$4:$B$154,Mar!$AM$4:$AM$154, ,0)</f>
        <v>1.2333333333333334</v>
      </c>
      <c r="H70" s="8">
        <f>_xlfn.XLOOKUP(B70,Mar!$B$4:$B$154,Mar!$AN$4:$AN$154, ,0)</f>
        <v>8</v>
      </c>
      <c r="I70" s="26">
        <f>_xlfn.XLOOKUP(B70,Apr!$B$4:$B$154,Apr!$AM$4:$AM$154, ,0)</f>
        <v>1.6666666666666667</v>
      </c>
      <c r="J70" s="8">
        <f>_xlfn.XLOOKUP(B70,Apr!$B$4:$B$154,Apr!$AN$4:$AN$154, ,0)</f>
        <v>13</v>
      </c>
      <c r="K70" s="26">
        <f>_xlfn.XLOOKUP(B70,Mei!$B$4:$B$164,Mei!$AM$4:$AM$164, ,0)</f>
        <v>1.8166666666666667</v>
      </c>
      <c r="L70" s="27">
        <f>_xlfn.XLOOKUP(B70,Mei!$B$4:$B$164,Mei!$AN$4:$AN$164, ,0)</f>
        <v>14</v>
      </c>
      <c r="M70" s="38"/>
      <c r="N70" s="40"/>
      <c r="O70" s="37">
        <f t="shared" si="8"/>
        <v>1.0666666666666667</v>
      </c>
      <c r="P70" s="37">
        <f t="shared" si="9"/>
        <v>1.55</v>
      </c>
      <c r="Q70" s="37">
        <f t="shared" si="10"/>
        <v>1.2333333333333334</v>
      </c>
      <c r="R70" s="37">
        <f t="shared" si="11"/>
        <v>1.6666666666666667</v>
      </c>
      <c r="S70" s="37">
        <f t="shared" si="12"/>
        <v>1.8166666666666667</v>
      </c>
      <c r="T70" s="40"/>
      <c r="U70" s="40"/>
      <c r="V70" s="40"/>
    </row>
    <row r="71" spans="2:22" x14ac:dyDescent="0.25">
      <c r="B71" s="15" t="s">
        <v>412</v>
      </c>
      <c r="C71" s="26"/>
      <c r="D71" s="27"/>
      <c r="E71" s="26"/>
      <c r="F71" s="8"/>
      <c r="G71" s="26"/>
      <c r="H71" s="8"/>
      <c r="I71" s="26"/>
      <c r="J71" s="8"/>
      <c r="K71" s="26">
        <f>_xlfn.XLOOKUP(B71,Mei!$B$4:$B$164,Mei!$AM$4:$AM$164, ,0)</f>
        <v>0</v>
      </c>
      <c r="L71" s="27">
        <f>_xlfn.XLOOKUP(B71,Mei!$B$4:$B$164,Mei!$AN$4:$AN$164, ,0)</f>
        <v>0</v>
      </c>
      <c r="M71" s="38"/>
      <c r="N71" s="40"/>
      <c r="O71" s="37">
        <f t="shared" si="8"/>
        <v>0</v>
      </c>
      <c r="P71" s="37">
        <f t="shared" si="9"/>
        <v>0</v>
      </c>
      <c r="Q71" s="37">
        <f t="shared" si="10"/>
        <v>0</v>
      </c>
      <c r="R71" s="37">
        <f t="shared" si="11"/>
        <v>0</v>
      </c>
      <c r="S71" s="37">
        <f t="shared" si="12"/>
        <v>0</v>
      </c>
      <c r="T71" s="40"/>
      <c r="U71" s="40"/>
      <c r="V71" s="40"/>
    </row>
    <row r="72" spans="2:22" x14ac:dyDescent="0.25">
      <c r="B72" s="15" t="s">
        <v>190</v>
      </c>
      <c r="C72" s="26">
        <f>_xlfn.XLOOKUP(B72,Jan!$B$4:$B$154,Jan!$AM$4:$AM$154, ,0)</f>
        <v>0</v>
      </c>
      <c r="D72" s="27">
        <f>_xlfn.XLOOKUP(B72,Jan!$B$4:$B$154,Jan!$AN$4:$AN$154, ,0)</f>
        <v>0</v>
      </c>
      <c r="E72" s="26">
        <f>_xlfn.XLOOKUP(B72,Feb!$B$4:$B$154,Feb!$AM$4:$AM$154, ,0)</f>
        <v>3.3333333333333333E-2</v>
      </c>
      <c r="F72" s="8">
        <f>_xlfn.XLOOKUP(B72,Feb!$B$4:$B$154,Feb!$AN$4:$AN$154, ,0)</f>
        <v>1</v>
      </c>
      <c r="G72" s="26">
        <f>_xlfn.XLOOKUP(B72,Mar!$B$4:$B$154,Mar!$AM$4:$AM$154, ,0)</f>
        <v>0.15</v>
      </c>
      <c r="H72" s="8">
        <f>_xlfn.XLOOKUP(B72,Mar!$B$4:$B$154,Mar!$AN$4:$AN$154, ,0)</f>
        <v>2</v>
      </c>
      <c r="I72" s="26">
        <f>_xlfn.XLOOKUP(B72,Apr!$B$4:$B$154,Apr!$AM$4:$AM$154, ,0)</f>
        <v>0</v>
      </c>
      <c r="J72" s="8">
        <f>_xlfn.XLOOKUP(B72,Apr!$B$4:$B$154,Apr!$AN$4:$AN$154, ,0)</f>
        <v>0</v>
      </c>
      <c r="K72" s="26">
        <f>_xlfn.XLOOKUP(B72,Mei!$B$4:$B$164,Mei!$AM$4:$AM$164, ,0)</f>
        <v>0</v>
      </c>
      <c r="L72" s="27">
        <f>_xlfn.XLOOKUP(B72,Mei!$B$4:$B$164,Mei!$AN$4:$AN$164, ,0)</f>
        <v>0</v>
      </c>
      <c r="M72" s="38"/>
      <c r="N72" s="40"/>
      <c r="O72" s="37">
        <f t="shared" si="8"/>
        <v>0</v>
      </c>
      <c r="P72" s="37">
        <f t="shared" si="9"/>
        <v>3.3333333333333333E-2</v>
      </c>
      <c r="Q72" s="37">
        <f t="shared" si="10"/>
        <v>0.15</v>
      </c>
      <c r="R72" s="37">
        <f t="shared" si="11"/>
        <v>0</v>
      </c>
      <c r="S72" s="37">
        <f t="shared" si="12"/>
        <v>0</v>
      </c>
      <c r="T72" s="40"/>
      <c r="U72" s="40"/>
      <c r="V72" s="40"/>
    </row>
    <row r="73" spans="2:22" x14ac:dyDescent="0.25">
      <c r="B73" s="15" t="s">
        <v>221</v>
      </c>
      <c r="C73" s="26">
        <f>_xlfn.XLOOKUP(B73,Jan!$B$4:$B$154,Jan!$AM$4:$AM$154, ,0)</f>
        <v>1.1000000000000001</v>
      </c>
      <c r="D73" s="27">
        <f>_xlfn.XLOOKUP(B73,Jan!$B$4:$B$154,Jan!$AN$4:$AN$154, ,0)</f>
        <v>11</v>
      </c>
      <c r="E73" s="26">
        <f>_xlfn.XLOOKUP(B73,Feb!$B$4:$B$154,Feb!$AM$4:$AM$154, ,0)</f>
        <v>0.8</v>
      </c>
      <c r="F73" s="8">
        <f>_xlfn.XLOOKUP(B73,Feb!$B$4:$B$154,Feb!$AN$4:$AN$154, ,0)</f>
        <v>7</v>
      </c>
      <c r="G73" s="26">
        <f>_xlfn.XLOOKUP(B73,Mar!$B$4:$B$154,Mar!$AM$4:$AM$154, ,0)</f>
        <v>3.3833333333333333</v>
      </c>
      <c r="H73" s="8">
        <f>_xlfn.XLOOKUP(B73,Mar!$B$4:$B$154,Mar!$AN$4:$AN$154, ,0)</f>
        <v>13</v>
      </c>
      <c r="I73" s="26">
        <f>_xlfn.XLOOKUP(B73,Apr!$B$4:$B$154,Apr!$AM$4:$AM$154, ,0)</f>
        <v>0.55000000000000004</v>
      </c>
      <c r="J73" s="8">
        <f>_xlfn.XLOOKUP(B73,Apr!$B$4:$B$154,Apr!$AN$4:$AN$154, ,0)</f>
        <v>4</v>
      </c>
      <c r="K73" s="26">
        <f>_xlfn.XLOOKUP(B73,Mei!$B$4:$B$164,Mei!$AM$4:$AM$164, ,0)</f>
        <v>0.48333333333333334</v>
      </c>
      <c r="L73" s="27">
        <f>_xlfn.XLOOKUP(B73,Mei!$B$4:$B$164,Mei!$AN$4:$AN$164, ,0)</f>
        <v>4</v>
      </c>
      <c r="M73" s="38"/>
      <c r="N73" s="40"/>
      <c r="O73" s="37">
        <f t="shared" si="8"/>
        <v>1.1000000000000001</v>
      </c>
      <c r="P73" s="37">
        <f t="shared" si="9"/>
        <v>0.8</v>
      </c>
      <c r="Q73" s="37">
        <f t="shared" si="10"/>
        <v>3.3833333333333333</v>
      </c>
      <c r="R73" s="37">
        <f t="shared" si="11"/>
        <v>0.55000000000000004</v>
      </c>
      <c r="S73" s="37">
        <f t="shared" si="12"/>
        <v>0.48333333333333334</v>
      </c>
      <c r="T73" s="40"/>
      <c r="U73" s="40"/>
      <c r="V73" s="40"/>
    </row>
    <row r="74" spans="2:22" x14ac:dyDescent="0.25">
      <c r="B74" s="15" t="s">
        <v>222</v>
      </c>
      <c r="C74" s="26">
        <f>_xlfn.XLOOKUP(B74,Jan!$B$4:$B$154,Jan!$AM$4:$AM$154, ,0)</f>
        <v>0</v>
      </c>
      <c r="D74" s="27">
        <f>_xlfn.XLOOKUP(B74,Jan!$B$4:$B$154,Jan!$AN$4:$AN$154, ,0)</f>
        <v>0</v>
      </c>
      <c r="E74" s="26">
        <f>_xlfn.XLOOKUP(B74,Feb!$B$4:$B$154,Feb!$AM$4:$AM$154, ,0)</f>
        <v>0</v>
      </c>
      <c r="F74" s="8">
        <f>_xlfn.XLOOKUP(B74,Feb!$B$4:$B$154,Feb!$AN$4:$AN$154, ,0)</f>
        <v>0</v>
      </c>
      <c r="G74" s="26">
        <f>_xlfn.XLOOKUP(B74,Mar!$B$4:$B$154,Mar!$AM$4:$AM$154, ,0)</f>
        <v>0</v>
      </c>
      <c r="H74" s="8">
        <f>_xlfn.XLOOKUP(B74,Mar!$B$4:$B$154,Mar!$AN$4:$AN$154, ,0)</f>
        <v>0</v>
      </c>
      <c r="I74" s="26">
        <f>_xlfn.XLOOKUP(B74,Apr!$B$4:$B$154,Apr!$AM$4:$AM$154, ,0)</f>
        <v>0.65</v>
      </c>
      <c r="J74" s="8">
        <f>_xlfn.XLOOKUP(B74,Apr!$B$4:$B$154,Apr!$AN$4:$AN$154, ,0)</f>
        <v>2</v>
      </c>
      <c r="K74" s="26">
        <f>_xlfn.XLOOKUP(B74,Mei!$B$4:$B$164,Mei!$AM$4:$AM$164, ,0)</f>
        <v>0.13333333333333333</v>
      </c>
      <c r="L74" s="27">
        <f>_xlfn.XLOOKUP(B74,Mei!$B$4:$B$164,Mei!$AN$4:$AN$164, ,0)</f>
        <v>1</v>
      </c>
      <c r="M74" s="38"/>
      <c r="N74" s="40"/>
      <c r="O74" s="37">
        <f t="shared" si="8"/>
        <v>0</v>
      </c>
      <c r="P74" s="37">
        <f t="shared" si="9"/>
        <v>0</v>
      </c>
      <c r="Q74" s="37">
        <f t="shared" si="10"/>
        <v>0</v>
      </c>
      <c r="R74" s="37">
        <f t="shared" si="11"/>
        <v>0.65</v>
      </c>
      <c r="S74" s="37">
        <f t="shared" si="12"/>
        <v>0.13333333333333333</v>
      </c>
      <c r="T74" s="40"/>
      <c r="U74" s="40"/>
      <c r="V74" s="40"/>
    </row>
    <row r="75" spans="2:22" x14ac:dyDescent="0.25">
      <c r="B75" s="15" t="s">
        <v>223</v>
      </c>
      <c r="C75" s="26">
        <f>_xlfn.XLOOKUP(B75,Jan!$B$4:$B$154,Jan!$AM$4:$AM$154, ,0)</f>
        <v>2.4</v>
      </c>
      <c r="D75" s="27">
        <f>_xlfn.XLOOKUP(B75,Jan!$B$4:$B$154,Jan!$AN$4:$AN$154, ,0)</f>
        <v>15</v>
      </c>
      <c r="E75" s="26">
        <f>_xlfn.XLOOKUP(B75,Feb!$B$4:$B$154,Feb!$AM$4:$AM$154, ,0)</f>
        <v>3.7333333333333334</v>
      </c>
      <c r="F75" s="8">
        <f>_xlfn.XLOOKUP(B75,Feb!$B$4:$B$154,Feb!$AN$4:$AN$154, ,0)</f>
        <v>16</v>
      </c>
      <c r="G75" s="26">
        <f>_xlfn.XLOOKUP(B75,Mar!$B$4:$B$154,Mar!$AM$4:$AM$154, ,0)</f>
        <v>6.4</v>
      </c>
      <c r="H75" s="8">
        <f>_xlfn.XLOOKUP(B75,Mar!$B$4:$B$154,Mar!$AN$4:$AN$154, ,0)</f>
        <v>18</v>
      </c>
      <c r="I75" s="26">
        <f>_xlfn.XLOOKUP(B75,Apr!$B$4:$B$154,Apr!$AM$4:$AM$154, ,0)</f>
        <v>1.4833333333333334</v>
      </c>
      <c r="J75" s="8">
        <f>_xlfn.XLOOKUP(B75,Apr!$B$4:$B$154,Apr!$AN$4:$AN$154, ,0)</f>
        <v>8</v>
      </c>
      <c r="K75" s="26">
        <f>_xlfn.XLOOKUP(B75,Mei!$B$4:$B$164,Mei!$AM$4:$AM$164, ,0)</f>
        <v>2.0666666666666669</v>
      </c>
      <c r="L75" s="27">
        <f>_xlfn.XLOOKUP(B75,Mei!$B$4:$B$164,Mei!$AN$4:$AN$164, ,0)</f>
        <v>13</v>
      </c>
      <c r="M75" s="38"/>
      <c r="N75" s="40"/>
      <c r="O75" s="37">
        <f t="shared" si="8"/>
        <v>2.4</v>
      </c>
      <c r="P75" s="37">
        <f t="shared" si="9"/>
        <v>3.7333333333333334</v>
      </c>
      <c r="Q75" s="37">
        <f t="shared" si="10"/>
        <v>6.4</v>
      </c>
      <c r="R75" s="37">
        <f t="shared" si="11"/>
        <v>1.4833333333333334</v>
      </c>
      <c r="S75" s="37">
        <f t="shared" si="12"/>
        <v>2.0666666666666669</v>
      </c>
      <c r="T75" s="40"/>
      <c r="U75" s="40"/>
      <c r="V75" s="40"/>
    </row>
    <row r="76" spans="2:22" x14ac:dyDescent="0.25">
      <c r="B76" s="15" t="s">
        <v>224</v>
      </c>
      <c r="C76" s="26">
        <f>_xlfn.XLOOKUP(B76,Jan!$B$4:$B$154,Jan!$AM$4:$AM$154, ,0)</f>
        <v>0.21666666666666667</v>
      </c>
      <c r="D76" s="27">
        <f>_xlfn.XLOOKUP(B76,Jan!$B$4:$B$154,Jan!$AN$4:$AN$154, ,0)</f>
        <v>2</v>
      </c>
      <c r="E76" s="26">
        <f>_xlfn.XLOOKUP(B76,Feb!$B$4:$B$154,Feb!$AM$4:$AM$154, ,0)</f>
        <v>1.3166666666666667</v>
      </c>
      <c r="F76" s="8">
        <f>_xlfn.XLOOKUP(B76,Feb!$B$4:$B$154,Feb!$AN$4:$AN$154, ,0)</f>
        <v>5</v>
      </c>
      <c r="G76" s="26">
        <f>_xlfn.XLOOKUP(B76,Mar!$B$4:$B$154,Mar!$AM$4:$AM$154, ,0)</f>
        <v>1.9</v>
      </c>
      <c r="H76" s="8">
        <f>_xlfn.XLOOKUP(B76,Mar!$B$4:$B$154,Mar!$AN$4:$AN$154, ,0)</f>
        <v>7</v>
      </c>
      <c r="I76" s="26">
        <f>_xlfn.XLOOKUP(B76,Apr!$B$4:$B$154,Apr!$AM$4:$AM$154, ,0)</f>
        <v>0.11666666666666667</v>
      </c>
      <c r="J76" s="8">
        <f>_xlfn.XLOOKUP(B76,Apr!$B$4:$B$154,Apr!$AN$4:$AN$154, ,0)</f>
        <v>1</v>
      </c>
      <c r="K76" s="26">
        <f>_xlfn.XLOOKUP(B76,Mei!$B$4:$B$164,Mei!$AM$4:$AM$164, ,0)</f>
        <v>0.56666666666666665</v>
      </c>
      <c r="L76" s="27">
        <f>_xlfn.XLOOKUP(B76,Mei!$B$4:$B$164,Mei!$AN$4:$AN$164, ,0)</f>
        <v>6</v>
      </c>
      <c r="M76" s="38"/>
      <c r="N76" s="40"/>
      <c r="O76" s="37">
        <f t="shared" si="8"/>
        <v>0.21666666666666667</v>
      </c>
      <c r="P76" s="37">
        <f t="shared" si="9"/>
        <v>1.3166666666666667</v>
      </c>
      <c r="Q76" s="37">
        <f t="shared" si="10"/>
        <v>1.9</v>
      </c>
      <c r="R76" s="37">
        <f t="shared" si="11"/>
        <v>0.11666666666666667</v>
      </c>
      <c r="S76" s="37">
        <f t="shared" si="12"/>
        <v>0.56666666666666665</v>
      </c>
      <c r="T76" s="40"/>
      <c r="U76" s="40"/>
      <c r="V76" s="40"/>
    </row>
    <row r="77" spans="2:22" x14ac:dyDescent="0.25">
      <c r="B77" s="15" t="s">
        <v>225</v>
      </c>
      <c r="C77" s="26">
        <f>_xlfn.XLOOKUP(B77,Jan!$B$4:$B$154,Jan!$AM$4:$AM$154, ,0)</f>
        <v>0</v>
      </c>
      <c r="D77" s="27">
        <f>_xlfn.XLOOKUP(B77,Jan!$B$4:$B$154,Jan!$AN$4:$AN$154, ,0)</f>
        <v>0</v>
      </c>
      <c r="E77" s="26">
        <f>_xlfn.XLOOKUP(B77,Feb!$B$4:$B$154,Feb!$AM$4:$AM$154, ,0)</f>
        <v>0.05</v>
      </c>
      <c r="F77" s="8">
        <f>_xlfn.XLOOKUP(B77,Feb!$B$4:$B$154,Feb!$AN$4:$AN$154, ,0)</f>
        <v>1</v>
      </c>
      <c r="G77" s="26">
        <f>_xlfn.XLOOKUP(B77,Mar!$B$4:$B$154,Mar!$AM$4:$AM$154, ,0)</f>
        <v>0</v>
      </c>
      <c r="H77" s="8">
        <f>_xlfn.XLOOKUP(B77,Mar!$B$4:$B$154,Mar!$AN$4:$AN$154, ,0)</f>
        <v>0</v>
      </c>
      <c r="I77" s="26">
        <f>_xlfn.XLOOKUP(B77,Apr!$B$4:$B$154,Apr!$AM$4:$AM$154, ,0)</f>
        <v>0</v>
      </c>
      <c r="J77" s="8">
        <f>_xlfn.XLOOKUP(B77,Apr!$B$4:$B$154,Apr!$AN$4:$AN$154, ,0)</f>
        <v>0</v>
      </c>
      <c r="K77" s="26">
        <f>_xlfn.XLOOKUP(B77,Mei!$B$4:$B$164,Mei!$AM$4:$AM$164, ,0)</f>
        <v>0</v>
      </c>
      <c r="L77" s="27">
        <f>_xlfn.XLOOKUP(B77,Mei!$B$4:$B$164,Mei!$AN$4:$AN$164, ,0)</f>
        <v>0</v>
      </c>
      <c r="M77" s="38"/>
      <c r="N77" s="40"/>
      <c r="O77" s="37">
        <f t="shared" si="8"/>
        <v>0</v>
      </c>
      <c r="P77" s="37">
        <f t="shared" si="9"/>
        <v>0.05</v>
      </c>
      <c r="Q77" s="37">
        <f t="shared" si="10"/>
        <v>0</v>
      </c>
      <c r="R77" s="37">
        <f t="shared" si="11"/>
        <v>0</v>
      </c>
      <c r="S77" s="37">
        <f t="shared" si="12"/>
        <v>0</v>
      </c>
      <c r="T77" s="40"/>
      <c r="U77" s="40"/>
      <c r="V77" s="40"/>
    </row>
    <row r="78" spans="2:22" x14ac:dyDescent="0.25">
      <c r="B78" s="15" t="s">
        <v>228</v>
      </c>
      <c r="C78" s="26">
        <f>_xlfn.XLOOKUP(B78,Jan!$B$4:$B$154,Jan!$AM$4:$AM$154, ,0)</f>
        <v>0</v>
      </c>
      <c r="D78" s="27">
        <f>_xlfn.XLOOKUP(B78,Jan!$B$4:$B$154,Jan!$AN$4:$AN$154, ,0)</f>
        <v>0</v>
      </c>
      <c r="E78" s="26">
        <f>_xlfn.XLOOKUP(B78,Feb!$B$4:$B$154,Feb!$AM$4:$AM$154, ,0)</f>
        <v>0</v>
      </c>
      <c r="F78" s="8">
        <f>_xlfn.XLOOKUP(B78,Feb!$B$4:$B$154,Feb!$AN$4:$AN$154, ,0)</f>
        <v>0</v>
      </c>
      <c r="G78" s="26">
        <f>_xlfn.XLOOKUP(B78,Mar!$B$4:$B$154,Mar!$AM$4:$AM$154, ,0)</f>
        <v>0</v>
      </c>
      <c r="H78" s="8">
        <f>_xlfn.XLOOKUP(B78,Mar!$B$4:$B$154,Mar!$AN$4:$AN$154, ,0)</f>
        <v>0</v>
      </c>
      <c r="I78" s="26">
        <f>_xlfn.XLOOKUP(B78,Apr!$B$4:$B$154,Apr!$AM$4:$AM$154, ,0)</f>
        <v>6.6666666666666666E-2</v>
      </c>
      <c r="J78" s="8">
        <f>_xlfn.XLOOKUP(B78,Apr!$B$4:$B$154,Apr!$AN$4:$AN$154, ,0)</f>
        <v>1</v>
      </c>
      <c r="K78" s="26">
        <f>_xlfn.XLOOKUP(B78,Mei!$B$4:$B$164,Mei!$AM$4:$AM$164, ,0)</f>
        <v>0</v>
      </c>
      <c r="L78" s="27">
        <f>_xlfn.XLOOKUP(B78,Mei!$B$4:$B$164,Mei!$AN$4:$AN$164, ,0)</f>
        <v>0</v>
      </c>
      <c r="M78" s="38"/>
      <c r="N78" s="40"/>
      <c r="O78" s="37">
        <f t="shared" si="8"/>
        <v>0</v>
      </c>
      <c r="P78" s="37">
        <f t="shared" si="9"/>
        <v>0</v>
      </c>
      <c r="Q78" s="37">
        <f t="shared" si="10"/>
        <v>0</v>
      </c>
      <c r="R78" s="37">
        <f t="shared" si="11"/>
        <v>6.6666666666666666E-2</v>
      </c>
      <c r="S78" s="37">
        <f t="shared" si="12"/>
        <v>0</v>
      </c>
      <c r="T78" s="40"/>
      <c r="U78" s="40"/>
      <c r="V78" s="40"/>
    </row>
    <row r="79" spans="2:22" x14ac:dyDescent="0.25">
      <c r="B79" s="17" t="s">
        <v>369</v>
      </c>
      <c r="C79" s="57">
        <f>_xlfn.XLOOKUP(B79,Jan!$B$4:$B$154,Jan!$AM$4:$AM$154, ,0)</f>
        <v>0.13333333333333333</v>
      </c>
      <c r="D79" s="58">
        <f>_xlfn.XLOOKUP(B79,Jan!$B$4:$B$154,Jan!$AN$4:$AN$154, ,0)</f>
        <v>2</v>
      </c>
      <c r="E79" s="57">
        <f>_xlfn.XLOOKUP(B79,Feb!$B$4:$B$154,Feb!$AM$4:$AM$154, ,0)</f>
        <v>1.1166666666666667</v>
      </c>
      <c r="F79" s="59">
        <f>_xlfn.XLOOKUP(B79,Feb!$B$4:$B$154,Feb!$AN$4:$AN$154, ,0)</f>
        <v>4</v>
      </c>
      <c r="G79" s="57">
        <f>_xlfn.XLOOKUP(B79,Mar!$B$4:$B$154,Mar!$AM$4:$AM$154, ,0)</f>
        <v>0</v>
      </c>
      <c r="H79" s="59">
        <f>_xlfn.XLOOKUP(B79,Mar!$B$4:$B$154,Mar!$AN$4:$AN$154, ,0)</f>
        <v>0</v>
      </c>
      <c r="I79" s="57">
        <f>_xlfn.XLOOKUP(B79,Apr!$B$4:$B$154,Apr!$AM$4:$AM$154, ,0)</f>
        <v>0</v>
      </c>
      <c r="J79" s="59">
        <f>_xlfn.XLOOKUP(B79,Apr!$B$4:$B$154,Apr!$AN$4:$AN$154, ,0)</f>
        <v>0</v>
      </c>
      <c r="K79" s="57">
        <f>_xlfn.XLOOKUP(B79,Mei!$B$4:$B$164,Mei!$AM$4:$AM$164, ,0)</f>
        <v>0</v>
      </c>
      <c r="L79" s="58">
        <f>_xlfn.XLOOKUP(B79,Mei!$B$4:$B$164,Mei!$AN$4:$AN$164, ,0)</f>
        <v>0</v>
      </c>
      <c r="M79" s="60"/>
      <c r="N79" s="40"/>
      <c r="O79" s="37">
        <f t="shared" si="8"/>
        <v>0.13333333333333333</v>
      </c>
      <c r="P79" s="37">
        <f t="shared" si="9"/>
        <v>1.1166666666666667</v>
      </c>
      <c r="Q79" s="37">
        <f t="shared" si="10"/>
        <v>0</v>
      </c>
      <c r="R79" s="37">
        <f t="shared" si="11"/>
        <v>0</v>
      </c>
      <c r="S79" s="37">
        <f t="shared" si="12"/>
        <v>0</v>
      </c>
      <c r="T79" s="40"/>
      <c r="U79" s="40"/>
      <c r="V79" s="40"/>
    </row>
    <row r="80" spans="2:22" x14ac:dyDescent="0.25">
      <c r="B80" s="15" t="s">
        <v>229</v>
      </c>
      <c r="C80" s="26">
        <f>_xlfn.XLOOKUP(B80,Jan!$B$4:$B$154,Jan!$AM$4:$AM$154, ,0)</f>
        <v>1.4833333333333334</v>
      </c>
      <c r="D80" s="27">
        <f>_xlfn.XLOOKUP(B80,Jan!$B$4:$B$154,Jan!$AN$4:$AN$154, ,0)</f>
        <v>5</v>
      </c>
      <c r="E80" s="26">
        <f>_xlfn.XLOOKUP(B80,Feb!$B$4:$B$154,Feb!$AM$4:$AM$154, ,0)</f>
        <v>2.6166666666666667</v>
      </c>
      <c r="F80" s="8">
        <f>_xlfn.XLOOKUP(B80,Feb!$B$4:$B$154,Feb!$AN$4:$AN$154, ,0)</f>
        <v>6</v>
      </c>
      <c r="G80" s="26">
        <f>_xlfn.XLOOKUP(B80,Mar!$B$4:$B$154,Mar!$AM$4:$AM$154, ,0)</f>
        <v>1.3666666666666667</v>
      </c>
      <c r="H80" s="8">
        <f>_xlfn.XLOOKUP(B80,Mar!$B$4:$B$154,Mar!$AN$4:$AN$154, ,0)</f>
        <v>5</v>
      </c>
      <c r="I80" s="26">
        <f>_xlfn.XLOOKUP(B80,Apr!$B$4:$B$154,Apr!$AM$4:$AM$154, ,0)</f>
        <v>0.25</v>
      </c>
      <c r="J80" s="8">
        <f>_xlfn.XLOOKUP(B80,Apr!$B$4:$B$154,Apr!$AN$4:$AN$154, ,0)</f>
        <v>1</v>
      </c>
      <c r="K80" s="26">
        <f>_xlfn.XLOOKUP(B80,Mei!$B$4:$B$164,Mei!$AM$4:$AM$164, ,0)</f>
        <v>8.3333333333333329E-2</v>
      </c>
      <c r="L80" s="27">
        <f>_xlfn.XLOOKUP(B80,Mei!$B$4:$B$164,Mei!$AN$4:$AN$164, ,0)</f>
        <v>1</v>
      </c>
      <c r="M80" s="38"/>
      <c r="N80" s="40"/>
      <c r="O80" s="37">
        <f t="shared" si="8"/>
        <v>1.4833333333333334</v>
      </c>
      <c r="P80" s="37">
        <f t="shared" si="9"/>
        <v>2.6166666666666667</v>
      </c>
      <c r="Q80" s="37">
        <f t="shared" si="10"/>
        <v>1.3666666666666667</v>
      </c>
      <c r="R80" s="37">
        <f t="shared" si="11"/>
        <v>0.25</v>
      </c>
      <c r="S80" s="37">
        <f t="shared" si="12"/>
        <v>8.3333333333333329E-2</v>
      </c>
      <c r="T80" s="40"/>
      <c r="U80" s="40"/>
      <c r="V80" s="40"/>
    </row>
    <row r="81" spans="2:22" x14ac:dyDescent="0.25">
      <c r="B81" s="15" t="s">
        <v>191</v>
      </c>
      <c r="C81" s="26">
        <f>_xlfn.XLOOKUP(B81,Jan!$B$4:$B$154,Jan!$AM$4:$AM$154, ,0)</f>
        <v>3</v>
      </c>
      <c r="D81" s="27">
        <f>_xlfn.XLOOKUP(B81,Jan!$B$4:$B$154,Jan!$AN$4:$AN$154, ,0)</f>
        <v>6</v>
      </c>
      <c r="E81" s="26">
        <f>_xlfn.XLOOKUP(B81,Feb!$B$4:$B$154,Feb!$AM$4:$AM$154, ,0)</f>
        <v>2.4166666666666665</v>
      </c>
      <c r="F81" s="8">
        <f>_xlfn.XLOOKUP(B81,Feb!$B$4:$B$154,Feb!$AN$4:$AN$154, ,0)</f>
        <v>7</v>
      </c>
      <c r="G81" s="26">
        <f>_xlfn.XLOOKUP(B81,Mar!$B$4:$B$154,Mar!$AM$4:$AM$154, ,0)</f>
        <v>4.25</v>
      </c>
      <c r="H81" s="8">
        <f>_xlfn.XLOOKUP(B81,Mar!$B$4:$B$154,Mar!$AN$4:$AN$154, ,0)</f>
        <v>8</v>
      </c>
      <c r="I81" s="26">
        <f>_xlfn.XLOOKUP(B81,Apr!$B$4:$B$154,Apr!$AM$4:$AM$154, ,0)</f>
        <v>2.8</v>
      </c>
      <c r="J81" s="8">
        <f>_xlfn.XLOOKUP(B81,Apr!$B$4:$B$154,Apr!$AN$4:$AN$154, ,0)</f>
        <v>5</v>
      </c>
      <c r="K81" s="26">
        <f>_xlfn.XLOOKUP(B81,Mei!$B$4:$B$164,Mei!$AM$4:$AM$164, ,0)</f>
        <v>0.41666666666666669</v>
      </c>
      <c r="L81" s="27">
        <f>_xlfn.XLOOKUP(B81,Mei!$B$4:$B$164,Mei!$AN$4:$AN$164, ,0)</f>
        <v>2</v>
      </c>
      <c r="M81" s="38"/>
      <c r="N81" s="40"/>
      <c r="O81" s="37">
        <f t="shared" si="8"/>
        <v>3</v>
      </c>
      <c r="P81" s="37">
        <f t="shared" si="9"/>
        <v>2.4166666666666665</v>
      </c>
      <c r="Q81" s="37">
        <f t="shared" si="10"/>
        <v>4.25</v>
      </c>
      <c r="R81" s="37">
        <f t="shared" si="11"/>
        <v>2.8</v>
      </c>
      <c r="S81" s="37">
        <f t="shared" si="12"/>
        <v>0.41666666666666669</v>
      </c>
      <c r="T81" s="40"/>
      <c r="U81" s="40"/>
      <c r="V81" s="40"/>
    </row>
    <row r="82" spans="2:22" x14ac:dyDescent="0.25">
      <c r="B82" s="15" t="s">
        <v>230</v>
      </c>
      <c r="C82" s="26">
        <f>_xlfn.XLOOKUP(B82,Jan!$B$4:$B$154,Jan!$AM$4:$AM$154, ,0)</f>
        <v>0</v>
      </c>
      <c r="D82" s="27">
        <f>_xlfn.XLOOKUP(B82,Jan!$B$4:$B$154,Jan!$AN$4:$AN$154, ,0)</f>
        <v>0</v>
      </c>
      <c r="E82" s="26">
        <f>_xlfn.XLOOKUP(B82,Feb!$B$4:$B$154,Feb!$AM$4:$AM$154, ,0)</f>
        <v>0.05</v>
      </c>
      <c r="F82" s="8">
        <f>_xlfn.XLOOKUP(B82,Feb!$B$4:$B$154,Feb!$AN$4:$AN$154, ,0)</f>
        <v>1</v>
      </c>
      <c r="G82" s="26">
        <f>_xlfn.XLOOKUP(B82,Mar!$B$4:$B$154,Mar!$AM$4:$AM$154, ,0)</f>
        <v>0.15</v>
      </c>
      <c r="H82" s="8">
        <f>_xlfn.XLOOKUP(B82,Mar!$B$4:$B$154,Mar!$AN$4:$AN$154, ,0)</f>
        <v>1</v>
      </c>
      <c r="I82" s="26">
        <f>_xlfn.XLOOKUP(B82,Apr!$B$4:$B$154,Apr!$AM$4:$AM$154, ,0)</f>
        <v>4.3499999999999996</v>
      </c>
      <c r="J82" s="8">
        <f>_xlfn.XLOOKUP(B82,Apr!$B$4:$B$154,Apr!$AN$4:$AN$154, ,0)</f>
        <v>1</v>
      </c>
      <c r="K82" s="26">
        <f>_xlfn.XLOOKUP(B82,Mei!$B$4:$B$164,Mei!$AM$4:$AM$164, ,0)</f>
        <v>0</v>
      </c>
      <c r="L82" s="27">
        <f>_xlfn.XLOOKUP(B82,Mei!$B$4:$B$164,Mei!$AN$4:$AN$164, ,0)</f>
        <v>0</v>
      </c>
      <c r="M82" s="38"/>
      <c r="N82" s="40"/>
      <c r="O82" s="37">
        <f t="shared" si="8"/>
        <v>0</v>
      </c>
      <c r="P82" s="37">
        <f t="shared" si="9"/>
        <v>0.05</v>
      </c>
      <c r="Q82" s="37">
        <f t="shared" si="10"/>
        <v>0.15</v>
      </c>
      <c r="R82" s="37">
        <f t="shared" si="11"/>
        <v>4.3499999999999996</v>
      </c>
      <c r="S82" s="37">
        <f t="shared" si="12"/>
        <v>0</v>
      </c>
      <c r="T82" s="40"/>
      <c r="U82" s="40"/>
      <c r="V82" s="40"/>
    </row>
    <row r="83" spans="2:22" x14ac:dyDescent="0.25">
      <c r="B83" s="15" t="s">
        <v>231</v>
      </c>
      <c r="C83" s="26">
        <f>_xlfn.XLOOKUP(B83,Jan!$B$4:$B$154,Jan!$AM$4:$AM$154, ,0)</f>
        <v>0</v>
      </c>
      <c r="D83" s="27">
        <f>_xlfn.XLOOKUP(B83,Jan!$B$4:$B$154,Jan!$AN$4:$AN$154, ,0)</f>
        <v>0</v>
      </c>
      <c r="E83" s="26">
        <f>_xlfn.XLOOKUP(B83,Feb!$B$4:$B$154,Feb!$AM$4:$AM$154, ,0)</f>
        <v>0.46666666666666667</v>
      </c>
      <c r="F83" s="8">
        <f>_xlfn.XLOOKUP(B83,Feb!$B$4:$B$154,Feb!$AN$4:$AN$154, ,0)</f>
        <v>1</v>
      </c>
      <c r="G83" s="26">
        <f>_xlfn.XLOOKUP(B83,Mar!$B$4:$B$154,Mar!$AM$4:$AM$154, ,0)</f>
        <v>0.75</v>
      </c>
      <c r="H83" s="8">
        <f>_xlfn.XLOOKUP(B83,Mar!$B$4:$B$154,Mar!$AN$4:$AN$154, ,0)</f>
        <v>1</v>
      </c>
      <c r="I83" s="26">
        <f>_xlfn.XLOOKUP(B83,Apr!$B$4:$B$154,Apr!$AM$4:$AM$154, ,0)</f>
        <v>0</v>
      </c>
      <c r="J83" s="8">
        <f>_xlfn.XLOOKUP(B83,Apr!$B$4:$B$154,Apr!$AN$4:$AN$154, ,0)</f>
        <v>0</v>
      </c>
      <c r="K83" s="26">
        <f>_xlfn.XLOOKUP(B83,Mei!$B$4:$B$164,Mei!$AM$4:$AM$164, ,0)</f>
        <v>0</v>
      </c>
      <c r="L83" s="27">
        <f>_xlfn.XLOOKUP(B83,Mei!$B$4:$B$164,Mei!$AN$4:$AN$164, ,0)</f>
        <v>0</v>
      </c>
      <c r="M83" s="38"/>
      <c r="N83" s="40"/>
      <c r="O83" s="37">
        <f t="shared" si="8"/>
        <v>0</v>
      </c>
      <c r="P83" s="37">
        <f t="shared" si="9"/>
        <v>0.46666666666666667</v>
      </c>
      <c r="Q83" s="37">
        <f t="shared" si="10"/>
        <v>0.75</v>
      </c>
      <c r="R83" s="37">
        <f t="shared" si="11"/>
        <v>0</v>
      </c>
      <c r="S83" s="37">
        <f t="shared" si="12"/>
        <v>0</v>
      </c>
      <c r="T83" s="40"/>
      <c r="U83" s="40"/>
      <c r="V83" s="40"/>
    </row>
    <row r="84" spans="2:22" x14ac:dyDescent="0.25">
      <c r="B84" s="17" t="s">
        <v>232</v>
      </c>
      <c r="C84" s="57">
        <f>_xlfn.XLOOKUP(B84,Jan!$B$4:$B$154,Jan!$AM$4:$AM$154, ,0)</f>
        <v>0</v>
      </c>
      <c r="D84" s="58">
        <f>_xlfn.XLOOKUP(B84,Jan!$B$4:$B$154,Jan!$AN$4:$AN$154, ,0)</f>
        <v>0</v>
      </c>
      <c r="E84" s="57">
        <f>_xlfn.XLOOKUP(B84,Feb!$B$4:$B$154,Feb!$AM$4:$AM$154, ,0)</f>
        <v>0</v>
      </c>
      <c r="F84" s="59">
        <f>_xlfn.XLOOKUP(B84,Feb!$B$4:$B$154,Feb!$AN$4:$AN$154, ,0)</f>
        <v>0</v>
      </c>
      <c r="G84" s="57">
        <f>_xlfn.XLOOKUP(B84,Mar!$B$4:$B$154,Mar!$AM$4:$AM$154, ,0)</f>
        <v>0</v>
      </c>
      <c r="H84" s="59">
        <f>_xlfn.XLOOKUP(B84,Mar!$B$4:$B$154,Mar!$AN$4:$AN$154, ,0)</f>
        <v>0</v>
      </c>
      <c r="I84" s="57">
        <f>_xlfn.XLOOKUP(B84,Apr!$B$4:$B$154,Apr!$AM$4:$AM$154, ,0)</f>
        <v>0</v>
      </c>
      <c r="J84" s="59">
        <f>_xlfn.XLOOKUP(B84,Apr!$B$4:$B$154,Apr!$AN$4:$AN$154, ,0)</f>
        <v>0</v>
      </c>
      <c r="K84" s="57">
        <f>_xlfn.XLOOKUP(B84,Mei!$B$4:$B$164,Mei!$AM$4:$AM$164, ,0)</f>
        <v>0</v>
      </c>
      <c r="L84" s="58">
        <f>_xlfn.XLOOKUP(B84,Mei!$B$4:$B$164,Mei!$AN$4:$AN$164, ,0)</f>
        <v>0</v>
      </c>
      <c r="M84" s="60"/>
      <c r="N84" s="40"/>
      <c r="O84" s="37">
        <f t="shared" si="8"/>
        <v>0</v>
      </c>
      <c r="P84" s="37">
        <f t="shared" si="9"/>
        <v>0</v>
      </c>
      <c r="Q84" s="37">
        <f t="shared" si="10"/>
        <v>0</v>
      </c>
      <c r="R84" s="37">
        <f t="shared" si="11"/>
        <v>0</v>
      </c>
      <c r="S84" s="37">
        <f t="shared" si="12"/>
        <v>0</v>
      </c>
      <c r="T84" s="40"/>
      <c r="U84" s="40"/>
      <c r="V84" s="40"/>
    </row>
    <row r="85" spans="2:22" x14ac:dyDescent="0.25">
      <c r="B85" s="15" t="s">
        <v>233</v>
      </c>
      <c r="C85" s="26">
        <f>_xlfn.XLOOKUP(B85,Jan!$B$4:$B$154,Jan!$AM$4:$AM$154, ,0)</f>
        <v>0.46666666666666667</v>
      </c>
      <c r="D85" s="27">
        <f>_xlfn.XLOOKUP(B85,Jan!$B$4:$B$154,Jan!$AN$4:$AN$154, ,0)</f>
        <v>5</v>
      </c>
      <c r="E85" s="26">
        <f>_xlfn.XLOOKUP(B85,Feb!$B$4:$B$154,Feb!$AM$4:$AM$154, ,0)</f>
        <v>0.78333333333333333</v>
      </c>
      <c r="F85" s="8">
        <f>_xlfn.XLOOKUP(B85,Feb!$B$4:$B$154,Feb!$AN$4:$AN$154, ,0)</f>
        <v>6</v>
      </c>
      <c r="G85" s="26">
        <f>_xlfn.XLOOKUP(B85,Mar!$B$4:$B$154,Mar!$AM$4:$AM$154, ,0)</f>
        <v>1.85</v>
      </c>
      <c r="H85" s="8">
        <f>_xlfn.XLOOKUP(B85,Mar!$B$4:$B$154,Mar!$AN$4:$AN$154, ,0)</f>
        <v>11</v>
      </c>
      <c r="I85" s="26">
        <f>_xlfn.XLOOKUP(B85,Apr!$B$4:$B$154,Apr!$AM$4:$AM$154, ,0)</f>
        <v>1.3333333333333333</v>
      </c>
      <c r="J85" s="8">
        <f>_xlfn.XLOOKUP(B85,Apr!$B$4:$B$154,Apr!$AN$4:$AN$154, ,0)</f>
        <v>7</v>
      </c>
      <c r="K85" s="26">
        <f>_xlfn.XLOOKUP(B85,Mei!$B$4:$B$164,Mei!$AM$4:$AM$164, ,0)</f>
        <v>2.15</v>
      </c>
      <c r="L85" s="27">
        <f>_xlfn.XLOOKUP(B85,Mei!$B$4:$B$164,Mei!$AN$4:$AN$164, ,0)</f>
        <v>10</v>
      </c>
      <c r="M85" s="38"/>
      <c r="N85" s="40"/>
      <c r="O85" s="37">
        <f t="shared" si="8"/>
        <v>0.46666666666666667</v>
      </c>
      <c r="P85" s="37">
        <f t="shared" si="9"/>
        <v>0.78333333333333333</v>
      </c>
      <c r="Q85" s="37">
        <f t="shared" si="10"/>
        <v>1.85</v>
      </c>
      <c r="R85" s="37">
        <f t="shared" si="11"/>
        <v>1.3333333333333333</v>
      </c>
      <c r="S85" s="37">
        <f t="shared" si="12"/>
        <v>2.15</v>
      </c>
      <c r="T85" s="40"/>
      <c r="U85" s="40"/>
      <c r="V85" s="40"/>
    </row>
    <row r="86" spans="2:22" x14ac:dyDescent="0.25">
      <c r="B86" s="15" t="s">
        <v>234</v>
      </c>
      <c r="C86" s="26">
        <f>_xlfn.XLOOKUP(B86,Jan!$B$4:$B$154,Jan!$AM$4:$AM$154, ,0)</f>
        <v>0</v>
      </c>
      <c r="D86" s="27">
        <f>_xlfn.XLOOKUP(B86,Jan!$B$4:$B$154,Jan!$AN$4:$AN$154, ,0)</f>
        <v>0</v>
      </c>
      <c r="E86" s="26">
        <f>_xlfn.XLOOKUP(B86,Feb!$B$4:$B$154,Feb!$AM$4:$AM$154, ,0)</f>
        <v>0</v>
      </c>
      <c r="F86" s="8">
        <f>_xlfn.XLOOKUP(B86,Feb!$B$4:$B$154,Feb!$AN$4:$AN$154, ,0)</f>
        <v>0</v>
      </c>
      <c r="G86" s="26">
        <f>_xlfn.XLOOKUP(B86,Mar!$B$4:$B$154,Mar!$AM$4:$AM$154, ,0)</f>
        <v>0</v>
      </c>
      <c r="H86" s="8">
        <f>_xlfn.XLOOKUP(B86,Mar!$B$4:$B$154,Mar!$AN$4:$AN$154, ,0)</f>
        <v>0</v>
      </c>
      <c r="I86" s="26">
        <f>_xlfn.XLOOKUP(B86,Apr!$B$4:$B$154,Apr!$AM$4:$AM$154, ,0)</f>
        <v>0</v>
      </c>
      <c r="J86" s="8">
        <f>_xlfn.XLOOKUP(B86,Apr!$B$4:$B$154,Apr!$AN$4:$AN$154, ,0)</f>
        <v>0</v>
      </c>
      <c r="K86" s="26">
        <f>_xlfn.XLOOKUP(B86,Mei!$B$4:$B$164,Mei!$AM$4:$AM$164, ,0)</f>
        <v>0</v>
      </c>
      <c r="L86" s="27">
        <f>_xlfn.XLOOKUP(B86,Mei!$B$4:$B$164,Mei!$AN$4:$AN$164, ,0)</f>
        <v>0</v>
      </c>
      <c r="M86" s="38"/>
      <c r="N86" s="40"/>
      <c r="O86" s="37">
        <f t="shared" si="8"/>
        <v>0</v>
      </c>
      <c r="P86" s="37">
        <f t="shared" si="9"/>
        <v>0</v>
      </c>
      <c r="Q86" s="37">
        <f t="shared" si="10"/>
        <v>0</v>
      </c>
      <c r="R86" s="37">
        <f t="shared" si="11"/>
        <v>0</v>
      </c>
      <c r="S86" s="37">
        <f t="shared" si="12"/>
        <v>0</v>
      </c>
      <c r="T86" s="40"/>
      <c r="U86" s="40"/>
      <c r="V86" s="40"/>
    </row>
    <row r="87" spans="2:22" x14ac:dyDescent="0.25">
      <c r="B87" s="15" t="s">
        <v>235</v>
      </c>
      <c r="C87" s="26">
        <f>_xlfn.XLOOKUP(B87,Jan!$B$4:$B$154,Jan!$AM$4:$AM$154, ,0)</f>
        <v>0</v>
      </c>
      <c r="D87" s="27">
        <f>_xlfn.XLOOKUP(B87,Jan!$B$4:$B$154,Jan!$AN$4:$AN$154, ,0)</f>
        <v>0</v>
      </c>
      <c r="E87" s="26">
        <f>_xlfn.XLOOKUP(B87,Feb!$B$4:$B$154,Feb!$AM$4:$AM$154, ,0)</f>
        <v>0.1</v>
      </c>
      <c r="F87" s="8">
        <f>_xlfn.XLOOKUP(B87,Feb!$B$4:$B$154,Feb!$AN$4:$AN$154, ,0)</f>
        <v>2</v>
      </c>
      <c r="G87" s="26">
        <f>_xlfn.XLOOKUP(B87,Mar!$B$4:$B$154,Mar!$AM$4:$AM$154, ,0)</f>
        <v>0.05</v>
      </c>
      <c r="H87" s="8">
        <f>_xlfn.XLOOKUP(B87,Mar!$B$4:$B$154,Mar!$AN$4:$AN$154, ,0)</f>
        <v>1</v>
      </c>
      <c r="I87" s="26">
        <f>_xlfn.XLOOKUP(B87,Apr!$B$4:$B$154,Apr!$AM$4:$AM$154, ,0)</f>
        <v>0</v>
      </c>
      <c r="J87" s="8">
        <f>_xlfn.XLOOKUP(B87,Apr!$B$4:$B$154,Apr!$AN$4:$AN$154, ,0)</f>
        <v>0</v>
      </c>
      <c r="K87" s="26">
        <f>_xlfn.XLOOKUP(B87,Mei!$B$4:$B$164,Mei!$AM$4:$AM$164, ,0)</f>
        <v>0</v>
      </c>
      <c r="L87" s="27">
        <f>_xlfn.XLOOKUP(B87,Mei!$B$4:$B$164,Mei!$AN$4:$AN$164, ,0)</f>
        <v>0</v>
      </c>
      <c r="M87" s="38"/>
      <c r="N87" s="40"/>
      <c r="O87" s="37">
        <f t="shared" si="8"/>
        <v>0</v>
      </c>
      <c r="P87" s="37">
        <f t="shared" si="9"/>
        <v>0.1</v>
      </c>
      <c r="Q87" s="37">
        <f t="shared" si="10"/>
        <v>0.05</v>
      </c>
      <c r="R87" s="37">
        <f t="shared" si="11"/>
        <v>0</v>
      </c>
      <c r="S87" s="37">
        <f t="shared" si="12"/>
        <v>0</v>
      </c>
      <c r="T87" s="40"/>
      <c r="U87" s="40"/>
      <c r="V87" s="40"/>
    </row>
    <row r="88" spans="2:22" x14ac:dyDescent="0.25">
      <c r="B88" s="15" t="s">
        <v>236</v>
      </c>
      <c r="C88" s="26">
        <f>_xlfn.XLOOKUP(B88,Jan!$B$4:$B$154,Jan!$AM$4:$AM$154, ,0)</f>
        <v>0.33333333333333331</v>
      </c>
      <c r="D88" s="27">
        <f>_xlfn.XLOOKUP(B88,Jan!$B$4:$B$154,Jan!$AN$4:$AN$154, ,0)</f>
        <v>3</v>
      </c>
      <c r="E88" s="26">
        <f>_xlfn.XLOOKUP(B88,Feb!$B$4:$B$154,Feb!$AM$4:$AM$154, ,0)</f>
        <v>1.3</v>
      </c>
      <c r="F88" s="8">
        <f>_xlfn.XLOOKUP(B88,Feb!$B$4:$B$154,Feb!$AN$4:$AN$154, ,0)</f>
        <v>7</v>
      </c>
      <c r="G88" s="26">
        <f>_xlfn.XLOOKUP(B88,Mar!$B$4:$B$154,Mar!$AM$4:$AM$154, ,0)</f>
        <v>1.1833333333333333</v>
      </c>
      <c r="H88" s="8">
        <f>_xlfn.XLOOKUP(B88,Mar!$B$4:$B$154,Mar!$AN$4:$AN$154, ,0)</f>
        <v>8</v>
      </c>
      <c r="I88" s="26">
        <f>_xlfn.XLOOKUP(B88,Apr!$B$4:$B$154,Apr!$AM$4:$AM$154, ,0)</f>
        <v>1.0166666666666666</v>
      </c>
      <c r="J88" s="8">
        <f>_xlfn.XLOOKUP(B88,Apr!$B$4:$B$154,Apr!$AN$4:$AN$154, ,0)</f>
        <v>5</v>
      </c>
      <c r="K88" s="26">
        <f>_xlfn.XLOOKUP(B88,Mei!$B$4:$B$164,Mei!$AM$4:$AM$164, ,0)</f>
        <v>1.7666666666666666</v>
      </c>
      <c r="L88" s="27">
        <f>_xlfn.XLOOKUP(B88,Mei!$B$4:$B$164,Mei!$AN$4:$AN$164, ,0)</f>
        <v>9</v>
      </c>
      <c r="M88" s="38"/>
      <c r="N88" s="40"/>
      <c r="O88" s="37">
        <f t="shared" si="8"/>
        <v>0.33333333333333331</v>
      </c>
      <c r="P88" s="37">
        <f t="shared" si="9"/>
        <v>1.3</v>
      </c>
      <c r="Q88" s="37">
        <f t="shared" si="10"/>
        <v>1.1833333333333333</v>
      </c>
      <c r="R88" s="37">
        <f t="shared" si="11"/>
        <v>1.0166666666666666</v>
      </c>
      <c r="S88" s="37">
        <f t="shared" si="12"/>
        <v>1.7666666666666666</v>
      </c>
      <c r="T88" s="40"/>
      <c r="U88" s="40"/>
      <c r="V88" s="40"/>
    </row>
    <row r="89" spans="2:22" x14ac:dyDescent="0.25">
      <c r="B89" s="15" t="s">
        <v>237</v>
      </c>
      <c r="C89" s="26">
        <f>_xlfn.XLOOKUP(B89,Jan!$B$4:$B$154,Jan!$AM$4:$AM$154, ,0)</f>
        <v>0</v>
      </c>
      <c r="D89" s="27">
        <f>_xlfn.XLOOKUP(B89,Jan!$B$4:$B$154,Jan!$AN$4:$AN$154, ,0)</f>
        <v>0</v>
      </c>
      <c r="E89" s="26">
        <f>_xlfn.XLOOKUP(B89,Feb!$B$4:$B$154,Feb!$AM$4:$AM$154, ,0)</f>
        <v>0</v>
      </c>
      <c r="F89" s="8">
        <f>_xlfn.XLOOKUP(B89,Feb!$B$4:$B$154,Feb!$AN$4:$AN$154, ,0)</f>
        <v>0</v>
      </c>
      <c r="G89" s="26">
        <f>_xlfn.XLOOKUP(B89,Mar!$B$4:$B$154,Mar!$AM$4:$AM$154, ,0)</f>
        <v>0</v>
      </c>
      <c r="H89" s="8">
        <f>_xlfn.XLOOKUP(B89,Mar!$B$4:$B$154,Mar!$AN$4:$AN$154, ,0)</f>
        <v>0</v>
      </c>
      <c r="I89" s="26">
        <f>_xlfn.XLOOKUP(B89,Apr!$B$4:$B$154,Apr!$AM$4:$AM$154, ,0)</f>
        <v>0</v>
      </c>
      <c r="J89" s="8">
        <f>_xlfn.XLOOKUP(B89,Apr!$B$4:$B$154,Apr!$AN$4:$AN$154, ,0)</f>
        <v>0</v>
      </c>
      <c r="K89" s="26">
        <f>_xlfn.XLOOKUP(B89,Mei!$B$4:$B$164,Mei!$AM$4:$AM$164, ,0)</f>
        <v>1.6666666666666666E-2</v>
      </c>
      <c r="L89" s="27">
        <f>_xlfn.XLOOKUP(B89,Mei!$B$4:$B$164,Mei!$AN$4:$AN$164, ,0)</f>
        <v>1</v>
      </c>
      <c r="M89" s="38"/>
      <c r="N89" s="40"/>
      <c r="O89" s="37">
        <f t="shared" si="8"/>
        <v>0</v>
      </c>
      <c r="P89" s="37">
        <f t="shared" si="9"/>
        <v>0</v>
      </c>
      <c r="Q89" s="37">
        <f t="shared" si="10"/>
        <v>0</v>
      </c>
      <c r="R89" s="37">
        <f t="shared" si="11"/>
        <v>0</v>
      </c>
      <c r="S89" s="37">
        <f t="shared" si="12"/>
        <v>1.6666666666666666E-2</v>
      </c>
      <c r="T89" s="40"/>
      <c r="U89" s="40"/>
      <c r="V89" s="40"/>
    </row>
    <row r="90" spans="2:22" x14ac:dyDescent="0.25">
      <c r="B90" s="15" t="s">
        <v>238</v>
      </c>
      <c r="C90" s="26">
        <f>_xlfn.XLOOKUP(B90,Jan!$B$4:$B$154,Jan!$AM$4:$AM$154, ,0)</f>
        <v>1.1166666666666667</v>
      </c>
      <c r="D90" s="27">
        <f>_xlfn.XLOOKUP(B90,Jan!$B$4:$B$154,Jan!$AN$4:$AN$154, ,0)</f>
        <v>4</v>
      </c>
      <c r="E90" s="26">
        <f>_xlfn.XLOOKUP(B90,Feb!$B$4:$B$154,Feb!$AM$4:$AM$154, ,0)</f>
        <v>1.1499999999999999</v>
      </c>
      <c r="F90" s="8">
        <f>_xlfn.XLOOKUP(B90,Feb!$B$4:$B$154,Feb!$AN$4:$AN$154, ,0)</f>
        <v>6</v>
      </c>
      <c r="G90" s="26">
        <f>_xlfn.XLOOKUP(B90,Mar!$B$4:$B$154,Mar!$AM$4:$AM$154, ,0)</f>
        <v>3.5333333333333332</v>
      </c>
      <c r="H90" s="8">
        <f>_xlfn.XLOOKUP(B90,Mar!$B$4:$B$154,Mar!$AN$4:$AN$154, ,0)</f>
        <v>11</v>
      </c>
      <c r="I90" s="26">
        <f>_xlfn.XLOOKUP(B90,Apr!$B$4:$B$154,Apr!$AM$4:$AM$154, ,0)</f>
        <v>1.1333333333333333</v>
      </c>
      <c r="J90" s="8">
        <f>_xlfn.XLOOKUP(B90,Apr!$B$4:$B$154,Apr!$AN$4:$AN$154, ,0)</f>
        <v>4</v>
      </c>
      <c r="K90" s="26">
        <f>_xlfn.XLOOKUP(B90,Mei!$B$4:$B$164,Mei!$AM$4:$AM$164, ,0)</f>
        <v>3.2333333333333334</v>
      </c>
      <c r="L90" s="27">
        <f>_xlfn.XLOOKUP(B90,Mei!$B$4:$B$164,Mei!$AN$4:$AN$164, ,0)</f>
        <v>12</v>
      </c>
      <c r="M90" s="38"/>
      <c r="N90" s="40"/>
      <c r="O90" s="37">
        <f t="shared" si="8"/>
        <v>1.1166666666666667</v>
      </c>
      <c r="P90" s="37">
        <f t="shared" si="9"/>
        <v>1.1499999999999999</v>
      </c>
      <c r="Q90" s="37">
        <f t="shared" si="10"/>
        <v>3.5333333333333332</v>
      </c>
      <c r="R90" s="37">
        <f t="shared" si="11"/>
        <v>1.1333333333333333</v>
      </c>
      <c r="S90" s="37">
        <f t="shared" si="12"/>
        <v>3.2333333333333334</v>
      </c>
      <c r="T90" s="40"/>
      <c r="U90" s="40"/>
      <c r="V90" s="40"/>
    </row>
    <row r="91" spans="2:22" x14ac:dyDescent="0.25">
      <c r="B91" s="15" t="s">
        <v>239</v>
      </c>
      <c r="C91" s="26">
        <f>_xlfn.XLOOKUP(B91,Jan!$B$4:$B$154,Jan!$AM$4:$AM$154, ,0)</f>
        <v>0</v>
      </c>
      <c r="D91" s="27">
        <f>_xlfn.XLOOKUP(B91,Jan!$B$4:$B$154,Jan!$AN$4:$AN$154, ,0)</f>
        <v>0</v>
      </c>
      <c r="E91" s="26">
        <f>_xlfn.XLOOKUP(B91,Feb!$B$4:$B$154,Feb!$AM$4:$AM$154, ,0)</f>
        <v>0</v>
      </c>
      <c r="F91" s="8">
        <f>_xlfn.XLOOKUP(B91,Feb!$B$4:$B$154,Feb!$AN$4:$AN$154, ,0)</f>
        <v>0</v>
      </c>
      <c r="G91" s="26">
        <f>_xlfn.XLOOKUP(B91,Mar!$B$4:$B$154,Mar!$AM$4:$AM$154, ,0)</f>
        <v>0.58333333333333337</v>
      </c>
      <c r="H91" s="8">
        <f>_xlfn.XLOOKUP(B91,Mar!$B$4:$B$154,Mar!$AN$4:$AN$154, ,0)</f>
        <v>5</v>
      </c>
      <c r="I91" s="26">
        <f>_xlfn.XLOOKUP(B91,Apr!$B$4:$B$154,Apr!$AM$4:$AM$154, ,0)</f>
        <v>0.13333333333333333</v>
      </c>
      <c r="J91" s="8">
        <f>_xlfn.XLOOKUP(B91,Apr!$B$4:$B$154,Apr!$AN$4:$AN$154, ,0)</f>
        <v>1</v>
      </c>
      <c r="K91" s="26">
        <f>_xlfn.XLOOKUP(B91,Mei!$B$4:$B$164,Mei!$AM$4:$AM$164, ,0)</f>
        <v>0</v>
      </c>
      <c r="L91" s="27">
        <f>_xlfn.XLOOKUP(B91,Mei!$B$4:$B$164,Mei!$AN$4:$AN$164, ,0)</f>
        <v>0</v>
      </c>
      <c r="M91" s="38"/>
      <c r="N91" s="40"/>
      <c r="O91" s="37">
        <f t="shared" si="8"/>
        <v>0</v>
      </c>
      <c r="P91" s="37">
        <f t="shared" si="9"/>
        <v>0</v>
      </c>
      <c r="Q91" s="37">
        <f t="shared" si="10"/>
        <v>0.58333333333333337</v>
      </c>
      <c r="R91" s="37">
        <f t="shared" si="11"/>
        <v>0.13333333333333333</v>
      </c>
      <c r="S91" s="37">
        <f t="shared" si="12"/>
        <v>0</v>
      </c>
      <c r="T91" s="40"/>
      <c r="U91" s="40"/>
      <c r="V91" s="40"/>
    </row>
    <row r="92" spans="2:22" x14ac:dyDescent="0.25">
      <c r="B92" s="15" t="s">
        <v>240</v>
      </c>
      <c r="C92" s="26">
        <f>_xlfn.XLOOKUP(B92,Jan!$B$4:$B$154,Jan!$AM$4:$AM$154, ,0)</f>
        <v>0.35</v>
      </c>
      <c r="D92" s="27">
        <f>_xlfn.XLOOKUP(B92,Jan!$B$4:$B$154,Jan!$AN$4:$AN$154, ,0)</f>
        <v>4</v>
      </c>
      <c r="E92" s="26">
        <f>_xlfn.XLOOKUP(B92,Feb!$B$4:$B$154,Feb!$AM$4:$AM$154, ,0)</f>
        <v>0.31666666666666665</v>
      </c>
      <c r="F92" s="8">
        <f>_xlfn.XLOOKUP(B92,Feb!$B$4:$B$154,Feb!$AN$4:$AN$154, ,0)</f>
        <v>3</v>
      </c>
      <c r="G92" s="26">
        <f>_xlfn.XLOOKUP(B92,Mar!$B$4:$B$154,Mar!$AM$4:$AM$154, ,0)</f>
        <v>0.31666666666666665</v>
      </c>
      <c r="H92" s="8">
        <f>_xlfn.XLOOKUP(B92,Mar!$B$4:$B$154,Mar!$AN$4:$AN$154, ,0)</f>
        <v>4</v>
      </c>
      <c r="I92" s="26">
        <f>_xlfn.XLOOKUP(B92,Apr!$B$4:$B$154,Apr!$AM$4:$AM$154, ,0)</f>
        <v>0.16666666666666666</v>
      </c>
      <c r="J92" s="8">
        <f>_xlfn.XLOOKUP(B92,Apr!$B$4:$B$154,Apr!$AN$4:$AN$154, ,0)</f>
        <v>2</v>
      </c>
      <c r="K92" s="26">
        <f>_xlfn.XLOOKUP(B92,Mei!$B$4:$B$164,Mei!$AM$4:$AM$164, ,0)</f>
        <v>0</v>
      </c>
      <c r="L92" s="27">
        <f>_xlfn.XLOOKUP(B92,Mei!$B$4:$B$164,Mei!$AN$4:$AN$164, ,0)</f>
        <v>0</v>
      </c>
      <c r="M92" s="38"/>
      <c r="N92" s="40"/>
      <c r="O92" s="37">
        <f t="shared" si="8"/>
        <v>0.35</v>
      </c>
      <c r="P92" s="37">
        <f t="shared" si="9"/>
        <v>0.31666666666666665</v>
      </c>
      <c r="Q92" s="37">
        <f t="shared" si="10"/>
        <v>0.31666666666666665</v>
      </c>
      <c r="R92" s="37">
        <f t="shared" si="11"/>
        <v>0.16666666666666666</v>
      </c>
      <c r="S92" s="37">
        <f t="shared" si="12"/>
        <v>0</v>
      </c>
      <c r="T92" s="40"/>
      <c r="U92" s="40"/>
      <c r="V92" s="40"/>
    </row>
    <row r="93" spans="2:22" x14ac:dyDescent="0.25">
      <c r="B93" s="18" t="s">
        <v>378</v>
      </c>
      <c r="C93" s="26">
        <f>_xlfn.XLOOKUP(B93,Jan!$B$4:$B$154,Jan!$AM$4:$AM$154, ,0)</f>
        <v>0</v>
      </c>
      <c r="D93" s="27">
        <f>_xlfn.XLOOKUP(B93,Jan!$B$4:$B$154,Jan!$AN$4:$AN$154, ,0)</f>
        <v>0</v>
      </c>
      <c r="E93" s="26">
        <f>_xlfn.XLOOKUP(B93,Feb!$B$4:$B$154,Feb!$AM$4:$AM$154, ,0)</f>
        <v>7.3</v>
      </c>
      <c r="F93" s="8">
        <f>_xlfn.XLOOKUP(B93,Feb!$B$4:$B$154,Feb!$AN$4:$AN$154, ,0)</f>
        <v>10</v>
      </c>
      <c r="G93" s="26">
        <f>_xlfn.XLOOKUP(B93,Mar!$B$4:$B$154,Mar!$AM$4:$AM$154, ,0)</f>
        <v>5.35</v>
      </c>
      <c r="H93" s="8">
        <f>_xlfn.XLOOKUP(B93,Mar!$B$4:$B$154,Mar!$AN$4:$AN$154, ,0)</f>
        <v>11</v>
      </c>
      <c r="I93" s="26">
        <f>_xlfn.XLOOKUP(B93,Apr!$B$4:$B$154,Apr!$AM$4:$AM$154, ,0)</f>
        <v>0</v>
      </c>
      <c r="J93" s="8">
        <f>_xlfn.XLOOKUP(B93,Apr!$B$4:$B$154,Apr!$AN$4:$AN$154, ,0)</f>
        <v>0</v>
      </c>
      <c r="K93" s="26">
        <f>_xlfn.XLOOKUP(B93,Mei!$B$4:$B$164,Mei!$AM$4:$AM$164, ,0)</f>
        <v>4.9666666666666668</v>
      </c>
      <c r="L93" s="27">
        <f>_xlfn.XLOOKUP(B93,Mei!$B$4:$B$164,Mei!$AN$4:$AN$164, ,0)</f>
        <v>7</v>
      </c>
      <c r="M93" s="38"/>
      <c r="N93" s="40"/>
      <c r="O93" s="37">
        <f t="shared" si="8"/>
        <v>0</v>
      </c>
      <c r="P93" s="37">
        <f t="shared" si="9"/>
        <v>7.3</v>
      </c>
      <c r="Q93" s="37">
        <f t="shared" si="10"/>
        <v>5.35</v>
      </c>
      <c r="R93" s="37">
        <f t="shared" si="11"/>
        <v>0</v>
      </c>
      <c r="S93" s="37">
        <f t="shared" si="12"/>
        <v>4.9666666666666668</v>
      </c>
      <c r="T93" s="40"/>
      <c r="U93" s="40"/>
      <c r="V93" s="40"/>
    </row>
    <row r="94" spans="2:22" x14ac:dyDescent="0.25">
      <c r="B94" s="15" t="s">
        <v>241</v>
      </c>
      <c r="C94" s="26">
        <f>_xlfn.XLOOKUP(B94,Jan!$B$4:$B$154,Jan!$AM$4:$AM$154, ,0)</f>
        <v>0</v>
      </c>
      <c r="D94" s="27">
        <f>_xlfn.XLOOKUP(B94,Jan!$B$4:$B$154,Jan!$AN$4:$AN$154, ,0)</f>
        <v>0</v>
      </c>
      <c r="E94" s="26">
        <f>_xlfn.XLOOKUP(B94,Feb!$B$4:$B$154,Feb!$AM$4:$AM$154, ,0)</f>
        <v>0.13333333333333333</v>
      </c>
      <c r="F94" s="8">
        <f>_xlfn.XLOOKUP(B94,Feb!$B$4:$B$154,Feb!$AN$4:$AN$154, ,0)</f>
        <v>1</v>
      </c>
      <c r="G94" s="26">
        <f>_xlfn.XLOOKUP(B94,Mar!$B$4:$B$154,Mar!$AM$4:$AM$154, ,0)</f>
        <v>0</v>
      </c>
      <c r="H94" s="8">
        <f>_xlfn.XLOOKUP(B94,Mar!$B$4:$B$154,Mar!$AN$4:$AN$154, ,0)</f>
        <v>0</v>
      </c>
      <c r="I94" s="26">
        <f>_xlfn.XLOOKUP(B94,Apr!$B$4:$B$154,Apr!$AM$4:$AM$154, ,0)</f>
        <v>1.6666666666666666E-2</v>
      </c>
      <c r="J94" s="8">
        <f>_xlfn.XLOOKUP(B94,Apr!$B$4:$B$154,Apr!$AN$4:$AN$154, ,0)</f>
        <v>1</v>
      </c>
      <c r="K94" s="26">
        <f>_xlfn.XLOOKUP(B94,Mei!$B$4:$B$164,Mei!$AM$4:$AM$164, ,0)</f>
        <v>0</v>
      </c>
      <c r="L94" s="27">
        <f>_xlfn.XLOOKUP(B94,Mei!$B$4:$B$164,Mei!$AN$4:$AN$164, ,0)</f>
        <v>0</v>
      </c>
      <c r="M94" s="38"/>
      <c r="N94" s="40"/>
      <c r="O94" s="37">
        <f t="shared" si="8"/>
        <v>0</v>
      </c>
      <c r="P94" s="37">
        <f t="shared" si="9"/>
        <v>0.13333333333333333</v>
      </c>
      <c r="Q94" s="37">
        <f t="shared" si="10"/>
        <v>0</v>
      </c>
      <c r="R94" s="37">
        <f t="shared" si="11"/>
        <v>1.6666666666666666E-2</v>
      </c>
      <c r="S94" s="37">
        <f t="shared" si="12"/>
        <v>0</v>
      </c>
      <c r="T94" s="40"/>
      <c r="U94" s="40"/>
      <c r="V94" s="40"/>
    </row>
    <row r="95" spans="2:22" x14ac:dyDescent="0.25">
      <c r="B95" s="15" t="s">
        <v>194</v>
      </c>
      <c r="C95" s="26">
        <f>_xlfn.XLOOKUP(B95,Jan!$B$4:$B$154,Jan!$AM$4:$AM$154, ,0)</f>
        <v>3.7166666666666668</v>
      </c>
      <c r="D95" s="27">
        <f>_xlfn.XLOOKUP(B95,Jan!$B$4:$B$154,Jan!$AN$4:$AN$154, ,0)</f>
        <v>11</v>
      </c>
      <c r="E95" s="26">
        <f>_xlfn.XLOOKUP(B95,Feb!$B$4:$B$154,Feb!$AM$4:$AM$154, ,0)</f>
        <v>2.7333333333333334</v>
      </c>
      <c r="F95" s="8">
        <f>_xlfn.XLOOKUP(B95,Feb!$B$4:$B$154,Feb!$AN$4:$AN$154, ,0)</f>
        <v>9</v>
      </c>
      <c r="G95" s="26">
        <f>_xlfn.XLOOKUP(B95,Mar!$B$4:$B$154,Mar!$AM$4:$AM$154, ,0)</f>
        <v>2.8166666666666669</v>
      </c>
      <c r="H95" s="8">
        <f>_xlfn.XLOOKUP(B95,Mar!$B$4:$B$154,Mar!$AN$4:$AN$154, ,0)</f>
        <v>8</v>
      </c>
      <c r="I95" s="26">
        <f>_xlfn.XLOOKUP(B95,Apr!$B$4:$B$154,Apr!$AM$4:$AM$154, ,0)</f>
        <v>4.0166666666666666</v>
      </c>
      <c r="J95" s="8">
        <f>_xlfn.XLOOKUP(B95,Apr!$B$4:$B$154,Apr!$AN$4:$AN$154, ,0)</f>
        <v>9</v>
      </c>
      <c r="K95" s="26">
        <f>_xlfn.XLOOKUP(B95,Mei!$B$4:$B$164,Mei!$AM$4:$AM$164, ,0)</f>
        <v>7.583333333333333</v>
      </c>
      <c r="L95" s="27">
        <f>_xlfn.XLOOKUP(B95,Mei!$B$4:$B$164,Mei!$AN$4:$AN$164, ,0)</f>
        <v>7</v>
      </c>
      <c r="M95" s="38"/>
      <c r="N95" s="40"/>
      <c r="O95" s="37">
        <f t="shared" si="8"/>
        <v>3.7166666666666668</v>
      </c>
      <c r="P95" s="37">
        <f t="shared" si="9"/>
        <v>2.7333333333333334</v>
      </c>
      <c r="Q95" s="37">
        <f t="shared" si="10"/>
        <v>2.8166666666666669</v>
      </c>
      <c r="R95" s="37">
        <f t="shared" si="11"/>
        <v>4.0166666666666666</v>
      </c>
      <c r="S95" s="37">
        <f t="shared" si="12"/>
        <v>7.583333333333333</v>
      </c>
      <c r="T95" s="40"/>
      <c r="U95" s="40"/>
      <c r="V95" s="40"/>
    </row>
    <row r="96" spans="2:22" x14ac:dyDescent="0.25">
      <c r="B96" s="15" t="s">
        <v>242</v>
      </c>
      <c r="C96" s="26">
        <f>_xlfn.XLOOKUP(B96,Jan!$B$4:$B$154,Jan!$AM$4:$AM$154, ,0)</f>
        <v>0</v>
      </c>
      <c r="D96" s="27">
        <f>_xlfn.XLOOKUP(B96,Jan!$B$4:$B$154,Jan!$AN$4:$AN$154, ,0)</f>
        <v>0</v>
      </c>
      <c r="E96" s="26">
        <f>_xlfn.XLOOKUP(B96,Feb!$B$4:$B$154,Feb!$AM$4:$AM$154, ,0)</f>
        <v>0</v>
      </c>
      <c r="F96" s="8">
        <f>_xlfn.XLOOKUP(B96,Feb!$B$4:$B$154,Feb!$AN$4:$AN$154, ,0)</f>
        <v>0</v>
      </c>
      <c r="G96" s="26">
        <f>_xlfn.XLOOKUP(B96,Mar!$B$4:$B$154,Mar!$AM$4:$AM$154, ,0)</f>
        <v>0</v>
      </c>
      <c r="H96" s="8">
        <f>_xlfn.XLOOKUP(B96,Mar!$B$4:$B$154,Mar!$AN$4:$AN$154, ,0)</f>
        <v>0</v>
      </c>
      <c r="I96" s="26">
        <f>_xlfn.XLOOKUP(B96,Apr!$B$4:$B$154,Apr!$AM$4:$AM$154, ,0)</f>
        <v>6.6666666666666666E-2</v>
      </c>
      <c r="J96" s="8">
        <f>_xlfn.XLOOKUP(B96,Apr!$B$4:$B$154,Apr!$AN$4:$AN$154, ,0)</f>
        <v>1</v>
      </c>
      <c r="K96" s="26">
        <f>_xlfn.XLOOKUP(B96,Mei!$B$4:$B$164,Mei!$AM$4:$AM$164, ,0)</f>
        <v>0</v>
      </c>
      <c r="L96" s="27">
        <f>_xlfn.XLOOKUP(B96,Mei!$B$4:$B$164,Mei!$AN$4:$AN$164, ,0)</f>
        <v>0</v>
      </c>
      <c r="M96" s="38"/>
      <c r="N96" s="40"/>
      <c r="O96" s="37">
        <f t="shared" si="8"/>
        <v>0</v>
      </c>
      <c r="P96" s="37">
        <f t="shared" si="9"/>
        <v>0</v>
      </c>
      <c r="Q96" s="37">
        <f t="shared" si="10"/>
        <v>0</v>
      </c>
      <c r="R96" s="37">
        <f t="shared" si="11"/>
        <v>6.6666666666666666E-2</v>
      </c>
      <c r="S96" s="37">
        <f t="shared" si="12"/>
        <v>0</v>
      </c>
      <c r="T96" s="40"/>
      <c r="U96" s="40"/>
      <c r="V96" s="40"/>
    </row>
    <row r="97" spans="2:22" x14ac:dyDescent="0.25">
      <c r="B97" s="15" t="s">
        <v>243</v>
      </c>
      <c r="C97" s="26">
        <f>_xlfn.XLOOKUP(B97,Jan!$B$4:$B$154,Jan!$AM$4:$AM$154, ,0)</f>
        <v>0.15</v>
      </c>
      <c r="D97" s="27">
        <f>_xlfn.XLOOKUP(B97,Jan!$B$4:$B$154,Jan!$AN$4:$AN$154, ,0)</f>
        <v>2</v>
      </c>
      <c r="E97" s="26">
        <f>_xlfn.XLOOKUP(B97,Feb!$B$4:$B$154,Feb!$AM$4:$AM$154, ,0)</f>
        <v>0</v>
      </c>
      <c r="F97" s="8">
        <f>_xlfn.XLOOKUP(B97,Feb!$B$4:$B$154,Feb!$AN$4:$AN$154, ,0)</f>
        <v>0</v>
      </c>
      <c r="G97" s="26">
        <f>_xlfn.XLOOKUP(B97,Mar!$B$4:$B$154,Mar!$AM$4:$AM$154, ,0)</f>
        <v>0.13333333333333333</v>
      </c>
      <c r="H97" s="8">
        <f>_xlfn.XLOOKUP(B97,Mar!$B$4:$B$154,Mar!$AN$4:$AN$154, ,0)</f>
        <v>1</v>
      </c>
      <c r="I97" s="26">
        <f>_xlfn.XLOOKUP(B97,Apr!$B$4:$B$154,Apr!$AM$4:$AM$154, ,0)</f>
        <v>0</v>
      </c>
      <c r="J97" s="8">
        <f>_xlfn.XLOOKUP(B97,Apr!$B$4:$B$154,Apr!$AN$4:$AN$154, ,0)</f>
        <v>0</v>
      </c>
      <c r="K97" s="26">
        <f>_xlfn.XLOOKUP(B97,Mei!$B$4:$B$164,Mei!$AM$4:$AM$164, ,0)</f>
        <v>0</v>
      </c>
      <c r="L97" s="27">
        <f>_xlfn.XLOOKUP(B97,Mei!$B$4:$B$164,Mei!$AN$4:$AN$164, ,0)</f>
        <v>0</v>
      </c>
      <c r="M97" s="38"/>
      <c r="N97" s="40"/>
      <c r="O97" s="37">
        <f t="shared" si="8"/>
        <v>0.15</v>
      </c>
      <c r="P97" s="37">
        <f t="shared" si="9"/>
        <v>0</v>
      </c>
      <c r="Q97" s="37">
        <f t="shared" si="10"/>
        <v>0.13333333333333333</v>
      </c>
      <c r="R97" s="37">
        <f t="shared" si="11"/>
        <v>0</v>
      </c>
      <c r="S97" s="37">
        <f t="shared" si="12"/>
        <v>0</v>
      </c>
      <c r="T97" s="40"/>
      <c r="U97" s="40"/>
      <c r="V97" s="40"/>
    </row>
    <row r="98" spans="2:22" x14ac:dyDescent="0.25">
      <c r="B98" s="15" t="s">
        <v>244</v>
      </c>
      <c r="C98" s="26">
        <f>_xlfn.XLOOKUP(B98,Jan!$B$4:$B$154,Jan!$AM$4:$AM$154, ,0)</f>
        <v>3.0166666666666666</v>
      </c>
      <c r="D98" s="27">
        <f>_xlfn.XLOOKUP(B98,Jan!$B$4:$B$154,Jan!$AN$4:$AN$154, ,0)</f>
        <v>13</v>
      </c>
      <c r="E98" s="26">
        <f>_xlfn.XLOOKUP(B98,Feb!$B$4:$B$154,Feb!$AM$4:$AM$154, ,0)</f>
        <v>1.7666666666666666</v>
      </c>
      <c r="F98" s="8">
        <f>_xlfn.XLOOKUP(B98,Feb!$B$4:$B$154,Feb!$AN$4:$AN$154, ,0)</f>
        <v>7</v>
      </c>
      <c r="G98" s="26">
        <f>_xlfn.XLOOKUP(B98,Mar!$B$4:$B$154,Mar!$AM$4:$AM$154, ,0)</f>
        <v>2.9833333333333334</v>
      </c>
      <c r="H98" s="8">
        <f>_xlfn.XLOOKUP(B98,Mar!$B$4:$B$154,Mar!$AN$4:$AN$154, ,0)</f>
        <v>11</v>
      </c>
      <c r="I98" s="26">
        <f>_xlfn.XLOOKUP(B98,Apr!$B$4:$B$154,Apr!$AM$4:$AM$154, ,0)</f>
        <v>2.9</v>
      </c>
      <c r="J98" s="8">
        <f>_xlfn.XLOOKUP(B98,Apr!$B$4:$B$154,Apr!$AN$4:$AN$154, ,0)</f>
        <v>10</v>
      </c>
      <c r="K98" s="26">
        <f>_xlfn.XLOOKUP(B98,Mei!$B$4:$B$164,Mei!$AM$4:$AM$164, ,0)</f>
        <v>1.1000000000000001</v>
      </c>
      <c r="L98" s="27">
        <f>_xlfn.XLOOKUP(B98,Mei!$B$4:$B$164,Mei!$AN$4:$AN$164, ,0)</f>
        <v>8</v>
      </c>
      <c r="M98" s="38"/>
      <c r="N98" s="40"/>
      <c r="O98" s="37">
        <f t="shared" si="8"/>
        <v>3.0166666666666666</v>
      </c>
      <c r="P98" s="37">
        <f t="shared" si="9"/>
        <v>1.7666666666666666</v>
      </c>
      <c r="Q98" s="37">
        <f t="shared" si="10"/>
        <v>2.9833333333333334</v>
      </c>
      <c r="R98" s="37">
        <f t="shared" si="11"/>
        <v>2.9</v>
      </c>
      <c r="S98" s="37">
        <f t="shared" si="12"/>
        <v>1.1000000000000001</v>
      </c>
      <c r="T98" s="40"/>
      <c r="U98" s="40"/>
      <c r="V98" s="40"/>
    </row>
    <row r="99" spans="2:22" x14ac:dyDescent="0.25">
      <c r="B99" s="11" t="s">
        <v>94</v>
      </c>
      <c r="C99" s="26">
        <f>_xlfn.XLOOKUP(B99,Jan!$B$4:$B$154,Jan!$AM$4:$AM$154, ,0)</f>
        <v>2.2666666666666666</v>
      </c>
      <c r="D99" s="27">
        <f>_xlfn.XLOOKUP(B99,Jan!$B$4:$B$154,Jan!$AN$4:$AN$154, ,0)</f>
        <v>10</v>
      </c>
      <c r="E99" s="26">
        <f>_xlfn.XLOOKUP(B99,Feb!$B$4:$B$154,Feb!$AM$4:$AM$154, ,0)</f>
        <v>2.3666666666666667</v>
      </c>
      <c r="F99" s="8">
        <f>_xlfn.XLOOKUP(B99,Feb!$B$4:$B$154,Feb!$AN$4:$AN$154, ,0)</f>
        <v>10</v>
      </c>
      <c r="G99" s="26">
        <f>_xlfn.XLOOKUP(B99,Mar!$B$4:$B$154,Mar!$AM$4:$AM$154, ,0)</f>
        <v>5.666666666666667</v>
      </c>
      <c r="H99" s="8">
        <f>_xlfn.XLOOKUP(B99,Mar!$B$4:$B$154,Mar!$AN$4:$AN$154, ,0)</f>
        <v>14</v>
      </c>
      <c r="I99" s="26">
        <f>_xlfn.XLOOKUP(B99,Apr!$B$4:$B$154,Apr!$AM$4:$AM$154, ,0)</f>
        <v>1.3666666666666667</v>
      </c>
      <c r="J99" s="8">
        <f>_xlfn.XLOOKUP(B99,Apr!$B$4:$B$154,Apr!$AN$4:$AN$154, ,0)</f>
        <v>3</v>
      </c>
      <c r="K99" s="26">
        <f>_xlfn.XLOOKUP(B99,Mei!$B$4:$B$164,Mei!$AM$4:$AM$164, ,0)</f>
        <v>1.1833333333333333</v>
      </c>
      <c r="L99" s="27">
        <f>_xlfn.XLOOKUP(B99,Mei!$B$4:$B$164,Mei!$AN$4:$AN$164, ,0)</f>
        <v>8</v>
      </c>
      <c r="M99" s="38"/>
      <c r="N99" s="40"/>
      <c r="O99" s="37">
        <f t="shared" si="8"/>
        <v>2.2666666666666666</v>
      </c>
      <c r="P99" s="37">
        <f t="shared" si="9"/>
        <v>2.3666666666666667</v>
      </c>
      <c r="Q99" s="37">
        <f t="shared" si="10"/>
        <v>5.666666666666667</v>
      </c>
      <c r="R99" s="37">
        <f t="shared" si="11"/>
        <v>1.3666666666666667</v>
      </c>
      <c r="S99" s="37">
        <f t="shared" si="12"/>
        <v>1.1833333333333333</v>
      </c>
      <c r="T99" s="40"/>
      <c r="U99" s="40"/>
      <c r="V99" s="40"/>
    </row>
    <row r="100" spans="2:22" x14ac:dyDescent="0.25">
      <c r="B100" s="15" t="s">
        <v>245</v>
      </c>
      <c r="C100" s="26">
        <f>_xlfn.XLOOKUP(B100,Jan!$B$4:$B$154,Jan!$AM$4:$AM$154, ,0)</f>
        <v>0</v>
      </c>
      <c r="D100" s="27">
        <f>_xlfn.XLOOKUP(B100,Jan!$B$4:$B$154,Jan!$AN$4:$AN$154, ,0)</f>
        <v>0</v>
      </c>
      <c r="E100" s="26">
        <f>_xlfn.XLOOKUP(B100,Feb!$B$4:$B$154,Feb!$AM$4:$AM$154, ,0)</f>
        <v>0</v>
      </c>
      <c r="F100" s="8">
        <f>_xlfn.XLOOKUP(B100,Feb!$B$4:$B$154,Feb!$AN$4:$AN$154, ,0)</f>
        <v>0</v>
      </c>
      <c r="G100" s="26">
        <f>_xlfn.XLOOKUP(B100,Mar!$B$4:$B$154,Mar!$AM$4:$AM$154, ,0)</f>
        <v>0</v>
      </c>
      <c r="H100" s="8">
        <f>_xlfn.XLOOKUP(B100,Mar!$B$4:$B$154,Mar!$AN$4:$AN$154, ,0)</f>
        <v>0</v>
      </c>
      <c r="I100" s="26">
        <f>_xlfn.XLOOKUP(B100,Apr!$B$4:$B$154,Apr!$AM$4:$AM$154, ,0)</f>
        <v>0</v>
      </c>
      <c r="J100" s="8">
        <f>_xlfn.XLOOKUP(B100,Apr!$B$4:$B$154,Apr!$AN$4:$AN$154, ,0)</f>
        <v>0</v>
      </c>
      <c r="K100" s="26">
        <f>_xlfn.XLOOKUP(B100,Mei!$B$4:$B$164,Mei!$AM$4:$AM$164, ,0)</f>
        <v>0</v>
      </c>
      <c r="L100" s="27">
        <f>_xlfn.XLOOKUP(B100,Mei!$B$4:$B$164,Mei!$AN$4:$AN$164, ,0)</f>
        <v>0</v>
      </c>
      <c r="M100" s="38"/>
      <c r="N100" s="40"/>
      <c r="O100" s="37">
        <f t="shared" si="8"/>
        <v>0</v>
      </c>
      <c r="P100" s="37">
        <f t="shared" si="9"/>
        <v>0</v>
      </c>
      <c r="Q100" s="37">
        <f t="shared" si="10"/>
        <v>0</v>
      </c>
      <c r="R100" s="37">
        <f t="shared" si="11"/>
        <v>0</v>
      </c>
      <c r="S100" s="37">
        <f t="shared" si="12"/>
        <v>0</v>
      </c>
      <c r="T100" s="40"/>
      <c r="U100" s="40"/>
      <c r="V100" s="40"/>
    </row>
    <row r="101" spans="2:22" x14ac:dyDescent="0.25">
      <c r="B101" s="15" t="s">
        <v>246</v>
      </c>
      <c r="C101" s="26">
        <f>_xlfn.XLOOKUP(B101,Jan!$B$4:$B$154,Jan!$AM$4:$AM$154, ,0)</f>
        <v>0.58333333333333337</v>
      </c>
      <c r="D101" s="27">
        <f>_xlfn.XLOOKUP(B101,Jan!$B$4:$B$154,Jan!$AN$4:$AN$154, ,0)</f>
        <v>6</v>
      </c>
      <c r="E101" s="26">
        <f>_xlfn.XLOOKUP(B101,Feb!$B$4:$B$154,Feb!$AM$4:$AM$154, ,0)</f>
        <v>0.8833333333333333</v>
      </c>
      <c r="F101" s="8">
        <f>_xlfn.XLOOKUP(B101,Feb!$B$4:$B$154,Feb!$AN$4:$AN$154, ,0)</f>
        <v>7</v>
      </c>
      <c r="G101" s="26">
        <f>_xlfn.XLOOKUP(B101,Mar!$B$4:$B$154,Mar!$AM$4:$AM$154, ,0)</f>
        <v>0.8</v>
      </c>
      <c r="H101" s="8">
        <f>_xlfn.XLOOKUP(B101,Mar!$B$4:$B$154,Mar!$AN$4:$AN$154, ,0)</f>
        <v>5</v>
      </c>
      <c r="I101" s="26">
        <f>_xlfn.XLOOKUP(B101,Apr!$B$4:$B$154,Apr!$AM$4:$AM$154, ,0)</f>
        <v>0.48333333333333334</v>
      </c>
      <c r="J101" s="8">
        <f>_xlfn.XLOOKUP(B101,Apr!$B$4:$B$154,Apr!$AN$4:$AN$154, ,0)</f>
        <v>3</v>
      </c>
      <c r="K101" s="26">
        <f>_xlfn.XLOOKUP(B101,Mei!$B$4:$B$164,Mei!$AM$4:$AM$164, ,0)</f>
        <v>0</v>
      </c>
      <c r="L101" s="27">
        <f>_xlfn.XLOOKUP(B101,Mei!$B$4:$B$164,Mei!$AN$4:$AN$164, ,0)</f>
        <v>0</v>
      </c>
      <c r="M101" s="38"/>
      <c r="N101" s="40"/>
      <c r="O101" s="37">
        <f t="shared" si="8"/>
        <v>0.58333333333333337</v>
      </c>
      <c r="P101" s="37">
        <f t="shared" si="9"/>
        <v>0.8833333333333333</v>
      </c>
      <c r="Q101" s="37">
        <f t="shared" si="10"/>
        <v>0.8</v>
      </c>
      <c r="R101" s="37">
        <f t="shared" si="11"/>
        <v>0.48333333333333334</v>
      </c>
      <c r="S101" s="37">
        <f t="shared" si="12"/>
        <v>0</v>
      </c>
      <c r="T101" s="40"/>
      <c r="U101" s="40"/>
      <c r="V101" s="40"/>
    </row>
    <row r="102" spans="2:22" x14ac:dyDescent="0.25">
      <c r="B102" s="15" t="s">
        <v>247</v>
      </c>
      <c r="C102" s="26">
        <f>_xlfn.XLOOKUP(B102,Jan!$B$4:$B$154,Jan!$AM$4:$AM$154, ,0)</f>
        <v>1.6666666666666666E-2</v>
      </c>
      <c r="D102" s="27">
        <f>_xlfn.XLOOKUP(B102,Jan!$B$4:$B$154,Jan!$AN$4:$AN$154, ,0)</f>
        <v>1</v>
      </c>
      <c r="E102" s="26">
        <f>_xlfn.XLOOKUP(B102,Feb!$B$4:$B$154,Feb!$AM$4:$AM$154, ,0)</f>
        <v>0.31666666666666665</v>
      </c>
      <c r="F102" s="8">
        <f>_xlfn.XLOOKUP(B102,Feb!$B$4:$B$154,Feb!$AN$4:$AN$154, ,0)</f>
        <v>6</v>
      </c>
      <c r="G102" s="26">
        <f>_xlfn.XLOOKUP(B102,Mar!$B$4:$B$154,Mar!$AM$4:$AM$154, ,0)</f>
        <v>0.11666666666666667</v>
      </c>
      <c r="H102" s="8">
        <f>_xlfn.XLOOKUP(B102,Mar!$B$4:$B$154,Mar!$AN$4:$AN$154, ,0)</f>
        <v>3</v>
      </c>
      <c r="I102" s="26">
        <f>_xlfn.XLOOKUP(B102,Apr!$B$4:$B$154,Apr!$AM$4:$AM$154, ,0)</f>
        <v>4.95</v>
      </c>
      <c r="J102" s="8">
        <f>_xlfn.XLOOKUP(B102,Apr!$B$4:$B$154,Apr!$AN$4:$AN$154, ,0)</f>
        <v>1</v>
      </c>
      <c r="K102" s="26">
        <f>_xlfn.XLOOKUP(B102,Mei!$B$4:$B$164,Mei!$AM$4:$AM$164, ,0)</f>
        <v>8.3333333333333329E-2</v>
      </c>
      <c r="L102" s="27">
        <f>_xlfn.XLOOKUP(B102,Mei!$B$4:$B$164,Mei!$AN$4:$AN$164, ,0)</f>
        <v>2</v>
      </c>
      <c r="M102" s="38"/>
      <c r="N102" s="40"/>
      <c r="O102" s="37">
        <f t="shared" si="8"/>
        <v>1.6666666666666666E-2</v>
      </c>
      <c r="P102" s="37">
        <f t="shared" si="9"/>
        <v>0.31666666666666665</v>
      </c>
      <c r="Q102" s="37">
        <f t="shared" si="10"/>
        <v>0.11666666666666667</v>
      </c>
      <c r="R102" s="37">
        <f t="shared" si="11"/>
        <v>4.95</v>
      </c>
      <c r="S102" s="37">
        <f t="shared" si="12"/>
        <v>8.3333333333333329E-2</v>
      </c>
      <c r="T102" s="40"/>
      <c r="U102" s="40"/>
      <c r="V102" s="40"/>
    </row>
    <row r="103" spans="2:22" x14ac:dyDescent="0.25">
      <c r="B103" s="11" t="s">
        <v>98</v>
      </c>
      <c r="C103" s="26">
        <f>_xlfn.XLOOKUP(B103,Jan!$B$4:$B$154,Jan!$AM$4:$AM$154, ,0)</f>
        <v>0</v>
      </c>
      <c r="D103" s="27">
        <f>_xlfn.XLOOKUP(B103,Jan!$B$4:$B$154,Jan!$AN$4:$AN$154, ,0)</f>
        <v>0</v>
      </c>
      <c r="E103" s="26">
        <f>_xlfn.XLOOKUP(B103,Feb!$B$4:$B$154,Feb!$AM$4:$AM$154, ,0)</f>
        <v>0</v>
      </c>
      <c r="F103" s="8">
        <f>_xlfn.XLOOKUP(B103,Feb!$B$4:$B$154,Feb!$AN$4:$AN$154, ,0)</f>
        <v>0</v>
      </c>
      <c r="G103" s="26">
        <f>_xlfn.XLOOKUP(B103,Mar!$B$4:$B$154,Mar!$AM$4:$AM$154, ,0)</f>
        <v>0</v>
      </c>
      <c r="H103" s="8">
        <f>_xlfn.XLOOKUP(B103,Mar!$B$4:$B$154,Mar!$AN$4:$AN$154, ,0)</f>
        <v>0</v>
      </c>
      <c r="I103" s="26">
        <f>_xlfn.XLOOKUP(B103,Apr!$B$4:$B$154,Apr!$AM$4:$AM$154, ,0)</f>
        <v>0</v>
      </c>
      <c r="J103" s="8">
        <f>_xlfn.XLOOKUP(B103,Apr!$B$4:$B$154,Apr!$AN$4:$AN$154, ,0)</f>
        <v>0</v>
      </c>
      <c r="K103" s="26">
        <f>_xlfn.XLOOKUP(B103,Mei!$B$4:$B$164,Mei!$AM$4:$AM$164, ,0)</f>
        <v>0</v>
      </c>
      <c r="L103" s="27">
        <f>_xlfn.XLOOKUP(B103,Mei!$B$4:$B$164,Mei!$AN$4:$AN$164, ,0)</f>
        <v>0</v>
      </c>
      <c r="M103" s="38"/>
      <c r="N103" s="40"/>
      <c r="O103" s="37">
        <f t="shared" si="8"/>
        <v>0</v>
      </c>
      <c r="P103" s="37">
        <f t="shared" si="9"/>
        <v>0</v>
      </c>
      <c r="Q103" s="37">
        <f t="shared" si="10"/>
        <v>0</v>
      </c>
      <c r="R103" s="37">
        <f t="shared" si="11"/>
        <v>0</v>
      </c>
      <c r="S103" s="37">
        <f t="shared" si="12"/>
        <v>0</v>
      </c>
      <c r="T103" s="40"/>
      <c r="U103" s="40"/>
      <c r="V103" s="40"/>
    </row>
    <row r="104" spans="2:22" x14ac:dyDescent="0.25">
      <c r="B104" s="54" t="s">
        <v>414</v>
      </c>
      <c r="C104" s="26"/>
      <c r="D104" s="27"/>
      <c r="E104" s="26"/>
      <c r="F104" s="8"/>
      <c r="G104" s="26"/>
      <c r="H104" s="8"/>
      <c r="I104" s="26"/>
      <c r="J104" s="8"/>
      <c r="K104" s="26">
        <f>_xlfn.XLOOKUP(B104,Mei!$B$4:$B$164,Mei!$AM$4:$AM$164, ,0)</f>
        <v>0</v>
      </c>
      <c r="L104" s="27">
        <f>_xlfn.XLOOKUP(B104,Mei!$B$4:$B$164,Mei!$AN$4:$AN$164, ,0)</f>
        <v>0</v>
      </c>
      <c r="M104" s="38"/>
      <c r="N104" s="40"/>
      <c r="O104" s="37">
        <f t="shared" si="8"/>
        <v>0</v>
      </c>
      <c r="P104" s="37">
        <f t="shared" si="9"/>
        <v>0</v>
      </c>
      <c r="Q104" s="37">
        <f t="shared" si="10"/>
        <v>0</v>
      </c>
      <c r="R104" s="37">
        <f t="shared" si="11"/>
        <v>0</v>
      </c>
      <c r="S104" s="37">
        <f t="shared" si="12"/>
        <v>0</v>
      </c>
      <c r="T104" s="40"/>
      <c r="U104" s="40"/>
      <c r="V104" s="40"/>
    </row>
    <row r="105" spans="2:22" x14ac:dyDescent="0.25">
      <c r="B105" s="54" t="s">
        <v>417</v>
      </c>
      <c r="C105" s="26"/>
      <c r="D105" s="27"/>
      <c r="E105" s="26"/>
      <c r="F105" s="8"/>
      <c r="G105" s="26"/>
      <c r="H105" s="8"/>
      <c r="I105" s="26"/>
      <c r="J105" s="8"/>
      <c r="K105" s="26">
        <f>_xlfn.XLOOKUP(B105,Mei!$B$4:$B$164,Mei!$AM$4:$AM$164, ,0)</f>
        <v>0</v>
      </c>
      <c r="L105" s="27">
        <f>_xlfn.XLOOKUP(B105,Mei!$B$4:$B$164,Mei!$AN$4:$AN$164, ,0)</f>
        <v>0</v>
      </c>
      <c r="M105" s="38"/>
      <c r="N105" s="40"/>
      <c r="O105" s="37">
        <f t="shared" si="8"/>
        <v>0</v>
      </c>
      <c r="P105" s="37">
        <f t="shared" si="9"/>
        <v>0</v>
      </c>
      <c r="Q105" s="37">
        <f t="shared" si="10"/>
        <v>0</v>
      </c>
      <c r="R105" s="37">
        <f t="shared" si="11"/>
        <v>0</v>
      </c>
      <c r="S105" s="37">
        <f t="shared" si="12"/>
        <v>0</v>
      </c>
      <c r="T105" s="40"/>
      <c r="U105" s="40"/>
      <c r="V105" s="40"/>
    </row>
    <row r="106" spans="2:22" x14ac:dyDescent="0.25">
      <c r="B106" s="15" t="s">
        <v>248</v>
      </c>
      <c r="C106" s="26">
        <f>_xlfn.XLOOKUP(B106,Jan!$B$4:$B$154,Jan!$AM$4:$AM$154, ,0)</f>
        <v>0</v>
      </c>
      <c r="D106" s="27">
        <f>_xlfn.XLOOKUP(B106,Jan!$B$4:$B$154,Jan!$AN$4:$AN$154, ,0)</f>
        <v>0</v>
      </c>
      <c r="E106" s="26">
        <f>_xlfn.XLOOKUP(B106,Feb!$B$4:$B$154,Feb!$AM$4:$AM$154, ,0)</f>
        <v>0</v>
      </c>
      <c r="F106" s="8">
        <f>_xlfn.XLOOKUP(B106,Feb!$B$4:$B$154,Feb!$AN$4:$AN$154, ,0)</f>
        <v>0</v>
      </c>
      <c r="G106" s="26">
        <f>_xlfn.XLOOKUP(B106,Mar!$B$4:$B$154,Mar!$AM$4:$AM$154, ,0)</f>
        <v>0.15</v>
      </c>
      <c r="H106" s="8">
        <f>_xlfn.XLOOKUP(B106,Mar!$B$4:$B$154,Mar!$AN$4:$AN$154, ,0)</f>
        <v>2</v>
      </c>
      <c r="I106" s="26">
        <f>_xlfn.XLOOKUP(B106,Apr!$B$4:$B$154,Apr!$AM$4:$AM$154, ,0)</f>
        <v>0</v>
      </c>
      <c r="J106" s="8">
        <f>_xlfn.XLOOKUP(B106,Apr!$B$4:$B$154,Apr!$AN$4:$AN$154, ,0)</f>
        <v>0</v>
      </c>
      <c r="K106" s="26">
        <f>_xlfn.XLOOKUP(B106,Mei!$B$4:$B$164,Mei!$AM$4:$AM$164, ,0)</f>
        <v>0</v>
      </c>
      <c r="L106" s="27">
        <f>_xlfn.XLOOKUP(B106,Mei!$B$4:$B$164,Mei!$AN$4:$AN$164, ,0)</f>
        <v>0</v>
      </c>
      <c r="M106" s="38"/>
      <c r="N106" s="40"/>
      <c r="O106" s="37">
        <f t="shared" si="8"/>
        <v>0</v>
      </c>
      <c r="P106" s="37">
        <f t="shared" si="9"/>
        <v>0</v>
      </c>
      <c r="Q106" s="37">
        <f t="shared" si="10"/>
        <v>0.15</v>
      </c>
      <c r="R106" s="37">
        <f t="shared" si="11"/>
        <v>0</v>
      </c>
      <c r="S106" s="37">
        <f t="shared" si="12"/>
        <v>0</v>
      </c>
      <c r="T106" s="40"/>
      <c r="U106" s="40"/>
      <c r="V106" s="40"/>
    </row>
    <row r="107" spans="2:22" x14ac:dyDescent="0.25">
      <c r="B107" s="15" t="s">
        <v>249</v>
      </c>
      <c r="C107" s="26">
        <f>_xlfn.XLOOKUP(B107,Jan!$B$4:$B$154,Jan!$AM$4:$AM$154, ,0)</f>
        <v>0.56666666666666665</v>
      </c>
      <c r="D107" s="27">
        <f>_xlfn.XLOOKUP(B107,Jan!$B$4:$B$154,Jan!$AN$4:$AN$154, ,0)</f>
        <v>11</v>
      </c>
      <c r="E107" s="26">
        <f>_xlfn.XLOOKUP(B107,Feb!$B$4:$B$154,Feb!$AM$4:$AM$154, ,0)</f>
        <v>1.0333333333333334</v>
      </c>
      <c r="F107" s="8">
        <f>_xlfn.XLOOKUP(B107,Feb!$B$4:$B$154,Feb!$AN$4:$AN$154, ,0)</f>
        <v>10</v>
      </c>
      <c r="G107" s="26">
        <f>_xlfn.XLOOKUP(B107,Mar!$B$4:$B$154,Mar!$AM$4:$AM$154, ,0)</f>
        <v>0.71666666666666667</v>
      </c>
      <c r="H107" s="8">
        <f>_xlfn.XLOOKUP(B107,Mar!$B$4:$B$154,Mar!$AN$4:$AN$154, ,0)</f>
        <v>6</v>
      </c>
      <c r="I107" s="26">
        <f>_xlfn.XLOOKUP(B107,Apr!$B$4:$B$154,Apr!$AM$4:$AM$154, ,0)</f>
        <v>0.13333333333333333</v>
      </c>
      <c r="J107" s="8">
        <f>_xlfn.XLOOKUP(B107,Apr!$B$4:$B$154,Apr!$AN$4:$AN$154, ,0)</f>
        <v>1</v>
      </c>
      <c r="K107" s="26">
        <f>_xlfn.XLOOKUP(B107,Mei!$B$4:$B$164,Mei!$AM$4:$AM$164, ,0)</f>
        <v>3.3333333333333333E-2</v>
      </c>
      <c r="L107" s="27">
        <f>_xlfn.XLOOKUP(B107,Mei!$B$4:$B$164,Mei!$AN$4:$AN$164, ,0)</f>
        <v>1</v>
      </c>
      <c r="M107" s="38"/>
      <c r="N107" s="40"/>
      <c r="O107" s="37">
        <f t="shared" si="8"/>
        <v>0.56666666666666665</v>
      </c>
      <c r="P107" s="37">
        <f t="shared" si="9"/>
        <v>1.0333333333333334</v>
      </c>
      <c r="Q107" s="37">
        <f t="shared" si="10"/>
        <v>0.71666666666666667</v>
      </c>
      <c r="R107" s="37">
        <f t="shared" si="11"/>
        <v>0.13333333333333333</v>
      </c>
      <c r="S107" s="37">
        <f t="shared" si="12"/>
        <v>3.3333333333333333E-2</v>
      </c>
      <c r="T107" s="40"/>
      <c r="U107" s="40"/>
      <c r="V107" s="40"/>
    </row>
    <row r="108" spans="2:22" x14ac:dyDescent="0.25">
      <c r="B108" s="11" t="s">
        <v>101</v>
      </c>
      <c r="C108" s="26">
        <f>_xlfn.XLOOKUP(B108,Jan!$B$4:$B$154,Jan!$AM$4:$AM$154, ,0)</f>
        <v>1.25</v>
      </c>
      <c r="D108" s="27">
        <f>_xlfn.XLOOKUP(B108,Jan!$B$4:$B$154,Jan!$AN$4:$AN$154, ,0)</f>
        <v>11</v>
      </c>
      <c r="E108" s="26">
        <f>_xlfn.XLOOKUP(B108,Feb!$B$4:$B$154,Feb!$AM$4:$AM$154, ,0)</f>
        <v>1.2166666666666666</v>
      </c>
      <c r="F108" s="8">
        <f>_xlfn.XLOOKUP(B108,Feb!$B$4:$B$154,Feb!$AN$4:$AN$154, ,0)</f>
        <v>8</v>
      </c>
      <c r="G108" s="26">
        <f>_xlfn.XLOOKUP(B108,Mar!$B$4:$B$154,Mar!$AM$4:$AM$154, ,0)</f>
        <v>4.9333333333333336</v>
      </c>
      <c r="H108" s="8">
        <f>_xlfn.XLOOKUP(B108,Mar!$B$4:$B$154,Mar!$AN$4:$AN$154, ,0)</f>
        <v>12</v>
      </c>
      <c r="I108" s="26">
        <f>_xlfn.XLOOKUP(B108,Apr!$B$4:$B$154,Apr!$AM$4:$AM$154, ,0)</f>
        <v>1.5166666666666666</v>
      </c>
      <c r="J108" s="8">
        <f>_xlfn.XLOOKUP(B108,Apr!$B$4:$B$154,Apr!$AN$4:$AN$154, ,0)</f>
        <v>3</v>
      </c>
      <c r="K108" s="26">
        <f>_xlfn.XLOOKUP(B108,Mei!$B$4:$B$164,Mei!$AM$4:$AM$164, ,0)</f>
        <v>1.9833333333333334</v>
      </c>
      <c r="L108" s="27">
        <f>_xlfn.XLOOKUP(B108,Mei!$B$4:$B$164,Mei!$AN$4:$AN$164, ,0)</f>
        <v>11</v>
      </c>
      <c r="M108" s="38"/>
      <c r="N108" s="40"/>
      <c r="O108" s="37">
        <f t="shared" si="8"/>
        <v>1.25</v>
      </c>
      <c r="P108" s="37">
        <f t="shared" si="9"/>
        <v>1.2166666666666666</v>
      </c>
      <c r="Q108" s="37">
        <f t="shared" si="10"/>
        <v>4.9333333333333336</v>
      </c>
      <c r="R108" s="37">
        <f t="shared" si="11"/>
        <v>1.5166666666666666</v>
      </c>
      <c r="S108" s="37">
        <f t="shared" si="12"/>
        <v>1.9833333333333334</v>
      </c>
      <c r="T108" s="40"/>
      <c r="U108" s="40"/>
      <c r="V108" s="40"/>
    </row>
    <row r="109" spans="2:22" x14ac:dyDescent="0.25">
      <c r="B109" s="16" t="s">
        <v>250</v>
      </c>
      <c r="C109" s="26">
        <f>_xlfn.XLOOKUP(B109,Jan!$B$4:$B$154,Jan!$AM$4:$AM$154, ,0)</f>
        <v>0.28333333333333333</v>
      </c>
      <c r="D109" s="27">
        <f>_xlfn.XLOOKUP(B109,Jan!$B$4:$B$154,Jan!$AN$4:$AN$154, ,0)</f>
        <v>3</v>
      </c>
      <c r="E109" s="26">
        <f>_xlfn.XLOOKUP(B109,Feb!$B$4:$B$154,Feb!$AM$4:$AM$154, ,0)</f>
        <v>0.43333333333333335</v>
      </c>
      <c r="F109" s="8">
        <f>_xlfn.XLOOKUP(B109,Feb!$B$4:$B$154,Feb!$AN$4:$AN$154, ,0)</f>
        <v>4</v>
      </c>
      <c r="G109" s="26">
        <f>_xlfn.XLOOKUP(B109,Mar!$B$4:$B$154,Mar!$AM$4:$AM$154, ,0)</f>
        <v>0.76666666666666672</v>
      </c>
      <c r="H109" s="8">
        <f>_xlfn.XLOOKUP(B109,Mar!$B$4:$B$154,Mar!$AN$4:$AN$154, ,0)</f>
        <v>4</v>
      </c>
      <c r="I109" s="26">
        <f>_xlfn.XLOOKUP(B109,Apr!$B$4:$B$154,Apr!$AM$4:$AM$154, ,0)</f>
        <v>0.23333333333333334</v>
      </c>
      <c r="J109" s="8">
        <f>_xlfn.XLOOKUP(B109,Apr!$B$4:$B$154,Apr!$AN$4:$AN$154, ,0)</f>
        <v>3</v>
      </c>
      <c r="K109" s="26">
        <f>_xlfn.XLOOKUP(B109,Mei!$B$4:$B$164,Mei!$AM$4:$AM$164, ,0)</f>
        <v>0</v>
      </c>
      <c r="L109" s="27">
        <f>_xlfn.XLOOKUP(B109,Mei!$B$4:$B$164,Mei!$AN$4:$AN$164, ,0)</f>
        <v>0</v>
      </c>
      <c r="M109" s="38"/>
      <c r="N109" s="40"/>
      <c r="O109" s="37">
        <f t="shared" si="8"/>
        <v>0.28333333333333333</v>
      </c>
      <c r="P109" s="37">
        <f t="shared" si="9"/>
        <v>0.43333333333333335</v>
      </c>
      <c r="Q109" s="37">
        <f t="shared" si="10"/>
        <v>0.76666666666666672</v>
      </c>
      <c r="R109" s="37">
        <f t="shared" si="11"/>
        <v>0.23333333333333334</v>
      </c>
      <c r="S109" s="37">
        <f t="shared" si="12"/>
        <v>0</v>
      </c>
      <c r="T109" s="40"/>
      <c r="U109" s="40"/>
      <c r="V109" s="40"/>
    </row>
    <row r="110" spans="2:22" x14ac:dyDescent="0.25">
      <c r="B110" s="15" t="s">
        <v>195</v>
      </c>
      <c r="C110" s="26">
        <f>_xlfn.XLOOKUP(B110,Jan!$B$4:$B$154,Jan!$AM$4:$AM$154, ,0)</f>
        <v>0</v>
      </c>
      <c r="D110" s="27">
        <f>_xlfn.XLOOKUP(B110,Jan!$B$4:$B$154,Jan!$AN$4:$AN$154, ,0)</f>
        <v>0</v>
      </c>
      <c r="E110" s="26">
        <f>_xlfn.XLOOKUP(B110,Feb!$B$4:$B$154,Feb!$AM$4:$AM$154, ,0)</f>
        <v>0.38333333333333336</v>
      </c>
      <c r="F110" s="8">
        <f>_xlfn.XLOOKUP(B110,Feb!$B$4:$B$154,Feb!$AN$4:$AN$154, ,0)</f>
        <v>1</v>
      </c>
      <c r="G110" s="26">
        <f>_xlfn.XLOOKUP(B110,Mar!$B$4:$B$154,Mar!$AM$4:$AM$154, ,0)</f>
        <v>0.11666666666666667</v>
      </c>
      <c r="H110" s="8">
        <f>_xlfn.XLOOKUP(B110,Mar!$B$4:$B$154,Mar!$AN$4:$AN$154, ,0)</f>
        <v>1</v>
      </c>
      <c r="I110" s="26">
        <f>_xlfn.XLOOKUP(B110,Apr!$B$4:$B$154,Apr!$AM$4:$AM$154, ,0)</f>
        <v>1.6333333333333333</v>
      </c>
      <c r="J110" s="8">
        <f>_xlfn.XLOOKUP(B110,Apr!$B$4:$B$154,Apr!$AN$4:$AN$154, ,0)</f>
        <v>2</v>
      </c>
      <c r="K110" s="26">
        <f>_xlfn.XLOOKUP(B110,Mei!$B$4:$B$164,Mei!$AM$4:$AM$164, ,0)</f>
        <v>0</v>
      </c>
      <c r="L110" s="27">
        <f>_xlfn.XLOOKUP(B110,Mei!$B$4:$B$164,Mei!$AN$4:$AN$164, ,0)</f>
        <v>0</v>
      </c>
      <c r="M110" s="38"/>
      <c r="N110" s="40"/>
      <c r="O110" s="37">
        <f t="shared" si="8"/>
        <v>0</v>
      </c>
      <c r="P110" s="37">
        <f t="shared" si="9"/>
        <v>0.38333333333333336</v>
      </c>
      <c r="Q110" s="37">
        <f t="shared" si="10"/>
        <v>0.11666666666666667</v>
      </c>
      <c r="R110" s="37">
        <f t="shared" si="11"/>
        <v>1.6333333333333333</v>
      </c>
      <c r="S110" s="37">
        <f t="shared" si="12"/>
        <v>0</v>
      </c>
      <c r="T110" s="40"/>
      <c r="U110" s="40"/>
      <c r="V110" s="40"/>
    </row>
    <row r="111" spans="2:22" x14ac:dyDescent="0.25">
      <c r="B111" s="15" t="s">
        <v>420</v>
      </c>
      <c r="C111" s="26"/>
      <c r="D111" s="27"/>
      <c r="E111" s="26"/>
      <c r="F111" s="8"/>
      <c r="G111" s="26"/>
      <c r="H111" s="8"/>
      <c r="I111" s="26"/>
      <c r="J111" s="8"/>
      <c r="K111" s="26">
        <f>_xlfn.XLOOKUP(B111,Mei!$B$4:$B$164,Mei!$AM$4:$AM$164, ,0)</f>
        <v>0</v>
      </c>
      <c r="L111" s="27">
        <f>_xlfn.XLOOKUP(B111,Mei!$B$4:$B$164,Mei!$AN$4:$AN$164, ,0)</f>
        <v>0</v>
      </c>
      <c r="M111" s="38"/>
      <c r="N111" s="40"/>
      <c r="O111" s="37">
        <f t="shared" si="8"/>
        <v>0</v>
      </c>
      <c r="P111" s="37">
        <f t="shared" si="9"/>
        <v>0</v>
      </c>
      <c r="Q111" s="37">
        <f t="shared" si="10"/>
        <v>0</v>
      </c>
      <c r="R111" s="37">
        <f t="shared" si="11"/>
        <v>0</v>
      </c>
      <c r="S111" s="37">
        <f t="shared" si="12"/>
        <v>0</v>
      </c>
      <c r="T111" s="40"/>
      <c r="U111" s="40"/>
      <c r="V111" s="40"/>
    </row>
    <row r="112" spans="2:22" x14ac:dyDescent="0.25">
      <c r="B112" s="17" t="s">
        <v>251</v>
      </c>
      <c r="C112" s="57">
        <f>_xlfn.XLOOKUP(B112,Jan!$B$4:$B$154,Jan!$AM$4:$AM$154, ,0)</f>
        <v>2.1333333333333333</v>
      </c>
      <c r="D112" s="58">
        <f>_xlfn.XLOOKUP(B112,Jan!$B$4:$B$154,Jan!$AN$4:$AN$154, ,0)</f>
        <v>4</v>
      </c>
      <c r="E112" s="57">
        <f>_xlfn.XLOOKUP(B112,Feb!$B$4:$B$154,Feb!$AM$4:$AM$154, ,0)</f>
        <v>0.78333333333333333</v>
      </c>
      <c r="F112" s="59">
        <f>_xlfn.XLOOKUP(B112,Feb!$B$4:$B$154,Feb!$AN$4:$AN$154, ,0)</f>
        <v>2</v>
      </c>
      <c r="G112" s="57">
        <f>_xlfn.XLOOKUP(B112,Mar!$B$4:$B$154,Mar!$AM$4:$AM$154, ,0)</f>
        <v>2.6833333333333331</v>
      </c>
      <c r="H112" s="59">
        <f>_xlfn.XLOOKUP(B112,Mar!$B$4:$B$154,Mar!$AN$4:$AN$154, ,0)</f>
        <v>9</v>
      </c>
      <c r="I112" s="57">
        <f>_xlfn.XLOOKUP(B112,Apr!$B$4:$B$154,Apr!$AM$4:$AM$154, ,0)</f>
        <v>4.5666666666666664</v>
      </c>
      <c r="J112" s="59">
        <f>_xlfn.XLOOKUP(B112,Apr!$B$4:$B$154,Apr!$AN$4:$AN$154, ,0)</f>
        <v>8</v>
      </c>
      <c r="K112" s="57">
        <f>_xlfn.XLOOKUP(B112,Mei!$B$4:$B$164,Mei!$AM$4:$AM$164, ,0)</f>
        <v>0</v>
      </c>
      <c r="L112" s="58">
        <f>_xlfn.XLOOKUP(B112,Mei!$B$4:$B$164,Mei!$AN$4:$AN$164, ,0)</f>
        <v>0</v>
      </c>
      <c r="M112" s="60"/>
      <c r="N112" s="40"/>
      <c r="O112" s="37">
        <f t="shared" si="8"/>
        <v>2.1333333333333333</v>
      </c>
      <c r="P112" s="37">
        <f t="shared" si="9"/>
        <v>0.78333333333333333</v>
      </c>
      <c r="Q112" s="37">
        <f t="shared" si="10"/>
        <v>2.6833333333333331</v>
      </c>
      <c r="R112" s="37">
        <f t="shared" si="11"/>
        <v>4.5666666666666664</v>
      </c>
      <c r="S112" s="37">
        <f t="shared" si="12"/>
        <v>0</v>
      </c>
      <c r="T112" s="40"/>
      <c r="U112" s="40"/>
      <c r="V112" s="40"/>
    </row>
    <row r="113" spans="2:22" x14ac:dyDescent="0.25">
      <c r="B113" s="15" t="s">
        <v>252</v>
      </c>
      <c r="C113" s="26">
        <f>_xlfn.XLOOKUP(B113,Jan!$B$4:$B$154,Jan!$AM$4:$AM$154, ,0)</f>
        <v>0</v>
      </c>
      <c r="D113" s="27">
        <f>_xlfn.XLOOKUP(B113,Jan!$B$4:$B$154,Jan!$AN$4:$AN$154, ,0)</f>
        <v>0</v>
      </c>
      <c r="E113" s="26">
        <f>_xlfn.XLOOKUP(B113,Feb!$B$4:$B$154,Feb!$AM$4:$AM$154, ,0)</f>
        <v>3.3333333333333333E-2</v>
      </c>
      <c r="F113" s="8">
        <f>_xlfn.XLOOKUP(B113,Feb!$B$4:$B$154,Feb!$AN$4:$AN$154, ,0)</f>
        <v>1</v>
      </c>
      <c r="G113" s="26">
        <f>_xlfn.XLOOKUP(B113,Mar!$B$4:$B$154,Mar!$AM$4:$AM$154, ,0)</f>
        <v>0.13333333333333333</v>
      </c>
      <c r="H113" s="8">
        <f>_xlfn.XLOOKUP(B113,Mar!$B$4:$B$154,Mar!$AN$4:$AN$154, ,0)</f>
        <v>3</v>
      </c>
      <c r="I113" s="26">
        <f>_xlfn.XLOOKUP(B113,Apr!$B$4:$B$154,Apr!$AM$4:$AM$154, ,0)</f>
        <v>0</v>
      </c>
      <c r="J113" s="8">
        <f>_xlfn.XLOOKUP(B113,Apr!$B$4:$B$154,Apr!$AN$4:$AN$154, ,0)</f>
        <v>0</v>
      </c>
      <c r="K113" s="26">
        <f>_xlfn.XLOOKUP(B113,Mei!$B$4:$B$164,Mei!$AM$4:$AM$164, ,0)</f>
        <v>0</v>
      </c>
      <c r="L113" s="27">
        <f>_xlfn.XLOOKUP(B113,Mei!$B$4:$B$164,Mei!$AN$4:$AN$164, ,0)</f>
        <v>0</v>
      </c>
      <c r="M113" s="38"/>
      <c r="N113" s="40"/>
      <c r="O113" s="37">
        <f t="shared" si="8"/>
        <v>0</v>
      </c>
      <c r="P113" s="37">
        <f t="shared" si="9"/>
        <v>3.3333333333333333E-2</v>
      </c>
      <c r="Q113" s="37">
        <f t="shared" si="10"/>
        <v>0.13333333333333333</v>
      </c>
      <c r="R113" s="37">
        <f t="shared" si="11"/>
        <v>0</v>
      </c>
      <c r="S113" s="37">
        <f t="shared" si="12"/>
        <v>0</v>
      </c>
      <c r="T113" s="40"/>
      <c r="U113" s="40"/>
      <c r="V113" s="40"/>
    </row>
    <row r="114" spans="2:22" x14ac:dyDescent="0.25">
      <c r="B114" s="15" t="s">
        <v>253</v>
      </c>
      <c r="C114" s="26">
        <f>_xlfn.XLOOKUP(B114,Jan!$B$4:$B$154,Jan!$AM$4:$AM$154, ,0)</f>
        <v>0</v>
      </c>
      <c r="D114" s="27">
        <f>_xlfn.XLOOKUP(B114,Jan!$B$4:$B$154,Jan!$AN$4:$AN$154, ,0)</f>
        <v>0</v>
      </c>
      <c r="E114" s="26">
        <f>_xlfn.XLOOKUP(B114,Feb!$B$4:$B$154,Feb!$AM$4:$AM$154, ,0)</f>
        <v>0</v>
      </c>
      <c r="F114" s="8">
        <f>_xlfn.XLOOKUP(B114,Feb!$B$4:$B$154,Feb!$AN$4:$AN$154, ,0)</f>
        <v>0</v>
      </c>
      <c r="G114" s="26">
        <f>_xlfn.XLOOKUP(B114,Mar!$B$4:$B$154,Mar!$AM$4:$AM$154, ,0)</f>
        <v>0</v>
      </c>
      <c r="H114" s="8">
        <f>_xlfn.XLOOKUP(B114,Mar!$B$4:$B$154,Mar!$AN$4:$AN$154, ,0)</f>
        <v>0</v>
      </c>
      <c r="I114" s="26">
        <f>_xlfn.XLOOKUP(B114,Apr!$B$4:$B$154,Apr!$AM$4:$AM$154, ,0)</f>
        <v>0</v>
      </c>
      <c r="J114" s="8">
        <f>_xlfn.XLOOKUP(B114,Apr!$B$4:$B$154,Apr!$AN$4:$AN$154, ,0)</f>
        <v>0</v>
      </c>
      <c r="K114" s="26">
        <f>_xlfn.XLOOKUP(B114,Mei!$B$4:$B$164,Mei!$AM$4:$AM$164, ,0)</f>
        <v>0</v>
      </c>
      <c r="L114" s="27">
        <f>_xlfn.XLOOKUP(B114,Mei!$B$4:$B$164,Mei!$AN$4:$AN$164, ,0)</f>
        <v>0</v>
      </c>
      <c r="M114" s="38"/>
      <c r="N114" s="40"/>
      <c r="O114" s="37">
        <f t="shared" si="8"/>
        <v>0</v>
      </c>
      <c r="P114" s="37">
        <f t="shared" si="9"/>
        <v>0</v>
      </c>
      <c r="Q114" s="37">
        <f t="shared" si="10"/>
        <v>0</v>
      </c>
      <c r="R114" s="37">
        <f t="shared" si="11"/>
        <v>0</v>
      </c>
      <c r="S114" s="37">
        <f t="shared" si="12"/>
        <v>0</v>
      </c>
      <c r="T114" s="40"/>
      <c r="U114" s="40"/>
      <c r="V114" s="40"/>
    </row>
    <row r="115" spans="2:22" x14ac:dyDescent="0.25">
      <c r="B115" s="15" t="s">
        <v>254</v>
      </c>
      <c r="C115" s="26">
        <f>_xlfn.XLOOKUP(B115,Jan!$B$4:$B$154,Jan!$AM$4:$AM$154, ,0)</f>
        <v>1.7833333333333334</v>
      </c>
      <c r="D115" s="27">
        <f>_xlfn.XLOOKUP(B115,Jan!$B$4:$B$154,Jan!$AN$4:$AN$154, ,0)</f>
        <v>6</v>
      </c>
      <c r="E115" s="26">
        <f>_xlfn.XLOOKUP(B115,Feb!$B$4:$B$154,Feb!$AM$4:$AM$154, ,0)</f>
        <v>0.8666666666666667</v>
      </c>
      <c r="F115" s="8">
        <f>_xlfn.XLOOKUP(B115,Feb!$B$4:$B$154,Feb!$AN$4:$AN$154, ,0)</f>
        <v>1</v>
      </c>
      <c r="G115" s="26">
        <f>_xlfn.XLOOKUP(B115,Mar!$B$4:$B$154,Mar!$AM$4:$AM$154, ,0)</f>
        <v>1.35</v>
      </c>
      <c r="H115" s="8">
        <f>_xlfn.XLOOKUP(B115,Mar!$B$4:$B$154,Mar!$AN$4:$AN$154, ,0)</f>
        <v>4</v>
      </c>
      <c r="I115" s="26">
        <f>_xlfn.XLOOKUP(B115,Apr!$B$4:$B$154,Apr!$AM$4:$AM$154, ,0)</f>
        <v>0.36666666666666664</v>
      </c>
      <c r="J115" s="8">
        <f>_xlfn.XLOOKUP(B115,Apr!$B$4:$B$154,Apr!$AN$4:$AN$154, ,0)</f>
        <v>1</v>
      </c>
      <c r="K115" s="26">
        <f>_xlfn.XLOOKUP(B115,Mei!$B$4:$B$164,Mei!$AM$4:$AM$164, ,0)</f>
        <v>0</v>
      </c>
      <c r="L115" s="27">
        <f>_xlfn.XLOOKUP(B115,Mei!$B$4:$B$164,Mei!$AN$4:$AN$164, ,0)</f>
        <v>0</v>
      </c>
      <c r="M115" s="38"/>
      <c r="N115" s="40"/>
      <c r="O115" s="37">
        <f t="shared" si="8"/>
        <v>1.7833333333333334</v>
      </c>
      <c r="P115" s="37">
        <f t="shared" si="9"/>
        <v>0.8666666666666667</v>
      </c>
      <c r="Q115" s="37">
        <f t="shared" si="10"/>
        <v>1.35</v>
      </c>
      <c r="R115" s="37">
        <f t="shared" si="11"/>
        <v>0.36666666666666664</v>
      </c>
      <c r="S115" s="37">
        <f t="shared" si="12"/>
        <v>0</v>
      </c>
      <c r="T115" s="40"/>
      <c r="U115" s="40"/>
      <c r="V115" s="40"/>
    </row>
    <row r="116" spans="2:22" x14ac:dyDescent="0.25">
      <c r="B116" s="15" t="s">
        <v>255</v>
      </c>
      <c r="C116" s="26">
        <f>_xlfn.XLOOKUP(B116,Jan!$B$4:$B$154,Jan!$AM$4:$AM$154, ,0)</f>
        <v>0.43333333333333335</v>
      </c>
      <c r="D116" s="27">
        <f>_xlfn.XLOOKUP(B116,Jan!$B$4:$B$154,Jan!$AN$4:$AN$154, ,0)</f>
        <v>3</v>
      </c>
      <c r="E116" s="26">
        <f>_xlfn.XLOOKUP(B116,Feb!$B$4:$B$154,Feb!$AM$4:$AM$154, ,0)</f>
        <v>0</v>
      </c>
      <c r="F116" s="8">
        <f>_xlfn.XLOOKUP(B116,Feb!$B$4:$B$154,Feb!$AN$4:$AN$154, ,0)</f>
        <v>0</v>
      </c>
      <c r="G116" s="26">
        <f>_xlfn.XLOOKUP(B116,Mar!$B$4:$B$154,Mar!$AM$4:$AM$154, ,0)</f>
        <v>0.53333333333333333</v>
      </c>
      <c r="H116" s="8">
        <f>_xlfn.XLOOKUP(B116,Mar!$B$4:$B$154,Mar!$AN$4:$AN$154, ,0)</f>
        <v>4</v>
      </c>
      <c r="I116" s="26">
        <f>_xlfn.XLOOKUP(B116,Apr!$B$4:$B$154,Apr!$AM$4:$AM$154, ,0)</f>
        <v>0</v>
      </c>
      <c r="J116" s="8">
        <f>_xlfn.XLOOKUP(B116,Apr!$B$4:$B$154,Apr!$AN$4:$AN$154, ,0)</f>
        <v>0</v>
      </c>
      <c r="K116" s="26">
        <f>_xlfn.XLOOKUP(B116,Mei!$B$4:$B$164,Mei!$AM$4:$AM$164, ,0)</f>
        <v>0.2</v>
      </c>
      <c r="L116" s="27">
        <f>_xlfn.XLOOKUP(B116,Mei!$B$4:$B$164,Mei!$AN$4:$AN$164, ,0)</f>
        <v>3</v>
      </c>
      <c r="M116" s="38"/>
      <c r="N116" s="40"/>
      <c r="O116" s="37">
        <f t="shared" si="8"/>
        <v>0.43333333333333335</v>
      </c>
      <c r="P116" s="37">
        <f t="shared" si="9"/>
        <v>0</v>
      </c>
      <c r="Q116" s="37">
        <f t="shared" si="10"/>
        <v>0.53333333333333333</v>
      </c>
      <c r="R116" s="37">
        <f t="shared" si="11"/>
        <v>0</v>
      </c>
      <c r="S116" s="37">
        <f t="shared" si="12"/>
        <v>0.2</v>
      </c>
      <c r="T116" s="40"/>
      <c r="U116" s="40"/>
      <c r="V116" s="40"/>
    </row>
    <row r="117" spans="2:22" x14ac:dyDescent="0.25">
      <c r="B117" s="15" t="s">
        <v>256</v>
      </c>
      <c r="C117" s="26">
        <f>_xlfn.XLOOKUP(B117,Jan!$B$4:$B$154,Jan!$AM$4:$AM$154, ,0)</f>
        <v>1.4666666666666666</v>
      </c>
      <c r="D117" s="27">
        <f>_xlfn.XLOOKUP(B117,Jan!$B$4:$B$154,Jan!$AN$4:$AN$154, ,0)</f>
        <v>1</v>
      </c>
      <c r="E117" s="26">
        <f>_xlfn.XLOOKUP(B117,Feb!$B$4:$B$154,Feb!$AM$4:$AM$154, ,0)</f>
        <v>0</v>
      </c>
      <c r="F117" s="8">
        <f>_xlfn.XLOOKUP(B117,Feb!$B$4:$B$154,Feb!$AN$4:$AN$154, ,0)</f>
        <v>0</v>
      </c>
      <c r="G117" s="26">
        <f>_xlfn.XLOOKUP(B117,Mar!$B$4:$B$154,Mar!$AM$4:$AM$154, ,0)</f>
        <v>0.38333333333333336</v>
      </c>
      <c r="H117" s="8">
        <f>_xlfn.XLOOKUP(B117,Mar!$B$4:$B$154,Mar!$AN$4:$AN$154, ,0)</f>
        <v>2</v>
      </c>
      <c r="I117" s="26">
        <f>_xlfn.XLOOKUP(B117,Apr!$B$4:$B$154,Apr!$AM$4:$AM$154, ,0)</f>
        <v>0</v>
      </c>
      <c r="J117" s="8">
        <f>_xlfn.XLOOKUP(B117,Apr!$B$4:$B$154,Apr!$AN$4:$AN$154, ,0)</f>
        <v>0</v>
      </c>
      <c r="K117" s="26">
        <f>_xlfn.XLOOKUP(B117,Mei!$B$4:$B$164,Mei!$AM$4:$AM$164, ,0)</f>
        <v>0</v>
      </c>
      <c r="L117" s="27">
        <f>_xlfn.XLOOKUP(B117,Mei!$B$4:$B$164,Mei!$AN$4:$AN$164, ,0)</f>
        <v>0</v>
      </c>
      <c r="M117" s="38"/>
      <c r="N117" s="40"/>
      <c r="O117" s="37">
        <f t="shared" si="8"/>
        <v>1.4666666666666666</v>
      </c>
      <c r="P117" s="37">
        <f t="shared" si="9"/>
        <v>0</v>
      </c>
      <c r="Q117" s="37">
        <f t="shared" si="10"/>
        <v>0.38333333333333336</v>
      </c>
      <c r="R117" s="37">
        <f t="shared" si="11"/>
        <v>0</v>
      </c>
      <c r="S117" s="37">
        <f t="shared" si="12"/>
        <v>0</v>
      </c>
      <c r="T117" s="40"/>
      <c r="U117" s="40"/>
      <c r="V117" s="40"/>
    </row>
    <row r="118" spans="2:22" x14ac:dyDescent="0.25">
      <c r="B118" s="15" t="s">
        <v>257</v>
      </c>
      <c r="C118" s="26">
        <f>_xlfn.XLOOKUP(B118,Jan!$B$4:$B$154,Jan!$AM$4:$AM$154, ,0)</f>
        <v>0</v>
      </c>
      <c r="D118" s="27">
        <f>_xlfn.XLOOKUP(B118,Jan!$B$4:$B$154,Jan!$AN$4:$AN$154, ,0)</f>
        <v>0</v>
      </c>
      <c r="E118" s="26">
        <f>_xlfn.XLOOKUP(B118,Feb!$B$4:$B$154,Feb!$AM$4:$AM$154, ,0)</f>
        <v>0</v>
      </c>
      <c r="F118" s="8">
        <f>_xlfn.XLOOKUP(B118,Feb!$B$4:$B$154,Feb!$AN$4:$AN$154, ,0)</f>
        <v>0</v>
      </c>
      <c r="G118" s="26">
        <f>_xlfn.XLOOKUP(B118,Mar!$B$4:$B$154,Mar!$AM$4:$AM$154, ,0)</f>
        <v>0</v>
      </c>
      <c r="H118" s="8">
        <f>_xlfn.XLOOKUP(B118,Mar!$B$4:$B$154,Mar!$AN$4:$AN$154, ,0)</f>
        <v>0</v>
      </c>
      <c r="I118" s="26">
        <f>_xlfn.XLOOKUP(B118,Apr!$B$4:$B$154,Apr!$AM$4:$AM$154, ,0)</f>
        <v>0</v>
      </c>
      <c r="J118" s="8">
        <f>_xlfn.XLOOKUP(B118,Apr!$B$4:$B$154,Apr!$AN$4:$AN$154, ,0)</f>
        <v>0</v>
      </c>
      <c r="K118" s="26">
        <f>_xlfn.XLOOKUP(B118,Mei!$B$4:$B$164,Mei!$AM$4:$AM$164, ,0)</f>
        <v>0</v>
      </c>
      <c r="L118" s="27">
        <f>_xlfn.XLOOKUP(B118,Mei!$B$4:$B$164,Mei!$AN$4:$AN$164, ,0)</f>
        <v>0</v>
      </c>
      <c r="M118" s="38"/>
      <c r="N118" s="40"/>
      <c r="O118" s="37">
        <f t="shared" si="8"/>
        <v>0</v>
      </c>
      <c r="P118" s="37">
        <f t="shared" si="9"/>
        <v>0</v>
      </c>
      <c r="Q118" s="37">
        <f t="shared" si="10"/>
        <v>0</v>
      </c>
      <c r="R118" s="37">
        <f t="shared" si="11"/>
        <v>0</v>
      </c>
      <c r="S118" s="37">
        <f t="shared" si="12"/>
        <v>0</v>
      </c>
      <c r="T118" s="40"/>
      <c r="U118" s="40"/>
      <c r="V118" s="40"/>
    </row>
    <row r="119" spans="2:22" x14ac:dyDescent="0.25">
      <c r="B119" s="15" t="s">
        <v>258</v>
      </c>
      <c r="C119" s="26">
        <f>_xlfn.XLOOKUP(B119,Jan!$B$4:$B$154,Jan!$AM$4:$AM$154, ,0)</f>
        <v>0</v>
      </c>
      <c r="D119" s="27">
        <f>_xlfn.XLOOKUP(B119,Jan!$B$4:$B$154,Jan!$AN$4:$AN$154, ,0)</f>
        <v>0</v>
      </c>
      <c r="E119" s="26">
        <f>_xlfn.XLOOKUP(B119,Feb!$B$4:$B$154,Feb!$AM$4:$AM$154, ,0)</f>
        <v>0.13333333333333333</v>
      </c>
      <c r="F119" s="8">
        <f>_xlfn.XLOOKUP(B119,Feb!$B$4:$B$154,Feb!$AN$4:$AN$154, ,0)</f>
        <v>1</v>
      </c>
      <c r="G119" s="26">
        <f>_xlfn.XLOOKUP(B119,Mar!$B$4:$B$154,Mar!$AM$4:$AM$154, ,0)</f>
        <v>0.23333333333333334</v>
      </c>
      <c r="H119" s="8">
        <f>_xlfn.XLOOKUP(B119,Mar!$B$4:$B$154,Mar!$AN$4:$AN$154, ,0)</f>
        <v>3</v>
      </c>
      <c r="I119" s="26">
        <f>_xlfn.XLOOKUP(B119,Apr!$B$4:$B$154,Apr!$AM$4:$AM$154, ,0)</f>
        <v>0.31666666666666665</v>
      </c>
      <c r="J119" s="8">
        <f>_xlfn.XLOOKUP(B119,Apr!$B$4:$B$154,Apr!$AN$4:$AN$154, ,0)</f>
        <v>5</v>
      </c>
      <c r="K119" s="26">
        <f>_xlfn.XLOOKUP(B119,Mei!$B$4:$B$164,Mei!$AM$4:$AM$164, ,0)</f>
        <v>0</v>
      </c>
      <c r="L119" s="27">
        <f>_xlfn.XLOOKUP(B119,Mei!$B$4:$B$164,Mei!$AN$4:$AN$164, ,0)</f>
        <v>0</v>
      </c>
      <c r="M119" s="38"/>
      <c r="N119" s="40"/>
      <c r="O119" s="37">
        <f t="shared" si="8"/>
        <v>0</v>
      </c>
      <c r="P119" s="37">
        <f t="shared" si="9"/>
        <v>0.13333333333333333</v>
      </c>
      <c r="Q119" s="37">
        <f t="shared" si="10"/>
        <v>0.23333333333333334</v>
      </c>
      <c r="R119" s="37">
        <f t="shared" si="11"/>
        <v>0.31666666666666665</v>
      </c>
      <c r="S119" s="37">
        <f t="shared" si="12"/>
        <v>0</v>
      </c>
      <c r="T119" s="40"/>
      <c r="U119" s="40"/>
      <c r="V119" s="40"/>
    </row>
    <row r="120" spans="2:22" x14ac:dyDescent="0.25">
      <c r="B120" s="15" t="s">
        <v>259</v>
      </c>
      <c r="C120" s="26">
        <f>_xlfn.XLOOKUP(B120,Jan!$B$4:$B$154,Jan!$AM$4:$AM$154, ,0)</f>
        <v>0</v>
      </c>
      <c r="D120" s="27">
        <f>_xlfn.XLOOKUP(B120,Jan!$B$4:$B$154,Jan!$AN$4:$AN$154, ,0)</f>
        <v>0</v>
      </c>
      <c r="E120" s="26">
        <f>_xlfn.XLOOKUP(B120,Feb!$B$4:$B$154,Feb!$AM$4:$AM$154, ,0)</f>
        <v>0</v>
      </c>
      <c r="F120" s="8">
        <f>_xlfn.XLOOKUP(B120,Feb!$B$4:$B$154,Feb!$AN$4:$AN$154, ,0)</f>
        <v>0</v>
      </c>
      <c r="G120" s="26">
        <f>_xlfn.XLOOKUP(B120,Mar!$B$4:$B$154,Mar!$AM$4:$AM$154, ,0)</f>
        <v>0.2</v>
      </c>
      <c r="H120" s="8">
        <f>_xlfn.XLOOKUP(B120,Mar!$B$4:$B$154,Mar!$AN$4:$AN$154, ,0)</f>
        <v>3</v>
      </c>
      <c r="I120" s="26">
        <f>_xlfn.XLOOKUP(B120,Apr!$B$4:$B$154,Apr!$AM$4:$AM$154, ,0)</f>
        <v>6.6666666666666666E-2</v>
      </c>
      <c r="J120" s="8">
        <f>_xlfn.XLOOKUP(B120,Apr!$B$4:$B$154,Apr!$AN$4:$AN$154, ,0)</f>
        <v>1</v>
      </c>
      <c r="K120" s="26">
        <f>_xlfn.XLOOKUP(B120,Mei!$B$4:$B$164,Mei!$AM$4:$AM$164, ,0)</f>
        <v>0</v>
      </c>
      <c r="L120" s="27">
        <f>_xlfn.XLOOKUP(B120,Mei!$B$4:$B$164,Mei!$AN$4:$AN$164, ,0)</f>
        <v>0</v>
      </c>
      <c r="M120" s="38"/>
      <c r="N120" s="40"/>
      <c r="O120" s="37">
        <f t="shared" si="8"/>
        <v>0</v>
      </c>
      <c r="P120" s="37">
        <f t="shared" si="9"/>
        <v>0</v>
      </c>
      <c r="Q120" s="37">
        <f t="shared" si="10"/>
        <v>0.2</v>
      </c>
      <c r="R120" s="37">
        <f t="shared" si="11"/>
        <v>6.6666666666666666E-2</v>
      </c>
      <c r="S120" s="37">
        <f t="shared" si="12"/>
        <v>0</v>
      </c>
      <c r="T120" s="40"/>
      <c r="U120" s="40"/>
      <c r="V120" s="40"/>
    </row>
    <row r="121" spans="2:22" x14ac:dyDescent="0.25">
      <c r="B121" s="15" t="s">
        <v>260</v>
      </c>
      <c r="C121" s="26">
        <f>_xlfn.XLOOKUP(B121,Jan!$B$4:$B$154,Jan!$AM$4:$AM$154, ,0)</f>
        <v>6.333333333333333</v>
      </c>
      <c r="D121" s="27">
        <f>_xlfn.XLOOKUP(B121,Jan!$B$4:$B$154,Jan!$AN$4:$AN$154, ,0)</f>
        <v>6</v>
      </c>
      <c r="E121" s="26">
        <f>_xlfn.XLOOKUP(B121,Feb!$B$4:$B$154,Feb!$AM$4:$AM$154, ,0)</f>
        <v>5.8666666666666663</v>
      </c>
      <c r="F121" s="8">
        <f>_xlfn.XLOOKUP(B121,Feb!$B$4:$B$154,Feb!$AN$4:$AN$154, ,0)</f>
        <v>5</v>
      </c>
      <c r="G121" s="26">
        <f>_xlfn.XLOOKUP(B121,Mar!$B$4:$B$154,Mar!$AM$4:$AM$154, ,0)</f>
        <v>7.45</v>
      </c>
      <c r="H121" s="8">
        <f>_xlfn.XLOOKUP(B121,Mar!$B$4:$B$154,Mar!$AN$4:$AN$154, ,0)</f>
        <v>9</v>
      </c>
      <c r="I121" s="26">
        <f>_xlfn.XLOOKUP(B121,Apr!$B$4:$B$154,Apr!$AM$4:$AM$154, ,0)</f>
        <v>5.2166666666666668</v>
      </c>
      <c r="J121" s="8">
        <f>_xlfn.XLOOKUP(B121,Apr!$B$4:$B$154,Apr!$AN$4:$AN$154, ,0)</f>
        <v>5</v>
      </c>
      <c r="K121" s="26">
        <f>_xlfn.XLOOKUP(B121,Mei!$B$4:$B$164,Mei!$AM$4:$AM$164, ,0)</f>
        <v>4.083333333333333</v>
      </c>
      <c r="L121" s="27">
        <f>_xlfn.XLOOKUP(B121,Mei!$B$4:$B$164,Mei!$AN$4:$AN$164, ,0)</f>
        <v>2</v>
      </c>
      <c r="M121" s="38"/>
      <c r="N121" s="40"/>
      <c r="O121" s="37">
        <f t="shared" si="8"/>
        <v>6.333333333333333</v>
      </c>
      <c r="P121" s="37">
        <f t="shared" si="9"/>
        <v>5.8666666666666663</v>
      </c>
      <c r="Q121" s="37">
        <f t="shared" si="10"/>
        <v>7.45</v>
      </c>
      <c r="R121" s="37">
        <f t="shared" si="11"/>
        <v>5.2166666666666668</v>
      </c>
      <c r="S121" s="37">
        <f t="shared" si="12"/>
        <v>4.083333333333333</v>
      </c>
      <c r="T121" s="40"/>
      <c r="U121" s="40"/>
      <c r="V121" s="40"/>
    </row>
    <row r="122" spans="2:22" x14ac:dyDescent="0.25">
      <c r="B122" s="15" t="s">
        <v>261</v>
      </c>
      <c r="C122" s="26">
        <f>_xlfn.XLOOKUP(B122,Jan!$B$4:$B$154,Jan!$AM$4:$AM$154, ,0)</f>
        <v>0.7</v>
      </c>
      <c r="D122" s="27">
        <f>_xlfn.XLOOKUP(B122,Jan!$B$4:$B$154,Jan!$AN$4:$AN$154, ,0)</f>
        <v>5</v>
      </c>
      <c r="E122" s="26">
        <f>_xlfn.XLOOKUP(B122,Feb!$B$4:$B$154,Feb!$AM$4:$AM$154, ,0)</f>
        <v>0.48333333333333334</v>
      </c>
      <c r="F122" s="8">
        <f>_xlfn.XLOOKUP(B122,Feb!$B$4:$B$154,Feb!$AN$4:$AN$154, ,0)</f>
        <v>2</v>
      </c>
      <c r="G122" s="26">
        <f>_xlfn.XLOOKUP(B122,Mar!$B$4:$B$154,Mar!$AM$4:$AM$154, ,0)</f>
        <v>0</v>
      </c>
      <c r="H122" s="8">
        <f>_xlfn.XLOOKUP(B122,Mar!$B$4:$B$154,Mar!$AN$4:$AN$154, ,0)</f>
        <v>0</v>
      </c>
      <c r="I122" s="26">
        <f>_xlfn.XLOOKUP(B122,Apr!$B$4:$B$154,Apr!$AM$4:$AM$154, ,0)</f>
        <v>6.6666666666666666E-2</v>
      </c>
      <c r="J122" s="8">
        <f>_xlfn.XLOOKUP(B122,Apr!$B$4:$B$154,Apr!$AN$4:$AN$154, ,0)</f>
        <v>1</v>
      </c>
      <c r="K122" s="26">
        <f>_xlfn.XLOOKUP(B122,Mei!$B$4:$B$164,Mei!$AM$4:$AM$164, ,0)</f>
        <v>3.3333333333333333E-2</v>
      </c>
      <c r="L122" s="27">
        <f>_xlfn.XLOOKUP(B122,Mei!$B$4:$B$164,Mei!$AN$4:$AN$164, ,0)</f>
        <v>1</v>
      </c>
      <c r="M122" s="38"/>
      <c r="N122" s="40"/>
      <c r="O122" s="37">
        <f t="shared" si="8"/>
        <v>0.7</v>
      </c>
      <c r="P122" s="37">
        <f t="shared" si="9"/>
        <v>0.48333333333333334</v>
      </c>
      <c r="Q122" s="37">
        <f t="shared" si="10"/>
        <v>0</v>
      </c>
      <c r="R122" s="37">
        <f t="shared" si="11"/>
        <v>6.6666666666666666E-2</v>
      </c>
      <c r="S122" s="37">
        <f t="shared" si="12"/>
        <v>3.3333333333333333E-2</v>
      </c>
      <c r="T122" s="40"/>
      <c r="U122" s="40"/>
      <c r="V122" s="40"/>
    </row>
    <row r="123" spans="2:22" x14ac:dyDescent="0.25">
      <c r="B123" s="15" t="s">
        <v>197</v>
      </c>
      <c r="C123" s="26">
        <f>_xlfn.XLOOKUP(B123,Jan!$B$4:$B$154,Jan!$AM$4:$AM$154, ,0)</f>
        <v>0</v>
      </c>
      <c r="D123" s="27">
        <f>_xlfn.XLOOKUP(B123,Jan!$B$4:$B$154,Jan!$AN$4:$AN$154, ,0)</f>
        <v>0</v>
      </c>
      <c r="E123" s="26">
        <f>_xlfn.XLOOKUP(B123,Feb!$B$4:$B$154,Feb!$AM$4:$AM$154, ,0)</f>
        <v>0</v>
      </c>
      <c r="F123" s="8">
        <f>_xlfn.XLOOKUP(B123,Feb!$B$4:$B$154,Feb!$AN$4:$AN$154, ,0)</f>
        <v>0</v>
      </c>
      <c r="G123" s="26">
        <f>_xlfn.XLOOKUP(B123,Mar!$B$4:$B$154,Mar!$AM$4:$AM$154, ,0)</f>
        <v>0.16666666666666666</v>
      </c>
      <c r="H123" s="8">
        <f>_xlfn.XLOOKUP(B123,Mar!$B$4:$B$154,Mar!$AN$4:$AN$154, ,0)</f>
        <v>3</v>
      </c>
      <c r="I123" s="26">
        <f>_xlfn.XLOOKUP(B123,Apr!$B$4:$B$154,Apr!$AM$4:$AM$154, ,0)</f>
        <v>0</v>
      </c>
      <c r="J123" s="8">
        <f>_xlfn.XLOOKUP(B123,Apr!$B$4:$B$154,Apr!$AN$4:$AN$154, ,0)</f>
        <v>0</v>
      </c>
      <c r="K123" s="26">
        <f>_xlfn.XLOOKUP(B123,Mei!$B$4:$B$164,Mei!$AM$4:$AM$164, ,0)</f>
        <v>0</v>
      </c>
      <c r="L123" s="27">
        <f>_xlfn.XLOOKUP(B123,Mei!$B$4:$B$164,Mei!$AN$4:$AN$164, ,0)</f>
        <v>0</v>
      </c>
      <c r="M123" s="38"/>
      <c r="N123" s="40"/>
      <c r="O123" s="37">
        <f t="shared" si="8"/>
        <v>0</v>
      </c>
      <c r="P123" s="37">
        <f t="shared" si="9"/>
        <v>0</v>
      </c>
      <c r="Q123" s="37">
        <f t="shared" si="10"/>
        <v>0.16666666666666666</v>
      </c>
      <c r="R123" s="37">
        <f t="shared" si="11"/>
        <v>0</v>
      </c>
      <c r="S123" s="37">
        <f t="shared" si="12"/>
        <v>0</v>
      </c>
      <c r="T123" s="40"/>
      <c r="U123" s="40"/>
      <c r="V123" s="40"/>
    </row>
    <row r="124" spans="2:22" x14ac:dyDescent="0.25">
      <c r="B124" s="11" t="s">
        <v>114</v>
      </c>
      <c r="C124" s="26">
        <f>_xlfn.XLOOKUP(B124,Jan!$B$4:$B$154,Jan!$AM$4:$AM$154, ,0)</f>
        <v>6.6666666666666666E-2</v>
      </c>
      <c r="D124" s="27">
        <f>_xlfn.XLOOKUP(B124,Jan!$B$4:$B$154,Jan!$AN$4:$AN$154, ,0)</f>
        <v>1</v>
      </c>
      <c r="E124" s="26">
        <f>_xlfn.XLOOKUP(B124,Feb!$B$4:$B$154,Feb!$AM$4:$AM$154, ,0)</f>
        <v>0.1</v>
      </c>
      <c r="F124" s="8">
        <f>_xlfn.XLOOKUP(B124,Feb!$B$4:$B$154,Feb!$AN$4:$AN$154, ,0)</f>
        <v>1</v>
      </c>
      <c r="G124" s="26">
        <f>_xlfn.XLOOKUP(B124,Mar!$B$4:$B$154,Mar!$AM$4:$AM$154, ,0)</f>
        <v>0.13333333333333333</v>
      </c>
      <c r="H124" s="8">
        <f>_xlfn.XLOOKUP(B124,Mar!$B$4:$B$154,Mar!$AN$4:$AN$154, ,0)</f>
        <v>1</v>
      </c>
      <c r="I124" s="26">
        <f>_xlfn.XLOOKUP(B124,Apr!$B$4:$B$154,Apr!$AM$4:$AM$154, ,0)</f>
        <v>0.36666666666666664</v>
      </c>
      <c r="J124" s="8">
        <f>_xlfn.XLOOKUP(B124,Apr!$B$4:$B$154,Apr!$AN$4:$AN$154, ,0)</f>
        <v>3</v>
      </c>
      <c r="K124" s="26">
        <f>_xlfn.XLOOKUP(B124,Mei!$B$4:$B$164,Mei!$AM$4:$AM$164, ,0)</f>
        <v>3.3333333333333333E-2</v>
      </c>
      <c r="L124" s="27">
        <f>_xlfn.XLOOKUP(B124,Mei!$B$4:$B$164,Mei!$AN$4:$AN$164, ,0)</f>
        <v>1</v>
      </c>
      <c r="M124" s="38"/>
      <c r="N124" s="40"/>
      <c r="O124" s="37">
        <f t="shared" si="8"/>
        <v>6.6666666666666666E-2</v>
      </c>
      <c r="P124" s="37">
        <f t="shared" si="9"/>
        <v>0.1</v>
      </c>
      <c r="Q124" s="37">
        <f t="shared" si="10"/>
        <v>0.13333333333333333</v>
      </c>
      <c r="R124" s="37">
        <f t="shared" si="11"/>
        <v>0.36666666666666664</v>
      </c>
      <c r="S124" s="37">
        <f t="shared" si="12"/>
        <v>3.3333333333333333E-2</v>
      </c>
      <c r="T124" s="40"/>
      <c r="U124" s="40"/>
      <c r="V124" s="40"/>
    </row>
    <row r="125" spans="2:22" x14ac:dyDescent="0.25">
      <c r="B125" s="54" t="s">
        <v>423</v>
      </c>
      <c r="C125" s="26"/>
      <c r="D125" s="27"/>
      <c r="E125" s="26"/>
      <c r="F125" s="8"/>
      <c r="G125" s="26"/>
      <c r="H125" s="8"/>
      <c r="I125" s="26"/>
      <c r="J125" s="8"/>
      <c r="K125" s="26">
        <f>_xlfn.XLOOKUP(B125,Mei!$B$4:$B$164,Mei!$AM$4:$AM$164, ,0)</f>
        <v>0</v>
      </c>
      <c r="L125" s="27">
        <f>_xlfn.XLOOKUP(B125,Mei!$B$4:$B$164,Mei!$AN$4:$AN$164, ,0)</f>
        <v>0</v>
      </c>
      <c r="M125" s="38"/>
      <c r="N125" s="40"/>
      <c r="O125" s="37">
        <f t="shared" si="8"/>
        <v>0</v>
      </c>
      <c r="P125" s="37">
        <f t="shared" si="9"/>
        <v>0</v>
      </c>
      <c r="Q125" s="37">
        <f t="shared" si="10"/>
        <v>0</v>
      </c>
      <c r="R125" s="37">
        <f t="shared" si="11"/>
        <v>0</v>
      </c>
      <c r="S125" s="37">
        <f t="shared" si="12"/>
        <v>0</v>
      </c>
      <c r="T125" s="40"/>
      <c r="U125" s="40"/>
      <c r="V125" s="40"/>
    </row>
    <row r="126" spans="2:22" x14ac:dyDescent="0.25">
      <c r="B126" s="15" t="s">
        <v>263</v>
      </c>
      <c r="C126" s="26">
        <f>_xlfn.XLOOKUP(B126,Jan!$B$4:$B$154,Jan!$AM$4:$AM$154, ,0)</f>
        <v>3.8833333333333333</v>
      </c>
      <c r="D126" s="27">
        <f>_xlfn.XLOOKUP(B126,Jan!$B$4:$B$154,Jan!$AN$4:$AN$154, ,0)</f>
        <v>9</v>
      </c>
      <c r="E126" s="26">
        <f>_xlfn.XLOOKUP(B126,Feb!$B$4:$B$154,Feb!$AM$4:$AM$154, ,0)</f>
        <v>2.0333333333333332</v>
      </c>
      <c r="F126" s="8">
        <f>_xlfn.XLOOKUP(B126,Feb!$B$4:$B$154,Feb!$AN$4:$AN$154, ,0)</f>
        <v>3</v>
      </c>
      <c r="G126" s="26">
        <f>_xlfn.XLOOKUP(B126,Mar!$B$4:$B$154,Mar!$AM$4:$AM$154, ,0)</f>
        <v>7.1833333333333336</v>
      </c>
      <c r="H126" s="8">
        <f>_xlfn.XLOOKUP(B126,Mar!$B$4:$B$154,Mar!$AN$4:$AN$154, ,0)</f>
        <v>10</v>
      </c>
      <c r="I126" s="26">
        <f>_xlfn.XLOOKUP(B126,Apr!$B$4:$B$154,Apr!$AM$4:$AM$154, ,0)</f>
        <v>3.4</v>
      </c>
      <c r="J126" s="8">
        <f>_xlfn.XLOOKUP(B126,Apr!$B$4:$B$154,Apr!$AN$4:$AN$154, ,0)</f>
        <v>5</v>
      </c>
      <c r="K126" s="26">
        <f>_xlfn.XLOOKUP(B126,Mei!$B$4:$B$164,Mei!$AM$4:$AM$164, ,0)</f>
        <v>1.9333333333333333</v>
      </c>
      <c r="L126" s="27">
        <f>_xlfn.XLOOKUP(B126,Mei!$B$4:$B$164,Mei!$AN$4:$AN$164, ,0)</f>
        <v>3</v>
      </c>
      <c r="M126" s="38"/>
      <c r="N126" s="40"/>
      <c r="O126" s="37">
        <f t="shared" si="8"/>
        <v>3.8833333333333333</v>
      </c>
      <c r="P126" s="37">
        <f t="shared" si="9"/>
        <v>2.0333333333333332</v>
      </c>
      <c r="Q126" s="37">
        <f t="shared" si="10"/>
        <v>7.1833333333333336</v>
      </c>
      <c r="R126" s="37">
        <f t="shared" si="11"/>
        <v>3.4</v>
      </c>
      <c r="S126" s="37">
        <f t="shared" si="12"/>
        <v>1.9333333333333333</v>
      </c>
      <c r="T126" s="40"/>
      <c r="U126" s="40"/>
      <c r="V126" s="40"/>
    </row>
    <row r="127" spans="2:22" x14ac:dyDescent="0.25">
      <c r="B127" s="17" t="s">
        <v>264</v>
      </c>
      <c r="C127" s="57">
        <f>_xlfn.XLOOKUP(B127,Jan!$B$4:$B$154,Jan!$AM$4:$AM$154, ,0)</f>
        <v>0.25</v>
      </c>
      <c r="D127" s="58">
        <f>_xlfn.XLOOKUP(B127,Jan!$B$4:$B$154,Jan!$AN$4:$AN$154, ,0)</f>
        <v>4</v>
      </c>
      <c r="E127" s="57">
        <f>_xlfn.XLOOKUP(B127,Feb!$B$4:$B$154,Feb!$AM$4:$AM$154, ,0)</f>
        <v>0.2</v>
      </c>
      <c r="F127" s="59">
        <f>_xlfn.XLOOKUP(B127,Feb!$B$4:$B$154,Feb!$AN$4:$AN$154, ,0)</f>
        <v>3</v>
      </c>
      <c r="G127" s="57">
        <f>_xlfn.XLOOKUP(B127,Mar!$B$4:$B$154,Mar!$AM$4:$AM$154, ,0)</f>
        <v>0.73333333333333328</v>
      </c>
      <c r="H127" s="59">
        <f>_xlfn.XLOOKUP(B127,Mar!$B$4:$B$154,Mar!$AN$4:$AN$154, ,0)</f>
        <v>4</v>
      </c>
      <c r="I127" s="57">
        <f>_xlfn.XLOOKUP(B127,Apr!$B$4:$B$154,Apr!$AM$4:$AM$154, ,0)</f>
        <v>0.45</v>
      </c>
      <c r="J127" s="59">
        <f>_xlfn.XLOOKUP(B127,Apr!$B$4:$B$154,Apr!$AN$4:$AN$154, ,0)</f>
        <v>4</v>
      </c>
      <c r="K127" s="57">
        <f>_xlfn.XLOOKUP(B127,Mei!$B$4:$B$164,Mei!$AM$4:$AM$164, ,0)</f>
        <v>0</v>
      </c>
      <c r="L127" s="58">
        <f>_xlfn.XLOOKUP(B127,Mei!$B$4:$B$164,Mei!$AN$4:$AN$164, ,0)</f>
        <v>0</v>
      </c>
      <c r="M127" s="60"/>
      <c r="N127" s="40"/>
      <c r="O127" s="37">
        <f t="shared" si="8"/>
        <v>0.25</v>
      </c>
      <c r="P127" s="37">
        <f t="shared" si="9"/>
        <v>0.2</v>
      </c>
      <c r="Q127" s="37">
        <f t="shared" si="10"/>
        <v>0.73333333333333328</v>
      </c>
      <c r="R127" s="37">
        <f t="shared" si="11"/>
        <v>0.45</v>
      </c>
      <c r="S127" s="37">
        <f t="shared" si="12"/>
        <v>0</v>
      </c>
      <c r="T127" s="40"/>
      <c r="U127" s="40"/>
      <c r="V127" s="40"/>
    </row>
    <row r="128" spans="2:22" x14ac:dyDescent="0.25">
      <c r="B128" s="15" t="s">
        <v>265</v>
      </c>
      <c r="C128" s="26">
        <f>_xlfn.XLOOKUP(B128,Jan!$B$4:$B$154,Jan!$AM$4:$AM$154, ,0)</f>
        <v>0.56666666666666665</v>
      </c>
      <c r="D128" s="27">
        <f>_xlfn.XLOOKUP(B128,Jan!$B$4:$B$154,Jan!$AN$4:$AN$154, ,0)</f>
        <v>4</v>
      </c>
      <c r="E128" s="26">
        <f>_xlfn.XLOOKUP(B128,Feb!$B$4:$B$154,Feb!$AM$4:$AM$154, ,0)</f>
        <v>0.11666666666666667</v>
      </c>
      <c r="F128" s="8">
        <f>_xlfn.XLOOKUP(B128,Feb!$B$4:$B$154,Feb!$AN$4:$AN$154, ,0)</f>
        <v>3</v>
      </c>
      <c r="G128" s="26">
        <f>_xlfn.XLOOKUP(B128,Mar!$B$4:$B$154,Mar!$AM$4:$AM$154, ,0)</f>
        <v>1.1000000000000001</v>
      </c>
      <c r="H128" s="8">
        <f>_xlfn.XLOOKUP(B128,Mar!$B$4:$B$154,Mar!$AN$4:$AN$154, ,0)</f>
        <v>7</v>
      </c>
      <c r="I128" s="26">
        <f>_xlfn.XLOOKUP(B128,Apr!$B$4:$B$154,Apr!$AM$4:$AM$154, ,0)</f>
        <v>2.3333333333333335</v>
      </c>
      <c r="J128" s="8">
        <f>_xlfn.XLOOKUP(B128,Apr!$B$4:$B$154,Apr!$AN$4:$AN$154, ,0)</f>
        <v>5</v>
      </c>
      <c r="K128" s="26">
        <f>_xlfn.XLOOKUP(B128,Mei!$B$4:$B$164,Mei!$AM$4:$AM$164, ,0)</f>
        <v>2.9</v>
      </c>
      <c r="L128" s="27">
        <f>_xlfn.XLOOKUP(B128,Mei!$B$4:$B$164,Mei!$AN$4:$AN$164, ,0)</f>
        <v>9</v>
      </c>
      <c r="M128" s="38"/>
      <c r="N128" s="40"/>
      <c r="O128" s="37">
        <f t="shared" si="8"/>
        <v>0.56666666666666665</v>
      </c>
      <c r="P128" s="37">
        <f t="shared" si="9"/>
        <v>0.11666666666666667</v>
      </c>
      <c r="Q128" s="37">
        <f t="shared" si="10"/>
        <v>1.1000000000000001</v>
      </c>
      <c r="R128" s="37">
        <f t="shared" si="11"/>
        <v>2.3333333333333335</v>
      </c>
      <c r="S128" s="37">
        <f t="shared" si="12"/>
        <v>2.9</v>
      </c>
      <c r="T128" s="40"/>
      <c r="U128" s="40"/>
      <c r="V128" s="40"/>
    </row>
    <row r="129" spans="2:22" x14ac:dyDescent="0.25">
      <c r="B129" s="15" t="s">
        <v>266</v>
      </c>
      <c r="C129" s="26">
        <f>_xlfn.XLOOKUP(B129,Jan!$B$4:$B$154,Jan!$AM$4:$AM$154, ,0)</f>
        <v>0.85</v>
      </c>
      <c r="D129" s="27">
        <f>_xlfn.XLOOKUP(B129,Jan!$B$4:$B$154,Jan!$AN$4:$AN$154, ,0)</f>
        <v>2</v>
      </c>
      <c r="E129" s="26">
        <f>_xlfn.XLOOKUP(B129,Feb!$B$4:$B$154,Feb!$AM$4:$AM$154, ,0)</f>
        <v>6.6666666666666666E-2</v>
      </c>
      <c r="F129" s="8">
        <f>_xlfn.XLOOKUP(B129,Feb!$B$4:$B$154,Feb!$AN$4:$AN$154, ,0)</f>
        <v>1</v>
      </c>
      <c r="G129" s="26">
        <f>_xlfn.XLOOKUP(B129,Mar!$B$4:$B$154,Mar!$AM$4:$AM$154, ,0)</f>
        <v>0.11666666666666667</v>
      </c>
      <c r="H129" s="8">
        <f>_xlfn.XLOOKUP(B129,Mar!$B$4:$B$154,Mar!$AN$4:$AN$154, ,0)</f>
        <v>1</v>
      </c>
      <c r="I129" s="26">
        <f>_xlfn.XLOOKUP(B129,Apr!$B$4:$B$154,Apr!$AM$4:$AM$154, ,0)</f>
        <v>0.11666666666666667</v>
      </c>
      <c r="J129" s="8">
        <f>_xlfn.XLOOKUP(B129,Apr!$B$4:$B$154,Apr!$AN$4:$AN$154, ,0)</f>
        <v>1</v>
      </c>
      <c r="K129" s="26">
        <f>_xlfn.XLOOKUP(B129,Mei!$B$4:$B$164,Mei!$AM$4:$AM$164, ,0)</f>
        <v>0</v>
      </c>
      <c r="L129" s="27">
        <f>_xlfn.XLOOKUP(B129,Mei!$B$4:$B$164,Mei!$AN$4:$AN$164, ,0)</f>
        <v>0</v>
      </c>
      <c r="M129" s="38"/>
      <c r="N129" s="40"/>
      <c r="O129" s="37">
        <f t="shared" si="8"/>
        <v>0.85</v>
      </c>
      <c r="P129" s="37">
        <f t="shared" si="9"/>
        <v>6.6666666666666666E-2</v>
      </c>
      <c r="Q129" s="37">
        <f t="shared" si="10"/>
        <v>0.11666666666666667</v>
      </c>
      <c r="R129" s="37">
        <f t="shared" si="11"/>
        <v>0.11666666666666667</v>
      </c>
      <c r="S129" s="37">
        <f t="shared" si="12"/>
        <v>0</v>
      </c>
      <c r="T129" s="40"/>
      <c r="U129" s="40"/>
      <c r="V129" s="40"/>
    </row>
    <row r="130" spans="2:22" x14ac:dyDescent="0.25">
      <c r="B130" s="15" t="s">
        <v>267</v>
      </c>
      <c r="C130" s="26">
        <f>_xlfn.XLOOKUP(B130,Jan!$B$4:$B$154,Jan!$AM$4:$AM$154, ,0)</f>
        <v>0</v>
      </c>
      <c r="D130" s="27">
        <f>_xlfn.XLOOKUP(B130,Jan!$B$4:$B$154,Jan!$AN$4:$AN$154, ,0)</f>
        <v>0</v>
      </c>
      <c r="E130" s="26">
        <f>_xlfn.XLOOKUP(B130,Feb!$B$4:$B$154,Feb!$AM$4:$AM$154, ,0)</f>
        <v>0</v>
      </c>
      <c r="F130" s="8">
        <f>_xlfn.XLOOKUP(B130,Feb!$B$4:$B$154,Feb!$AN$4:$AN$154, ,0)</f>
        <v>0</v>
      </c>
      <c r="G130" s="26">
        <f>_xlfn.XLOOKUP(B130,Mar!$B$4:$B$154,Mar!$AM$4:$AM$154, ,0)</f>
        <v>0</v>
      </c>
      <c r="H130" s="8">
        <f>_xlfn.XLOOKUP(B130,Mar!$B$4:$B$154,Mar!$AN$4:$AN$154, ,0)</f>
        <v>0</v>
      </c>
      <c r="I130" s="26">
        <f>_xlfn.XLOOKUP(B130,Apr!$B$4:$B$154,Apr!$AM$4:$AM$154, ,0)</f>
        <v>0</v>
      </c>
      <c r="J130" s="8">
        <f>_xlfn.XLOOKUP(B130,Apr!$B$4:$B$154,Apr!$AN$4:$AN$154, ,0)</f>
        <v>0</v>
      </c>
      <c r="K130" s="26">
        <f>_xlfn.XLOOKUP(B130,Mei!$B$4:$B$164,Mei!$AM$4:$AM$164, ,0)</f>
        <v>0</v>
      </c>
      <c r="L130" s="27">
        <f>_xlfn.XLOOKUP(B130,Mei!$B$4:$B$164,Mei!$AN$4:$AN$164, ,0)</f>
        <v>0</v>
      </c>
      <c r="M130" s="38"/>
      <c r="N130" s="40"/>
      <c r="O130" s="37">
        <f t="shared" si="8"/>
        <v>0</v>
      </c>
      <c r="P130" s="37">
        <f t="shared" si="9"/>
        <v>0</v>
      </c>
      <c r="Q130" s="37">
        <f t="shared" si="10"/>
        <v>0</v>
      </c>
      <c r="R130" s="37">
        <f t="shared" si="11"/>
        <v>0</v>
      </c>
      <c r="S130" s="37">
        <f t="shared" si="12"/>
        <v>0</v>
      </c>
      <c r="T130" s="40"/>
      <c r="U130" s="40"/>
      <c r="V130" s="40"/>
    </row>
    <row r="131" spans="2:22" x14ac:dyDescent="0.25">
      <c r="B131" s="15" t="s">
        <v>380</v>
      </c>
      <c r="C131" s="26">
        <f>_xlfn.XLOOKUP(B131,Jan!$B$4:$B$154,Jan!$AM$4:$AM$154, ,0)</f>
        <v>0</v>
      </c>
      <c r="D131" s="27">
        <f>_xlfn.XLOOKUP(B131,Jan!$B$4:$B$154,Jan!$AN$4:$AN$154, ,0)</f>
        <v>0</v>
      </c>
      <c r="E131" s="26">
        <f>_xlfn.XLOOKUP(B131,Feb!$B$4:$B$154,Feb!$AM$4:$AM$154, ,0)</f>
        <v>0</v>
      </c>
      <c r="F131" s="8">
        <f>_xlfn.XLOOKUP(B131,Feb!$B$4:$B$154,Feb!$AN$4:$AN$154, ,0)</f>
        <v>0</v>
      </c>
      <c r="G131" s="26">
        <f>_xlfn.XLOOKUP(B131,Mar!$B$4:$B$154,Mar!$AM$4:$AM$154, ,0)</f>
        <v>0</v>
      </c>
      <c r="H131" s="8">
        <f>_xlfn.XLOOKUP(B131,Mar!$B$4:$B$154,Mar!$AN$4:$AN$154, ,0)</f>
        <v>0</v>
      </c>
      <c r="I131" s="26">
        <f>_xlfn.XLOOKUP(B131,Apr!$B$4:$B$154,Apr!$AM$4:$AM$154, ,0)</f>
        <v>0</v>
      </c>
      <c r="J131" s="8">
        <f>_xlfn.XLOOKUP(B131,Apr!$B$4:$B$154,Apr!$AN$4:$AN$154, ,0)</f>
        <v>0</v>
      </c>
      <c r="K131" s="26">
        <f>_xlfn.XLOOKUP(B131,Mei!$B$4:$B$164,Mei!$AM$4:$AM$164, ,0)</f>
        <v>0</v>
      </c>
      <c r="L131" s="27">
        <f>_xlfn.XLOOKUP(B131,Mei!$B$4:$B$164,Mei!$AN$4:$AN$164, ,0)</f>
        <v>0</v>
      </c>
      <c r="M131" s="38"/>
      <c r="N131" s="40"/>
      <c r="O131" s="37">
        <f t="shared" si="8"/>
        <v>0</v>
      </c>
      <c r="P131" s="37">
        <f t="shared" si="9"/>
        <v>0</v>
      </c>
      <c r="Q131" s="37">
        <f t="shared" si="10"/>
        <v>0</v>
      </c>
      <c r="R131" s="37">
        <f t="shared" si="11"/>
        <v>0</v>
      </c>
      <c r="S131" s="37">
        <f t="shared" si="12"/>
        <v>0</v>
      </c>
      <c r="T131" s="40"/>
      <c r="U131" s="40"/>
      <c r="V131" s="40"/>
    </row>
    <row r="132" spans="2:22" x14ac:dyDescent="0.25">
      <c r="B132" s="15" t="s">
        <v>269</v>
      </c>
      <c r="C132" s="26">
        <f>_xlfn.XLOOKUP(B132,Jan!$B$4:$B$154,Jan!$AM$4:$AM$154, ,0)</f>
        <v>0.21666666666666667</v>
      </c>
      <c r="D132" s="27">
        <f>_xlfn.XLOOKUP(B132,Jan!$B$4:$B$154,Jan!$AN$4:$AN$154, ,0)</f>
        <v>1</v>
      </c>
      <c r="E132" s="26">
        <f>_xlfn.XLOOKUP(B132,Feb!$B$4:$B$154,Feb!$AM$4:$AM$154, ,0)</f>
        <v>0.25</v>
      </c>
      <c r="F132" s="8">
        <f>_xlfn.XLOOKUP(B132,Feb!$B$4:$B$154,Feb!$AN$4:$AN$154, ,0)</f>
        <v>1</v>
      </c>
      <c r="G132" s="26">
        <f>_xlfn.XLOOKUP(B132,Mar!$B$4:$B$154,Mar!$AM$4:$AM$154, ,0)</f>
        <v>0.23333333333333334</v>
      </c>
      <c r="H132" s="8">
        <f>_xlfn.XLOOKUP(B132,Mar!$B$4:$B$154,Mar!$AN$4:$AN$154, ,0)</f>
        <v>1</v>
      </c>
      <c r="I132" s="26">
        <f>_xlfn.XLOOKUP(B132,Apr!$B$4:$B$154,Apr!$AM$4:$AM$154, ,0)</f>
        <v>8.3333333333333329E-2</v>
      </c>
      <c r="J132" s="8">
        <f>_xlfn.XLOOKUP(B132,Apr!$B$4:$B$154,Apr!$AN$4:$AN$154, ,0)</f>
        <v>1</v>
      </c>
      <c r="K132" s="26">
        <f>_xlfn.XLOOKUP(B132,Mei!$B$4:$B$164,Mei!$AM$4:$AM$164, ,0)</f>
        <v>0.16666666666666666</v>
      </c>
      <c r="L132" s="27">
        <f>_xlfn.XLOOKUP(B132,Mei!$B$4:$B$164,Mei!$AN$4:$AN$164, ,0)</f>
        <v>1</v>
      </c>
      <c r="M132" s="38"/>
      <c r="N132" s="40"/>
      <c r="O132" s="37">
        <f t="shared" ref="O132:O163" si="13">IF($M$1="Trend Line Terlambat Dalam Jam",C132,D132)</f>
        <v>0.21666666666666667</v>
      </c>
      <c r="P132" s="37">
        <f t="shared" ref="P132:P163" si="14">IF($M$1="Trend Line Terlambat Dalam Jam",E132,F132)</f>
        <v>0.25</v>
      </c>
      <c r="Q132" s="37">
        <f t="shared" ref="Q132:Q163" si="15">IF($M$1="Trend Line Terlambat Dalam Jam",G132,H132)</f>
        <v>0.23333333333333334</v>
      </c>
      <c r="R132" s="37">
        <f t="shared" ref="R132:R163" si="16">IF($M$1="Trend Line Terlambat Dalam Jam",I132,J132)</f>
        <v>8.3333333333333329E-2</v>
      </c>
      <c r="S132" s="37">
        <f t="shared" ref="S132:S163" si="17">IF($M$1="Trend Line Terlambat Dalam Jam",K132,L132)</f>
        <v>0.16666666666666666</v>
      </c>
      <c r="T132" s="40"/>
      <c r="U132" s="40"/>
      <c r="V132" s="40"/>
    </row>
    <row r="133" spans="2:22" x14ac:dyDescent="0.25">
      <c r="B133" s="19" t="s">
        <v>123</v>
      </c>
      <c r="C133" s="26">
        <f>_xlfn.XLOOKUP(B133,Jan!$B$4:$B$154,Jan!$AM$4:$AM$154, ,0)</f>
        <v>0</v>
      </c>
      <c r="D133" s="27">
        <f>_xlfn.XLOOKUP(B133,Jan!$B$4:$B$154,Jan!$AN$4:$AN$154, ,0)</f>
        <v>0</v>
      </c>
      <c r="E133" s="26">
        <f>_xlfn.XLOOKUP(B133,Feb!$B$4:$B$154,Feb!$AM$4:$AM$154, ,0)</f>
        <v>0</v>
      </c>
      <c r="F133" s="8">
        <f>_xlfn.XLOOKUP(B133,Feb!$B$4:$B$154,Feb!$AN$4:$AN$154, ,0)</f>
        <v>0</v>
      </c>
      <c r="G133" s="26">
        <f>_xlfn.XLOOKUP(B133,Mar!$B$4:$B$154,Mar!$AM$4:$AM$154, ,0)</f>
        <v>0</v>
      </c>
      <c r="H133" s="8">
        <f>_xlfn.XLOOKUP(B133,Mar!$B$4:$B$154,Mar!$AN$4:$AN$154, ,0)</f>
        <v>0</v>
      </c>
      <c r="I133" s="26">
        <f>_xlfn.XLOOKUP(B133,Apr!$B$4:$B$154,Apr!$AM$4:$AM$154, ,0)</f>
        <v>0</v>
      </c>
      <c r="J133" s="8">
        <f>_xlfn.XLOOKUP(B133,Apr!$B$4:$B$154,Apr!$AN$4:$AN$154, ,0)</f>
        <v>0</v>
      </c>
      <c r="K133" s="26">
        <f>_xlfn.XLOOKUP(B133,Mei!$B$4:$B$164,Mei!$AM$4:$AM$164, ,0)</f>
        <v>0</v>
      </c>
      <c r="L133" s="27">
        <f>_xlfn.XLOOKUP(B133,Mei!$B$4:$B$164,Mei!$AN$4:$AN$164, ,0)</f>
        <v>0</v>
      </c>
      <c r="M133" s="38"/>
      <c r="N133" s="40"/>
      <c r="O133" s="37">
        <f t="shared" si="13"/>
        <v>0</v>
      </c>
      <c r="P133" s="37">
        <f t="shared" si="14"/>
        <v>0</v>
      </c>
      <c r="Q133" s="37">
        <f t="shared" si="15"/>
        <v>0</v>
      </c>
      <c r="R133" s="37">
        <f t="shared" si="16"/>
        <v>0</v>
      </c>
      <c r="S133" s="37">
        <f t="shared" si="17"/>
        <v>0</v>
      </c>
      <c r="T133" s="40"/>
      <c r="U133" s="40"/>
      <c r="V133" s="40"/>
    </row>
    <row r="134" spans="2:22" x14ac:dyDescent="0.25">
      <c r="B134" s="15" t="s">
        <v>270</v>
      </c>
      <c r="C134" s="26">
        <f>_xlfn.XLOOKUP(B134,Jan!$B$4:$B$154,Jan!$AM$4:$AM$154, ,0)</f>
        <v>0</v>
      </c>
      <c r="D134" s="27">
        <f>_xlfn.XLOOKUP(B134,Jan!$B$4:$B$154,Jan!$AN$4:$AN$154, ,0)</f>
        <v>0</v>
      </c>
      <c r="E134" s="26">
        <f>_xlfn.XLOOKUP(B134,Feb!$B$4:$B$154,Feb!$AM$4:$AM$154, ,0)</f>
        <v>0</v>
      </c>
      <c r="F134" s="8">
        <f>_xlfn.XLOOKUP(B134,Feb!$B$4:$B$154,Feb!$AN$4:$AN$154, ,0)</f>
        <v>0</v>
      </c>
      <c r="G134" s="26">
        <f>_xlfn.XLOOKUP(B134,Mar!$B$4:$B$154,Mar!$AM$4:$AM$154, ,0)</f>
        <v>0</v>
      </c>
      <c r="H134" s="8">
        <f>_xlfn.XLOOKUP(B134,Mar!$B$4:$B$154,Mar!$AN$4:$AN$154, ,0)</f>
        <v>0</v>
      </c>
      <c r="I134" s="26">
        <f>_xlfn.XLOOKUP(B134,Apr!$B$4:$B$154,Apr!$AM$4:$AM$154, ,0)</f>
        <v>0</v>
      </c>
      <c r="J134" s="8">
        <f>_xlfn.XLOOKUP(B134,Apr!$B$4:$B$154,Apr!$AN$4:$AN$154, ,0)</f>
        <v>0</v>
      </c>
      <c r="K134" s="26">
        <f>_xlfn.XLOOKUP(B134,Mei!$B$4:$B$164,Mei!$AM$4:$AM$164, ,0)</f>
        <v>0</v>
      </c>
      <c r="L134" s="27">
        <f>_xlfn.XLOOKUP(B134,Mei!$B$4:$B$164,Mei!$AN$4:$AN$164, ,0)</f>
        <v>0</v>
      </c>
      <c r="M134" s="38"/>
      <c r="N134" s="40"/>
      <c r="O134" s="37">
        <f t="shared" si="13"/>
        <v>0</v>
      </c>
      <c r="P134" s="37">
        <f t="shared" si="14"/>
        <v>0</v>
      </c>
      <c r="Q134" s="37">
        <f t="shared" si="15"/>
        <v>0</v>
      </c>
      <c r="R134" s="37">
        <f t="shared" si="16"/>
        <v>0</v>
      </c>
      <c r="S134" s="37">
        <f t="shared" si="17"/>
        <v>0</v>
      </c>
      <c r="T134" s="40"/>
      <c r="U134" s="40"/>
      <c r="V134" s="40"/>
    </row>
    <row r="135" spans="2:22" x14ac:dyDescent="0.25">
      <c r="B135" s="15" t="s">
        <v>271</v>
      </c>
      <c r="C135" s="26">
        <f>_xlfn.XLOOKUP(B135,Jan!$B$4:$B$154,Jan!$AM$4:$AM$154, ,0)</f>
        <v>0.53333333333333333</v>
      </c>
      <c r="D135" s="27">
        <f>_xlfn.XLOOKUP(B135,Jan!$B$4:$B$154,Jan!$AN$4:$AN$154, ,0)</f>
        <v>6</v>
      </c>
      <c r="E135" s="26">
        <f>_xlfn.XLOOKUP(B135,Feb!$B$4:$B$154,Feb!$AM$4:$AM$154, ,0)</f>
        <v>0.28333333333333333</v>
      </c>
      <c r="F135" s="8">
        <f>_xlfn.XLOOKUP(B135,Feb!$B$4:$B$154,Feb!$AN$4:$AN$154, ,0)</f>
        <v>5</v>
      </c>
      <c r="G135" s="26">
        <f>_xlfn.XLOOKUP(B135,Mar!$B$4:$B$154,Mar!$AM$4:$AM$154, ,0)</f>
        <v>1.35</v>
      </c>
      <c r="H135" s="8">
        <f>_xlfn.XLOOKUP(B135,Mar!$B$4:$B$154,Mar!$AN$4:$AN$154, ,0)</f>
        <v>6</v>
      </c>
      <c r="I135" s="26">
        <f>_xlfn.XLOOKUP(B135,Apr!$B$4:$B$154,Apr!$AM$4:$AM$154, ,0)</f>
        <v>1.55</v>
      </c>
      <c r="J135" s="8">
        <f>_xlfn.XLOOKUP(B135,Apr!$B$4:$B$154,Apr!$AN$4:$AN$154, ,0)</f>
        <v>6</v>
      </c>
      <c r="K135" s="26">
        <f>_xlfn.XLOOKUP(B135,Mei!$B$4:$B$164,Mei!$AM$4:$AM$164, ,0)</f>
        <v>0.56666666666666665</v>
      </c>
      <c r="L135" s="27">
        <f>_xlfn.XLOOKUP(B135,Mei!$B$4:$B$164,Mei!$AN$4:$AN$164, ,0)</f>
        <v>6</v>
      </c>
      <c r="M135" s="38"/>
      <c r="N135" s="40"/>
      <c r="O135" s="37">
        <f t="shared" si="13"/>
        <v>0.53333333333333333</v>
      </c>
      <c r="P135" s="37">
        <f t="shared" si="14"/>
        <v>0.28333333333333333</v>
      </c>
      <c r="Q135" s="37">
        <f t="shared" si="15"/>
        <v>1.35</v>
      </c>
      <c r="R135" s="37">
        <f t="shared" si="16"/>
        <v>1.55</v>
      </c>
      <c r="S135" s="37">
        <f t="shared" si="17"/>
        <v>0.56666666666666665</v>
      </c>
      <c r="T135" s="40"/>
      <c r="U135" s="40"/>
      <c r="V135" s="40"/>
    </row>
    <row r="136" spans="2:22" x14ac:dyDescent="0.25">
      <c r="B136" s="15" t="s">
        <v>272</v>
      </c>
      <c r="C136" s="26">
        <f>_xlfn.XLOOKUP(B136,Jan!$B$4:$B$154,Jan!$AM$4:$AM$154, ,0)</f>
        <v>1.2166666666666666</v>
      </c>
      <c r="D136" s="27">
        <f>_xlfn.XLOOKUP(B136,Jan!$B$4:$B$154,Jan!$AN$4:$AN$154, ,0)</f>
        <v>1</v>
      </c>
      <c r="E136" s="26">
        <f>_xlfn.XLOOKUP(B136,Feb!$B$4:$B$154,Feb!$AM$4:$AM$154, ,0)</f>
        <v>0.1</v>
      </c>
      <c r="F136" s="8">
        <f>_xlfn.XLOOKUP(B136,Feb!$B$4:$B$154,Feb!$AN$4:$AN$154, ,0)</f>
        <v>1</v>
      </c>
      <c r="G136" s="26">
        <f>_xlfn.XLOOKUP(B136,Mar!$B$4:$B$154,Mar!$AM$4:$AM$154, ,0)</f>
        <v>0</v>
      </c>
      <c r="H136" s="8">
        <f>_xlfn.XLOOKUP(B136,Mar!$B$4:$B$154,Mar!$AN$4:$AN$154, ,0)</f>
        <v>0</v>
      </c>
      <c r="I136" s="26">
        <f>_xlfn.XLOOKUP(B136,Apr!$B$4:$B$154,Apr!$AM$4:$AM$154, ,0)</f>
        <v>0</v>
      </c>
      <c r="J136" s="8">
        <f>_xlfn.XLOOKUP(B136,Apr!$B$4:$B$154,Apr!$AN$4:$AN$154, ,0)</f>
        <v>0</v>
      </c>
      <c r="K136" s="26">
        <f>_xlfn.XLOOKUP(B136,Mei!$B$4:$B$164,Mei!$AM$4:$AM$164, ,0)</f>
        <v>0.8666666666666667</v>
      </c>
      <c r="L136" s="27">
        <f>_xlfn.XLOOKUP(B136,Mei!$B$4:$B$164,Mei!$AN$4:$AN$164, ,0)</f>
        <v>1</v>
      </c>
      <c r="M136" s="38"/>
      <c r="N136" s="40"/>
      <c r="O136" s="37">
        <f t="shared" si="13"/>
        <v>1.2166666666666666</v>
      </c>
      <c r="P136" s="37">
        <f t="shared" si="14"/>
        <v>0.1</v>
      </c>
      <c r="Q136" s="37">
        <f t="shared" si="15"/>
        <v>0</v>
      </c>
      <c r="R136" s="37">
        <f t="shared" si="16"/>
        <v>0</v>
      </c>
      <c r="S136" s="37">
        <f t="shared" si="17"/>
        <v>0.8666666666666667</v>
      </c>
      <c r="T136" s="40"/>
      <c r="U136" s="40"/>
      <c r="V136" s="40"/>
    </row>
    <row r="137" spans="2:22" x14ac:dyDescent="0.25">
      <c r="B137" s="15" t="s">
        <v>273</v>
      </c>
      <c r="C137" s="26">
        <f>_xlfn.XLOOKUP(B137,Jan!$B$4:$B$154,Jan!$AM$4:$AM$154, ,0)</f>
        <v>0</v>
      </c>
      <c r="D137" s="27">
        <f>_xlfn.XLOOKUP(B137,Jan!$B$4:$B$154,Jan!$AN$4:$AN$154, ,0)</f>
        <v>0</v>
      </c>
      <c r="E137" s="26">
        <f>_xlfn.XLOOKUP(B137,Feb!$B$4:$B$154,Feb!$AM$4:$AM$154, ,0)</f>
        <v>0</v>
      </c>
      <c r="F137" s="8">
        <f>_xlfn.XLOOKUP(B137,Feb!$B$4:$B$154,Feb!$AN$4:$AN$154, ,0)</f>
        <v>0</v>
      </c>
      <c r="G137" s="26">
        <f>_xlfn.XLOOKUP(B137,Mar!$B$4:$B$154,Mar!$AM$4:$AM$154, ,0)</f>
        <v>0.33333333333333331</v>
      </c>
      <c r="H137" s="8">
        <f>_xlfn.XLOOKUP(B137,Mar!$B$4:$B$154,Mar!$AN$4:$AN$154, ,0)</f>
        <v>4</v>
      </c>
      <c r="I137" s="26">
        <f>_xlfn.XLOOKUP(B137,Apr!$B$4:$B$154,Apr!$AM$4:$AM$154, ,0)</f>
        <v>1.0833333333333333</v>
      </c>
      <c r="J137" s="8">
        <f>_xlfn.XLOOKUP(B137,Apr!$B$4:$B$154,Apr!$AN$4:$AN$154, ,0)</f>
        <v>3</v>
      </c>
      <c r="K137" s="26">
        <f>_xlfn.XLOOKUP(B137,Mei!$B$4:$B$164,Mei!$AM$4:$AM$164, ,0)</f>
        <v>0.25</v>
      </c>
      <c r="L137" s="27">
        <f>_xlfn.XLOOKUP(B137,Mei!$B$4:$B$164,Mei!$AN$4:$AN$164, ,0)</f>
        <v>2</v>
      </c>
      <c r="M137" s="38"/>
      <c r="N137" s="40"/>
      <c r="O137" s="37">
        <f t="shared" si="13"/>
        <v>0</v>
      </c>
      <c r="P137" s="37">
        <f t="shared" si="14"/>
        <v>0</v>
      </c>
      <c r="Q137" s="37">
        <f t="shared" si="15"/>
        <v>0.33333333333333331</v>
      </c>
      <c r="R137" s="37">
        <f t="shared" si="16"/>
        <v>1.0833333333333333</v>
      </c>
      <c r="S137" s="37">
        <f t="shared" si="17"/>
        <v>0.25</v>
      </c>
      <c r="T137" s="40"/>
      <c r="U137" s="40"/>
      <c r="V137" s="40"/>
    </row>
    <row r="138" spans="2:22" x14ac:dyDescent="0.25">
      <c r="B138" s="15" t="s">
        <v>274</v>
      </c>
      <c r="C138" s="26">
        <f>_xlfn.XLOOKUP(B138,Jan!$B$4:$B$154,Jan!$AM$4:$AM$154, ,0)</f>
        <v>3.6333333333333333</v>
      </c>
      <c r="D138" s="27">
        <f>_xlfn.XLOOKUP(B138,Jan!$B$4:$B$154,Jan!$AN$4:$AN$154, ,0)</f>
        <v>9</v>
      </c>
      <c r="E138" s="26">
        <f>_xlfn.XLOOKUP(B138,Feb!$B$4:$B$154,Feb!$AM$4:$AM$154, ,0)</f>
        <v>3.8</v>
      </c>
      <c r="F138" s="8">
        <f>_xlfn.XLOOKUP(B138,Feb!$B$4:$B$154,Feb!$AN$4:$AN$154, ,0)</f>
        <v>11</v>
      </c>
      <c r="G138" s="26">
        <f>_xlfn.XLOOKUP(B138,Mar!$B$4:$B$154,Mar!$AM$4:$AM$154, ,0)</f>
        <v>6.2666666666666666</v>
      </c>
      <c r="H138" s="8">
        <f>_xlfn.XLOOKUP(B138,Mar!$B$4:$B$154,Mar!$AN$4:$AN$154, ,0)</f>
        <v>14</v>
      </c>
      <c r="I138" s="26">
        <f>_xlfn.XLOOKUP(B138,Apr!$B$4:$B$154,Apr!$AM$4:$AM$154, ,0)</f>
        <v>5.55</v>
      </c>
      <c r="J138" s="8">
        <f>_xlfn.XLOOKUP(B138,Apr!$B$4:$B$154,Apr!$AN$4:$AN$154, ,0)</f>
        <v>10</v>
      </c>
      <c r="K138" s="26">
        <f>_xlfn.XLOOKUP(B138,Mei!$B$4:$B$164,Mei!$AM$4:$AM$164, ,0)</f>
        <v>4.2666666666666666</v>
      </c>
      <c r="L138" s="27">
        <f>_xlfn.XLOOKUP(B138,Mei!$B$4:$B$164,Mei!$AN$4:$AN$164, ,0)</f>
        <v>12</v>
      </c>
      <c r="M138" s="38"/>
      <c r="N138" s="40"/>
      <c r="O138" s="37">
        <f t="shared" si="13"/>
        <v>3.6333333333333333</v>
      </c>
      <c r="P138" s="37">
        <f t="shared" si="14"/>
        <v>3.8</v>
      </c>
      <c r="Q138" s="37">
        <f t="shared" si="15"/>
        <v>6.2666666666666666</v>
      </c>
      <c r="R138" s="37">
        <f t="shared" si="16"/>
        <v>5.55</v>
      </c>
      <c r="S138" s="37">
        <f t="shared" si="17"/>
        <v>4.2666666666666666</v>
      </c>
      <c r="T138" s="40"/>
      <c r="U138" s="40"/>
      <c r="V138" s="40"/>
    </row>
    <row r="139" spans="2:22" x14ac:dyDescent="0.25">
      <c r="B139" s="15" t="s">
        <v>275</v>
      </c>
      <c r="C139" s="26">
        <f>_xlfn.XLOOKUP(B139,Jan!$B$4:$B$154,Jan!$AM$4:$AM$154, ,0)</f>
        <v>1.3333333333333333</v>
      </c>
      <c r="D139" s="27">
        <f>_xlfn.XLOOKUP(B139,Jan!$B$4:$B$154,Jan!$AN$4:$AN$154, ,0)</f>
        <v>11</v>
      </c>
      <c r="E139" s="26">
        <f>_xlfn.XLOOKUP(B139,Feb!$B$4:$B$154,Feb!$AM$4:$AM$154, ,0)</f>
        <v>0.73333333333333328</v>
      </c>
      <c r="F139" s="8">
        <f>_xlfn.XLOOKUP(B139,Feb!$B$4:$B$154,Feb!$AN$4:$AN$154, ,0)</f>
        <v>5</v>
      </c>
      <c r="G139" s="26">
        <f>_xlfn.XLOOKUP(B139,Mar!$B$4:$B$154,Mar!$AM$4:$AM$154, ,0)</f>
        <v>3.2333333333333334</v>
      </c>
      <c r="H139" s="8">
        <f>_xlfn.XLOOKUP(B139,Mar!$B$4:$B$154,Mar!$AN$4:$AN$154, ,0)</f>
        <v>14</v>
      </c>
      <c r="I139" s="26">
        <f>_xlfn.XLOOKUP(B139,Apr!$B$4:$B$154,Apr!$AM$4:$AM$154, ,0)</f>
        <v>3.3</v>
      </c>
      <c r="J139" s="8">
        <f>_xlfn.XLOOKUP(B139,Apr!$B$4:$B$154,Apr!$AN$4:$AN$154, ,0)</f>
        <v>9</v>
      </c>
      <c r="K139" s="26">
        <f>_xlfn.XLOOKUP(B139,Mei!$B$4:$B$164,Mei!$AM$4:$AM$164, ,0)</f>
        <v>0</v>
      </c>
      <c r="L139" s="27">
        <f>_xlfn.XLOOKUP(B139,Mei!$B$4:$B$164,Mei!$AN$4:$AN$164, ,0)</f>
        <v>0</v>
      </c>
      <c r="M139" s="38"/>
      <c r="N139" s="40"/>
      <c r="O139" s="37">
        <f t="shared" si="13"/>
        <v>1.3333333333333333</v>
      </c>
      <c r="P139" s="37">
        <f t="shared" si="14"/>
        <v>0.73333333333333328</v>
      </c>
      <c r="Q139" s="37">
        <f t="shared" si="15"/>
        <v>3.2333333333333334</v>
      </c>
      <c r="R139" s="37">
        <f t="shared" si="16"/>
        <v>3.3</v>
      </c>
      <c r="S139" s="37">
        <f t="shared" si="17"/>
        <v>0</v>
      </c>
      <c r="T139" s="40"/>
      <c r="U139" s="40"/>
      <c r="V139" s="40"/>
    </row>
    <row r="140" spans="2:22" x14ac:dyDescent="0.25">
      <c r="B140" s="15" t="s">
        <v>278</v>
      </c>
      <c r="C140" s="26">
        <f>_xlfn.XLOOKUP(B140,Jan!$B$4:$B$154,Jan!$AM$4:$AM$154, ,0)</f>
        <v>1</v>
      </c>
      <c r="D140" s="27">
        <f>_xlfn.XLOOKUP(B140,Jan!$B$4:$B$154,Jan!$AN$4:$AN$154, ,0)</f>
        <v>3</v>
      </c>
      <c r="E140" s="26">
        <f>_xlfn.XLOOKUP(B140,Feb!$B$4:$B$154,Feb!$AM$4:$AM$154, ,0)</f>
        <v>3.3333333333333335</v>
      </c>
      <c r="F140" s="8">
        <f>_xlfn.XLOOKUP(B140,Feb!$B$4:$B$154,Feb!$AN$4:$AN$154, ,0)</f>
        <v>11</v>
      </c>
      <c r="G140" s="26">
        <f>_xlfn.XLOOKUP(B140,Mar!$B$4:$B$154,Mar!$AM$4:$AM$154, ,0)</f>
        <v>0</v>
      </c>
      <c r="H140" s="8">
        <f>_xlfn.XLOOKUP(B140,Mar!$B$4:$B$154,Mar!$AN$4:$AN$154, ,0)</f>
        <v>0</v>
      </c>
      <c r="I140" s="26">
        <f>_xlfn.XLOOKUP(B140,Apr!$B$4:$B$154,Apr!$AM$4:$AM$154, ,0)</f>
        <v>7.45</v>
      </c>
      <c r="J140" s="8">
        <f>_xlfn.XLOOKUP(B140,Apr!$B$4:$B$154,Apr!$AN$4:$AN$154, ,0)</f>
        <v>11</v>
      </c>
      <c r="K140" s="26">
        <f>_xlfn.XLOOKUP(B140,Mei!$B$4:$B$164,Mei!$AM$4:$AM$164, ,0)</f>
        <v>2.8666666666666667</v>
      </c>
      <c r="L140" s="27">
        <f>_xlfn.XLOOKUP(B140,Mei!$B$4:$B$164,Mei!$AN$4:$AN$164, ,0)</f>
        <v>8</v>
      </c>
      <c r="M140" s="38"/>
      <c r="N140" s="40"/>
      <c r="O140" s="37">
        <f t="shared" si="13"/>
        <v>1</v>
      </c>
      <c r="P140" s="37">
        <f t="shared" si="14"/>
        <v>3.3333333333333335</v>
      </c>
      <c r="Q140" s="37">
        <f t="shared" si="15"/>
        <v>0</v>
      </c>
      <c r="R140" s="37">
        <f t="shared" si="16"/>
        <v>7.45</v>
      </c>
      <c r="S140" s="37">
        <f t="shared" si="17"/>
        <v>2.8666666666666667</v>
      </c>
      <c r="T140" s="40"/>
      <c r="U140" s="40"/>
      <c r="V140" s="40"/>
    </row>
    <row r="141" spans="2:22" x14ac:dyDescent="0.25">
      <c r="B141" s="15" t="s">
        <v>279</v>
      </c>
      <c r="C141" s="26">
        <f>_xlfn.XLOOKUP(B141,Jan!$B$4:$B$154,Jan!$AM$4:$AM$154, ,0)</f>
        <v>0</v>
      </c>
      <c r="D141" s="27">
        <f>_xlfn.XLOOKUP(B141,Jan!$B$4:$B$154,Jan!$AN$4:$AN$154, ,0)</f>
        <v>0</v>
      </c>
      <c r="E141" s="26">
        <f>_xlfn.XLOOKUP(B141,Feb!$B$4:$B$154,Feb!$AM$4:$AM$154, ,0)</f>
        <v>0.4</v>
      </c>
      <c r="F141" s="8">
        <f>_xlfn.XLOOKUP(B141,Feb!$B$4:$B$154,Feb!$AN$4:$AN$154, ,0)</f>
        <v>2</v>
      </c>
      <c r="G141" s="26">
        <f>_xlfn.XLOOKUP(B141,Mar!$B$4:$B$154,Mar!$AM$4:$AM$154, ,0)</f>
        <v>1.3333333333333333</v>
      </c>
      <c r="H141" s="8">
        <f>_xlfn.XLOOKUP(B141,Mar!$B$4:$B$154,Mar!$AN$4:$AN$154, ,0)</f>
        <v>9</v>
      </c>
      <c r="I141" s="26">
        <f>_xlfn.XLOOKUP(B141,Apr!$B$4:$B$154,Apr!$AM$4:$AM$154, ,0)</f>
        <v>0.3</v>
      </c>
      <c r="J141" s="8">
        <f>_xlfn.XLOOKUP(B141,Apr!$B$4:$B$154,Apr!$AN$4:$AN$154, ,0)</f>
        <v>3</v>
      </c>
      <c r="K141" s="26">
        <f>_xlfn.XLOOKUP(B141,Mei!$B$4:$B$164,Mei!$AM$4:$AM$164, ,0)</f>
        <v>0</v>
      </c>
      <c r="L141" s="27">
        <f>_xlfn.XLOOKUP(B141,Mei!$B$4:$B$164,Mei!$AN$4:$AN$164, ,0)</f>
        <v>0</v>
      </c>
      <c r="M141" s="38"/>
      <c r="N141" s="40"/>
      <c r="O141" s="37">
        <f t="shared" si="13"/>
        <v>0</v>
      </c>
      <c r="P141" s="37">
        <f t="shared" si="14"/>
        <v>0.4</v>
      </c>
      <c r="Q141" s="37">
        <f t="shared" si="15"/>
        <v>1.3333333333333333</v>
      </c>
      <c r="R141" s="37">
        <f t="shared" si="16"/>
        <v>0.3</v>
      </c>
      <c r="S141" s="37">
        <f t="shared" si="17"/>
        <v>0</v>
      </c>
      <c r="T141" s="40"/>
      <c r="U141" s="40"/>
      <c r="V141" s="40"/>
    </row>
    <row r="142" spans="2:22" x14ac:dyDescent="0.25">
      <c r="B142" s="15" t="s">
        <v>280</v>
      </c>
      <c r="C142" s="26">
        <f>_xlfn.XLOOKUP(B142,Jan!$B$4:$B$154,Jan!$AM$4:$AM$154, ,0)</f>
        <v>0</v>
      </c>
      <c r="D142" s="27">
        <f>_xlfn.XLOOKUP(B142,Jan!$B$4:$B$154,Jan!$AN$4:$AN$154, ,0)</f>
        <v>0</v>
      </c>
      <c r="E142" s="26">
        <f>_xlfn.XLOOKUP(B142,Feb!$B$4:$B$154,Feb!$AM$4:$AM$154, ,0)</f>
        <v>0.65</v>
      </c>
      <c r="F142" s="8">
        <f>_xlfn.XLOOKUP(B142,Feb!$B$4:$B$154,Feb!$AN$4:$AN$154, ,0)</f>
        <v>2</v>
      </c>
      <c r="G142" s="26">
        <f>_xlfn.XLOOKUP(B142,Mar!$B$4:$B$154,Mar!$AM$4:$AM$154, ,0)</f>
        <v>2.7</v>
      </c>
      <c r="H142" s="8">
        <f>_xlfn.XLOOKUP(B142,Mar!$B$4:$B$154,Mar!$AN$4:$AN$154, ,0)</f>
        <v>4</v>
      </c>
      <c r="I142" s="26">
        <f>_xlfn.XLOOKUP(B142,Apr!$B$4:$B$154,Apr!$AM$4:$AM$154, ,0)</f>
        <v>0</v>
      </c>
      <c r="J142" s="8">
        <f>_xlfn.XLOOKUP(B142,Apr!$B$4:$B$154,Apr!$AN$4:$AN$154, ,0)</f>
        <v>0</v>
      </c>
      <c r="K142" s="26">
        <f>_xlfn.XLOOKUP(B142,Mei!$B$4:$B$164,Mei!$AM$4:$AM$164, ,0)</f>
        <v>0</v>
      </c>
      <c r="L142" s="27">
        <f>_xlfn.XLOOKUP(B142,Mei!$B$4:$B$164,Mei!$AN$4:$AN$164, ,0)</f>
        <v>0</v>
      </c>
      <c r="M142" s="38"/>
      <c r="N142" s="40"/>
      <c r="O142" s="37">
        <f t="shared" si="13"/>
        <v>0</v>
      </c>
      <c r="P142" s="37">
        <f t="shared" si="14"/>
        <v>0.65</v>
      </c>
      <c r="Q142" s="37">
        <f t="shared" si="15"/>
        <v>2.7</v>
      </c>
      <c r="R142" s="37">
        <f t="shared" si="16"/>
        <v>0</v>
      </c>
      <c r="S142" s="37">
        <f t="shared" si="17"/>
        <v>0</v>
      </c>
      <c r="T142" s="40"/>
      <c r="U142" s="40"/>
      <c r="V142" s="40"/>
    </row>
    <row r="143" spans="2:22" x14ac:dyDescent="0.25">
      <c r="B143" s="15" t="s">
        <v>281</v>
      </c>
      <c r="C143" s="26">
        <f>_xlfn.XLOOKUP(B143,Jan!$B$4:$B$154,Jan!$AM$4:$AM$154, ,0)</f>
        <v>0</v>
      </c>
      <c r="D143" s="27">
        <f>_xlfn.XLOOKUP(B143,Jan!$B$4:$B$154,Jan!$AN$4:$AN$154, ,0)</f>
        <v>0</v>
      </c>
      <c r="E143" s="26">
        <f>_xlfn.XLOOKUP(B143,Feb!$B$4:$B$154,Feb!$AM$4:$AM$154, ,0)</f>
        <v>0</v>
      </c>
      <c r="F143" s="8">
        <f>_xlfn.XLOOKUP(B143,Feb!$B$4:$B$154,Feb!$AN$4:$AN$154, ,0)</f>
        <v>0</v>
      </c>
      <c r="G143" s="26">
        <f>_xlfn.XLOOKUP(B143,Mar!$B$4:$B$154,Mar!$AM$4:$AM$154, ,0)</f>
        <v>0</v>
      </c>
      <c r="H143" s="8">
        <f>_xlfn.XLOOKUP(B143,Mar!$B$4:$B$154,Mar!$AN$4:$AN$154, ,0)</f>
        <v>0</v>
      </c>
      <c r="I143" s="26">
        <f>_xlfn.XLOOKUP(B143,Apr!$B$4:$B$154,Apr!$AM$4:$AM$154, ,0)</f>
        <v>0</v>
      </c>
      <c r="J143" s="8">
        <f>_xlfn.XLOOKUP(B143,Apr!$B$4:$B$154,Apr!$AN$4:$AN$154, ,0)</f>
        <v>0</v>
      </c>
      <c r="K143" s="26">
        <f>_xlfn.XLOOKUP(B143,Mei!$B$4:$B$164,Mei!$AM$4:$AM$164, ,0)</f>
        <v>0</v>
      </c>
      <c r="L143" s="27">
        <f>_xlfn.XLOOKUP(B143,Mei!$B$4:$B$164,Mei!$AN$4:$AN$164, ,0)</f>
        <v>0</v>
      </c>
      <c r="M143" s="38"/>
      <c r="N143" s="40"/>
      <c r="O143" s="37">
        <f t="shared" si="13"/>
        <v>0</v>
      </c>
      <c r="P143" s="37">
        <f t="shared" si="14"/>
        <v>0</v>
      </c>
      <c r="Q143" s="37">
        <f t="shared" si="15"/>
        <v>0</v>
      </c>
      <c r="R143" s="37">
        <f t="shared" si="16"/>
        <v>0</v>
      </c>
      <c r="S143" s="37">
        <f t="shared" si="17"/>
        <v>0</v>
      </c>
      <c r="T143" s="40"/>
      <c r="U143" s="40"/>
      <c r="V143" s="40"/>
    </row>
    <row r="144" spans="2:22" x14ac:dyDescent="0.25">
      <c r="B144" s="15" t="s">
        <v>282</v>
      </c>
      <c r="C144" s="26">
        <f>_xlfn.XLOOKUP(B144,Jan!$B$4:$B$154,Jan!$AM$4:$AM$154, ,0)</f>
        <v>0</v>
      </c>
      <c r="D144" s="27">
        <f>_xlfn.XLOOKUP(B144,Jan!$B$4:$B$154,Jan!$AN$4:$AN$154, ,0)</f>
        <v>0</v>
      </c>
      <c r="E144" s="26">
        <f>_xlfn.XLOOKUP(B144,Feb!$B$4:$B$154,Feb!$AM$4:$AM$154, ,0)</f>
        <v>0</v>
      </c>
      <c r="F144" s="8">
        <f>_xlfn.XLOOKUP(B144,Feb!$B$4:$B$154,Feb!$AN$4:$AN$154, ,0)</f>
        <v>0</v>
      </c>
      <c r="G144" s="26">
        <f>_xlfn.XLOOKUP(B144,Mar!$B$4:$B$154,Mar!$AM$4:$AM$154, ,0)</f>
        <v>0</v>
      </c>
      <c r="H144" s="8">
        <f>_xlfn.XLOOKUP(B144,Mar!$B$4:$B$154,Mar!$AN$4:$AN$154, ,0)</f>
        <v>0</v>
      </c>
      <c r="I144" s="26">
        <f>_xlfn.XLOOKUP(B144,Apr!$B$4:$B$154,Apr!$AM$4:$AM$154, ,0)</f>
        <v>0</v>
      </c>
      <c r="J144" s="8">
        <f>_xlfn.XLOOKUP(B144,Apr!$B$4:$B$154,Apr!$AN$4:$AN$154, ,0)</f>
        <v>0</v>
      </c>
      <c r="K144" s="26">
        <f>_xlfn.XLOOKUP(B144,Mei!$B$4:$B$164,Mei!$AM$4:$AM$164, ,0)</f>
        <v>0</v>
      </c>
      <c r="L144" s="27">
        <f>_xlfn.XLOOKUP(B144,Mei!$B$4:$B$164,Mei!$AN$4:$AN$164, ,0)</f>
        <v>0</v>
      </c>
      <c r="M144" s="38"/>
      <c r="N144" s="40"/>
      <c r="O144" s="37">
        <f t="shared" si="13"/>
        <v>0</v>
      </c>
      <c r="P144" s="37">
        <f t="shared" si="14"/>
        <v>0</v>
      </c>
      <c r="Q144" s="37">
        <f t="shared" si="15"/>
        <v>0</v>
      </c>
      <c r="R144" s="37">
        <f t="shared" si="16"/>
        <v>0</v>
      </c>
      <c r="S144" s="37">
        <f t="shared" si="17"/>
        <v>0</v>
      </c>
      <c r="T144" s="40"/>
      <c r="U144" s="40"/>
      <c r="V144" s="40"/>
    </row>
    <row r="145" spans="2:22" x14ac:dyDescent="0.25">
      <c r="B145" s="15" t="s">
        <v>283</v>
      </c>
      <c r="C145" s="26">
        <f>_xlfn.XLOOKUP(B145,Jan!$B$4:$B$154,Jan!$AM$4:$AM$154, ,0)</f>
        <v>0</v>
      </c>
      <c r="D145" s="27">
        <f>_xlfn.XLOOKUP(B145,Jan!$B$4:$B$154,Jan!$AN$4:$AN$154, ,0)</f>
        <v>0</v>
      </c>
      <c r="E145" s="26">
        <f>_xlfn.XLOOKUP(B145,Feb!$B$4:$B$154,Feb!$AM$4:$AM$154, ,0)</f>
        <v>0</v>
      </c>
      <c r="F145" s="8">
        <f>_xlfn.XLOOKUP(B145,Feb!$B$4:$B$154,Feb!$AN$4:$AN$154, ,0)</f>
        <v>0</v>
      </c>
      <c r="G145" s="26">
        <f>_xlfn.XLOOKUP(B145,Mar!$B$4:$B$154,Mar!$AM$4:$AM$154, ,0)</f>
        <v>0</v>
      </c>
      <c r="H145" s="8">
        <f>_xlfn.XLOOKUP(B145,Mar!$B$4:$B$154,Mar!$AN$4:$AN$154, ,0)</f>
        <v>0</v>
      </c>
      <c r="I145" s="26">
        <f>_xlfn.XLOOKUP(B145,Apr!$B$4:$B$154,Apr!$AM$4:$AM$154, ,0)</f>
        <v>0</v>
      </c>
      <c r="J145" s="8">
        <f>_xlfn.XLOOKUP(B145,Apr!$B$4:$B$154,Apr!$AN$4:$AN$154, ,0)</f>
        <v>0</v>
      </c>
      <c r="K145" s="26">
        <f>_xlfn.XLOOKUP(B145,Mei!$B$4:$B$164,Mei!$AM$4:$AM$164, ,0)</f>
        <v>0</v>
      </c>
      <c r="L145" s="27">
        <f>_xlfn.XLOOKUP(B145,Mei!$B$4:$B$164,Mei!$AN$4:$AN$164, ,0)</f>
        <v>0</v>
      </c>
      <c r="M145" s="38"/>
      <c r="N145" s="40"/>
      <c r="O145" s="37">
        <f t="shared" si="13"/>
        <v>0</v>
      </c>
      <c r="P145" s="37">
        <f t="shared" si="14"/>
        <v>0</v>
      </c>
      <c r="Q145" s="37">
        <f t="shared" si="15"/>
        <v>0</v>
      </c>
      <c r="R145" s="37">
        <f t="shared" si="16"/>
        <v>0</v>
      </c>
      <c r="S145" s="37">
        <f t="shared" si="17"/>
        <v>0</v>
      </c>
      <c r="T145" s="40"/>
      <c r="U145" s="40"/>
      <c r="V145" s="40"/>
    </row>
    <row r="146" spans="2:22" x14ac:dyDescent="0.25">
      <c r="B146" s="15" t="s">
        <v>284</v>
      </c>
      <c r="C146" s="26">
        <f>_xlfn.XLOOKUP(B146,Jan!$B$4:$B$154,Jan!$AM$4:$AM$154, ,0)</f>
        <v>0</v>
      </c>
      <c r="D146" s="27">
        <f>_xlfn.XLOOKUP(B146,Jan!$B$4:$B$154,Jan!$AN$4:$AN$154, ,0)</f>
        <v>0</v>
      </c>
      <c r="E146" s="26">
        <f>_xlfn.XLOOKUP(B146,Feb!$B$4:$B$154,Feb!$AM$4:$AM$154, ,0)</f>
        <v>0</v>
      </c>
      <c r="F146" s="8">
        <f>_xlfn.XLOOKUP(B146,Feb!$B$4:$B$154,Feb!$AN$4:$AN$154, ,0)</f>
        <v>0</v>
      </c>
      <c r="G146" s="26">
        <f>_xlfn.XLOOKUP(B146,Mar!$B$4:$B$154,Mar!$AM$4:$AM$154, ,0)</f>
        <v>0</v>
      </c>
      <c r="H146" s="8">
        <f>_xlfn.XLOOKUP(B146,Mar!$B$4:$B$154,Mar!$AN$4:$AN$154, ,0)</f>
        <v>0</v>
      </c>
      <c r="I146" s="26">
        <f>_xlfn.XLOOKUP(B146,Apr!$B$4:$B$154,Apr!$AM$4:$AM$154, ,0)</f>
        <v>0</v>
      </c>
      <c r="J146" s="8">
        <f>_xlfn.XLOOKUP(B146,Apr!$B$4:$B$154,Apr!$AN$4:$AN$154, ,0)</f>
        <v>0</v>
      </c>
      <c r="K146" s="26">
        <f>_xlfn.XLOOKUP(B146,Mei!$B$4:$B$164,Mei!$AM$4:$AM$164, ,0)</f>
        <v>0</v>
      </c>
      <c r="L146" s="27">
        <f>_xlfn.XLOOKUP(B146,Mei!$B$4:$B$164,Mei!$AN$4:$AN$164, ,0)</f>
        <v>0</v>
      </c>
      <c r="M146" s="38"/>
      <c r="N146" s="40"/>
      <c r="O146" s="37">
        <f t="shared" si="13"/>
        <v>0</v>
      </c>
      <c r="P146" s="37">
        <f t="shared" si="14"/>
        <v>0</v>
      </c>
      <c r="Q146" s="37">
        <f t="shared" si="15"/>
        <v>0</v>
      </c>
      <c r="R146" s="37">
        <f t="shared" si="16"/>
        <v>0</v>
      </c>
      <c r="S146" s="37">
        <f t="shared" si="17"/>
        <v>0</v>
      </c>
      <c r="T146" s="40"/>
      <c r="U146" s="40"/>
      <c r="V146" s="40"/>
    </row>
    <row r="147" spans="2:22" x14ac:dyDescent="0.25">
      <c r="B147" s="15" t="s">
        <v>285</v>
      </c>
      <c r="C147" s="26">
        <f>_xlfn.XLOOKUP(B147,Jan!$B$4:$B$154,Jan!$AM$4:$AM$154, ,0)</f>
        <v>1.75</v>
      </c>
      <c r="D147" s="27">
        <f>_xlfn.XLOOKUP(B147,Jan!$B$4:$B$154,Jan!$AN$4:$AN$154, ,0)</f>
        <v>8</v>
      </c>
      <c r="E147" s="26">
        <f>_xlfn.XLOOKUP(B147,Feb!$B$4:$B$154,Feb!$AM$4:$AM$154, ,0)</f>
        <v>3.05</v>
      </c>
      <c r="F147" s="8">
        <f>_xlfn.XLOOKUP(B147,Feb!$B$4:$B$154,Feb!$AN$4:$AN$154, ,0)</f>
        <v>9</v>
      </c>
      <c r="G147" s="26">
        <f>_xlfn.XLOOKUP(B147,Mar!$B$4:$B$154,Mar!$AM$4:$AM$154, ,0)</f>
        <v>1.3</v>
      </c>
      <c r="H147" s="8">
        <f>_xlfn.XLOOKUP(B147,Mar!$B$4:$B$154,Mar!$AN$4:$AN$154, ,0)</f>
        <v>5</v>
      </c>
      <c r="I147" s="26">
        <f>_xlfn.XLOOKUP(B147,Apr!$B$4:$B$154,Apr!$AM$4:$AM$154, ,0)</f>
        <v>0.8833333333333333</v>
      </c>
      <c r="J147" s="8">
        <f>_xlfn.XLOOKUP(B147,Apr!$B$4:$B$154,Apr!$AN$4:$AN$154, ,0)</f>
        <v>5</v>
      </c>
      <c r="K147" s="26">
        <f>_xlfn.XLOOKUP(B147,Mei!$B$4:$B$164,Mei!$AM$4:$AM$164, ,0)</f>
        <v>0</v>
      </c>
      <c r="L147" s="27">
        <f>_xlfn.XLOOKUP(B147,Mei!$B$4:$B$164,Mei!$AN$4:$AN$164, ,0)</f>
        <v>0</v>
      </c>
      <c r="M147" s="38"/>
      <c r="N147" s="40"/>
      <c r="O147" s="37">
        <f t="shared" si="13"/>
        <v>1.75</v>
      </c>
      <c r="P147" s="37">
        <f t="shared" si="14"/>
        <v>3.05</v>
      </c>
      <c r="Q147" s="37">
        <f t="shared" si="15"/>
        <v>1.3</v>
      </c>
      <c r="R147" s="37">
        <f t="shared" si="16"/>
        <v>0.8833333333333333</v>
      </c>
      <c r="S147" s="37">
        <f t="shared" si="17"/>
        <v>0</v>
      </c>
      <c r="T147" s="40"/>
      <c r="U147" s="40"/>
      <c r="V147" s="40"/>
    </row>
    <row r="148" spans="2:22" x14ac:dyDescent="0.25">
      <c r="B148" s="15" t="s">
        <v>286</v>
      </c>
      <c r="C148" s="26">
        <f>_xlfn.XLOOKUP(B148,Jan!$B$4:$B$154,Jan!$AM$4:$AM$154, ,0)</f>
        <v>0</v>
      </c>
      <c r="D148" s="27">
        <f>_xlfn.XLOOKUP(B148,Jan!$B$4:$B$154,Jan!$AN$4:$AN$154, ,0)</f>
        <v>0</v>
      </c>
      <c r="E148" s="26">
        <f>_xlfn.XLOOKUP(B148,Feb!$B$4:$B$154,Feb!$AM$4:$AM$154, ,0)</f>
        <v>0</v>
      </c>
      <c r="F148" s="8">
        <f>_xlfn.XLOOKUP(B148,Feb!$B$4:$B$154,Feb!$AN$4:$AN$154, ,0)</f>
        <v>0</v>
      </c>
      <c r="G148" s="26">
        <f>_xlfn.XLOOKUP(B148,Mar!$B$4:$B$154,Mar!$AM$4:$AM$154, ,0)</f>
        <v>0</v>
      </c>
      <c r="H148" s="8">
        <f>_xlfn.XLOOKUP(B148,Mar!$B$4:$B$154,Mar!$AN$4:$AN$154, ,0)</f>
        <v>0</v>
      </c>
      <c r="I148" s="26">
        <f>_xlfn.XLOOKUP(B148,Apr!$B$4:$B$154,Apr!$AM$4:$AM$154, ,0)</f>
        <v>0</v>
      </c>
      <c r="J148" s="8">
        <f>_xlfn.XLOOKUP(B148,Apr!$B$4:$B$154,Apr!$AN$4:$AN$154, ,0)</f>
        <v>0</v>
      </c>
      <c r="K148" s="26">
        <f>_xlfn.XLOOKUP(B148,Mei!$B$4:$B$164,Mei!$AM$4:$AM$164, ,0)</f>
        <v>0</v>
      </c>
      <c r="L148" s="27">
        <f>_xlfn.XLOOKUP(B148,Mei!$B$4:$B$164,Mei!$AN$4:$AN$164, ,0)</f>
        <v>0</v>
      </c>
      <c r="M148" s="38"/>
      <c r="N148" s="40"/>
      <c r="O148" s="37">
        <f t="shared" si="13"/>
        <v>0</v>
      </c>
      <c r="P148" s="37">
        <f t="shared" si="14"/>
        <v>0</v>
      </c>
      <c r="Q148" s="37">
        <f t="shared" si="15"/>
        <v>0</v>
      </c>
      <c r="R148" s="37">
        <f t="shared" si="16"/>
        <v>0</v>
      </c>
      <c r="S148" s="37">
        <f t="shared" si="17"/>
        <v>0</v>
      </c>
      <c r="T148" s="40"/>
      <c r="U148" s="40"/>
      <c r="V148" s="40"/>
    </row>
    <row r="149" spans="2:22" x14ac:dyDescent="0.25">
      <c r="B149" s="15" t="s">
        <v>287</v>
      </c>
      <c r="C149" s="26">
        <f>_xlfn.XLOOKUP(B149,Jan!$B$4:$B$154,Jan!$AM$4:$AM$154, ,0)</f>
        <v>0.53333333333333333</v>
      </c>
      <c r="D149" s="27">
        <f>_xlfn.XLOOKUP(B149,Jan!$B$4:$B$154,Jan!$AN$4:$AN$154, ,0)</f>
        <v>7</v>
      </c>
      <c r="E149" s="26">
        <f>_xlfn.XLOOKUP(B149,Feb!$B$4:$B$154,Feb!$AM$4:$AM$154, ,0)</f>
        <v>0.31666666666666665</v>
      </c>
      <c r="F149" s="8">
        <f>_xlfn.XLOOKUP(B149,Feb!$B$4:$B$154,Feb!$AN$4:$AN$154, ,0)</f>
        <v>3</v>
      </c>
      <c r="G149" s="26">
        <f>_xlfn.XLOOKUP(B149,Mar!$B$4:$B$154,Mar!$AM$4:$AM$154, ,0)</f>
        <v>0.91666666666666663</v>
      </c>
      <c r="H149" s="8">
        <f>_xlfn.XLOOKUP(B149,Mar!$B$4:$B$154,Mar!$AN$4:$AN$154, ,0)</f>
        <v>5</v>
      </c>
      <c r="I149" s="26">
        <f>_xlfn.XLOOKUP(B149,Apr!$B$4:$B$154,Apr!$AM$4:$AM$154, ,0)</f>
        <v>0.6</v>
      </c>
      <c r="J149" s="8">
        <f>_xlfn.XLOOKUP(B149,Apr!$B$4:$B$154,Apr!$AN$4:$AN$154, ,0)</f>
        <v>5</v>
      </c>
      <c r="K149" s="26">
        <f>_xlfn.XLOOKUP(B149,Mei!$B$4:$B$164,Mei!$AM$4:$AM$164, ,0)</f>
        <v>0</v>
      </c>
      <c r="L149" s="27">
        <f>_xlfn.XLOOKUP(B149,Mei!$B$4:$B$164,Mei!$AN$4:$AN$164, ,0)</f>
        <v>0</v>
      </c>
      <c r="M149" s="38"/>
      <c r="N149" s="40"/>
      <c r="O149" s="37">
        <f t="shared" si="13"/>
        <v>0.53333333333333333</v>
      </c>
      <c r="P149" s="37">
        <f t="shared" si="14"/>
        <v>0.31666666666666665</v>
      </c>
      <c r="Q149" s="37">
        <f t="shared" si="15"/>
        <v>0.91666666666666663</v>
      </c>
      <c r="R149" s="37">
        <f t="shared" si="16"/>
        <v>0.6</v>
      </c>
      <c r="S149" s="37">
        <f t="shared" si="17"/>
        <v>0</v>
      </c>
      <c r="T149" s="40"/>
      <c r="U149" s="40"/>
      <c r="V149" s="40"/>
    </row>
    <row r="150" spans="2:22" x14ac:dyDescent="0.25">
      <c r="B150" s="15" t="s">
        <v>288</v>
      </c>
      <c r="C150" s="26">
        <f>_xlfn.XLOOKUP(B150,Jan!$B$4:$B$154,Jan!$AM$4:$AM$154, ,0)</f>
        <v>0</v>
      </c>
      <c r="D150" s="27">
        <f>_xlfn.XLOOKUP(B150,Jan!$B$4:$B$154,Jan!$AN$4:$AN$154, ,0)</f>
        <v>0</v>
      </c>
      <c r="E150" s="26">
        <f>_xlfn.XLOOKUP(B150,Feb!$B$4:$B$154,Feb!$AM$4:$AM$154, ,0)</f>
        <v>0</v>
      </c>
      <c r="F150" s="8">
        <f>_xlfn.XLOOKUP(B150,Feb!$B$4:$B$154,Feb!$AN$4:$AN$154, ,0)</f>
        <v>0</v>
      </c>
      <c r="G150" s="26">
        <f>_xlfn.XLOOKUP(B150,Mar!$B$4:$B$154,Mar!$AM$4:$AM$154, ,0)</f>
        <v>0</v>
      </c>
      <c r="H150" s="8">
        <f>_xlfn.XLOOKUP(B150,Mar!$B$4:$B$154,Mar!$AN$4:$AN$154, ,0)</f>
        <v>0</v>
      </c>
      <c r="I150" s="26">
        <f>_xlfn.XLOOKUP(B150,Apr!$B$4:$B$154,Apr!$AM$4:$AM$154, ,0)</f>
        <v>0</v>
      </c>
      <c r="J150" s="8">
        <f>_xlfn.XLOOKUP(B150,Apr!$B$4:$B$154,Apr!$AN$4:$AN$154, ,0)</f>
        <v>0</v>
      </c>
      <c r="K150" s="26">
        <f>_xlfn.XLOOKUP(B150,Mei!$B$4:$B$164,Mei!$AM$4:$AM$164, ,0)</f>
        <v>0</v>
      </c>
      <c r="L150" s="27">
        <f>_xlfn.XLOOKUP(B150,Mei!$B$4:$B$164,Mei!$AN$4:$AN$164, ,0)</f>
        <v>0</v>
      </c>
      <c r="M150" s="38"/>
      <c r="N150" s="40"/>
      <c r="O150" s="37">
        <f t="shared" si="13"/>
        <v>0</v>
      </c>
      <c r="P150" s="37">
        <f t="shared" si="14"/>
        <v>0</v>
      </c>
      <c r="Q150" s="37">
        <f t="shared" si="15"/>
        <v>0</v>
      </c>
      <c r="R150" s="37">
        <f t="shared" si="16"/>
        <v>0</v>
      </c>
      <c r="S150" s="37">
        <f t="shared" si="17"/>
        <v>0</v>
      </c>
      <c r="T150" s="40"/>
      <c r="U150" s="40"/>
      <c r="V150" s="40"/>
    </row>
    <row r="151" spans="2:22" x14ac:dyDescent="0.25">
      <c r="B151" s="15" t="s">
        <v>289</v>
      </c>
      <c r="C151" s="26">
        <f>_xlfn.XLOOKUP(B151,Jan!$B$4:$B$154,Jan!$AM$4:$AM$154, ,0)</f>
        <v>9.3166666666666664</v>
      </c>
      <c r="D151" s="27">
        <f>_xlfn.XLOOKUP(B151,Jan!$B$4:$B$154,Jan!$AN$4:$AN$154, ,0)</f>
        <v>9</v>
      </c>
      <c r="E151" s="26">
        <f>_xlfn.XLOOKUP(B151,Feb!$B$4:$B$154,Feb!$AM$4:$AM$154, ,0)</f>
        <v>1.8666666666666667</v>
      </c>
      <c r="F151" s="8">
        <f>_xlfn.XLOOKUP(B151,Feb!$B$4:$B$154,Feb!$AN$4:$AN$154, ,0)</f>
        <v>4</v>
      </c>
      <c r="G151" s="26">
        <f>_xlfn.XLOOKUP(B151,Mar!$B$4:$B$154,Mar!$AM$4:$AM$154, ,0)</f>
        <v>3.2666666666666666</v>
      </c>
      <c r="H151" s="8">
        <f>_xlfn.XLOOKUP(B151,Mar!$B$4:$B$154,Mar!$AN$4:$AN$154, ,0)</f>
        <v>6</v>
      </c>
      <c r="I151" s="26">
        <f>_xlfn.XLOOKUP(B151,Apr!$B$4:$B$154,Apr!$AM$4:$AM$154, ,0)</f>
        <v>1.5333333333333334</v>
      </c>
      <c r="J151" s="8">
        <f>_xlfn.XLOOKUP(B151,Apr!$B$4:$B$154,Apr!$AN$4:$AN$154, ,0)</f>
        <v>3</v>
      </c>
      <c r="K151" s="26">
        <f>_xlfn.XLOOKUP(B151,Mei!$B$4:$B$164,Mei!$AM$4:$AM$164, ,0)</f>
        <v>3.5333333333333332</v>
      </c>
      <c r="L151" s="27">
        <f>_xlfn.XLOOKUP(B151,Mei!$B$4:$B$164,Mei!$AN$4:$AN$164, ,0)</f>
        <v>8</v>
      </c>
      <c r="M151" s="38"/>
      <c r="N151" s="40"/>
      <c r="O151" s="37">
        <f t="shared" si="13"/>
        <v>9.3166666666666664</v>
      </c>
      <c r="P151" s="37">
        <f t="shared" si="14"/>
        <v>1.8666666666666667</v>
      </c>
      <c r="Q151" s="37">
        <f t="shared" si="15"/>
        <v>3.2666666666666666</v>
      </c>
      <c r="R151" s="37">
        <f t="shared" si="16"/>
        <v>1.5333333333333334</v>
      </c>
      <c r="S151" s="37">
        <f t="shared" si="17"/>
        <v>3.5333333333333332</v>
      </c>
      <c r="T151" s="40"/>
      <c r="U151" s="40"/>
      <c r="V151" s="40"/>
    </row>
    <row r="152" spans="2:22" x14ac:dyDescent="0.25">
      <c r="B152" s="15" t="s">
        <v>290</v>
      </c>
      <c r="C152" s="26">
        <f>_xlfn.XLOOKUP(B152,Jan!$B$4:$B$154,Jan!$AM$4:$AM$154, ,0)</f>
        <v>0</v>
      </c>
      <c r="D152" s="27">
        <f>_xlfn.XLOOKUP(B152,Jan!$B$4:$B$154,Jan!$AN$4:$AN$154, ,0)</f>
        <v>0</v>
      </c>
      <c r="E152" s="26">
        <f>_xlfn.XLOOKUP(B152,Feb!$B$4:$B$154,Feb!$AM$4:$AM$154, ,0)</f>
        <v>0</v>
      </c>
      <c r="F152" s="8">
        <f>_xlfn.XLOOKUP(B152,Feb!$B$4:$B$154,Feb!$AN$4:$AN$154, ,0)</f>
        <v>0</v>
      </c>
      <c r="G152" s="26">
        <f>_xlfn.XLOOKUP(B152,Mar!$B$4:$B$154,Mar!$AM$4:$AM$154, ,0)</f>
        <v>0</v>
      </c>
      <c r="H152" s="8">
        <f>_xlfn.XLOOKUP(B152,Mar!$B$4:$B$154,Mar!$AN$4:$AN$154, ,0)</f>
        <v>0</v>
      </c>
      <c r="I152" s="26">
        <f>_xlfn.XLOOKUP(B152,Apr!$B$4:$B$154,Apr!$AM$4:$AM$154, ,0)</f>
        <v>1.6666666666666666E-2</v>
      </c>
      <c r="J152" s="8">
        <f>_xlfn.XLOOKUP(B152,Apr!$B$4:$B$154,Apr!$AN$4:$AN$154, ,0)</f>
        <v>1</v>
      </c>
      <c r="K152" s="26">
        <f>_xlfn.XLOOKUP(B152,Mei!$B$4:$B$164,Mei!$AM$4:$AM$164, ,0)</f>
        <v>0.05</v>
      </c>
      <c r="L152" s="27">
        <f>_xlfn.XLOOKUP(B152,Mei!$B$4:$B$164,Mei!$AN$4:$AN$164, ,0)</f>
        <v>3</v>
      </c>
      <c r="M152" s="38"/>
      <c r="N152" s="40"/>
      <c r="O152" s="37">
        <f t="shared" si="13"/>
        <v>0</v>
      </c>
      <c r="P152" s="37">
        <f t="shared" si="14"/>
        <v>0</v>
      </c>
      <c r="Q152" s="37">
        <f t="shared" si="15"/>
        <v>0</v>
      </c>
      <c r="R152" s="37">
        <f t="shared" si="16"/>
        <v>1.6666666666666666E-2</v>
      </c>
      <c r="S152" s="37">
        <f t="shared" si="17"/>
        <v>0.05</v>
      </c>
      <c r="T152" s="40"/>
      <c r="U152" s="40"/>
      <c r="V152" s="40"/>
    </row>
    <row r="153" spans="2:22" x14ac:dyDescent="0.25">
      <c r="B153" s="15" t="s">
        <v>291</v>
      </c>
      <c r="C153" s="26">
        <f>_xlfn.XLOOKUP(B153,Jan!$B$4:$B$154,Jan!$AM$4:$AM$154, ,0)</f>
        <v>0.83333333333333337</v>
      </c>
      <c r="D153" s="27">
        <f>_xlfn.XLOOKUP(B153,Jan!$B$4:$B$154,Jan!$AN$4:$AN$154, ,0)</f>
        <v>6</v>
      </c>
      <c r="E153" s="26">
        <f>_xlfn.XLOOKUP(B153,Feb!$B$4:$B$154,Feb!$AM$4:$AM$154, ,0)</f>
        <v>3.6166666666666667</v>
      </c>
      <c r="F153" s="8">
        <f>_xlfn.XLOOKUP(B153,Feb!$B$4:$B$154,Feb!$AN$4:$AN$154, ,0)</f>
        <v>9</v>
      </c>
      <c r="G153" s="26">
        <f>_xlfn.XLOOKUP(B153,Mar!$B$4:$B$154,Mar!$AM$4:$AM$154, ,0)</f>
        <v>1.6</v>
      </c>
      <c r="H153" s="8">
        <f>_xlfn.XLOOKUP(B153,Mar!$B$4:$B$154,Mar!$AN$4:$AN$154, ,0)</f>
        <v>5</v>
      </c>
      <c r="I153" s="26">
        <f>_xlfn.XLOOKUP(B153,Apr!$B$4:$B$154,Apr!$AM$4:$AM$154, ,0)</f>
        <v>0.16666666666666666</v>
      </c>
      <c r="J153" s="8">
        <f>_xlfn.XLOOKUP(B153,Apr!$B$4:$B$154,Apr!$AN$4:$AN$154, ,0)</f>
        <v>2</v>
      </c>
      <c r="K153" s="26">
        <f>_xlfn.XLOOKUP(B153,Mei!$B$4:$B$164,Mei!$AM$4:$AM$164, ,0)</f>
        <v>0.18333333333333332</v>
      </c>
      <c r="L153" s="27">
        <f>_xlfn.XLOOKUP(B153,Mei!$B$4:$B$164,Mei!$AN$4:$AN$164, ,0)</f>
        <v>1</v>
      </c>
      <c r="M153" s="38"/>
      <c r="N153" s="40"/>
      <c r="O153" s="37">
        <f t="shared" si="13"/>
        <v>0.83333333333333337</v>
      </c>
      <c r="P153" s="37">
        <f t="shared" si="14"/>
        <v>3.6166666666666667</v>
      </c>
      <c r="Q153" s="37">
        <f t="shared" si="15"/>
        <v>1.6</v>
      </c>
      <c r="R153" s="37">
        <f t="shared" si="16"/>
        <v>0.16666666666666666</v>
      </c>
      <c r="S153" s="37">
        <f t="shared" si="17"/>
        <v>0.18333333333333332</v>
      </c>
      <c r="T153" s="40"/>
      <c r="U153" s="40"/>
      <c r="V153" s="40"/>
    </row>
    <row r="154" spans="2:22" x14ac:dyDescent="0.25">
      <c r="B154" s="11" t="s">
        <v>145</v>
      </c>
      <c r="C154" s="26">
        <f>_xlfn.XLOOKUP(B154,Jan!$B$4:$B$154,Jan!$AM$4:$AM$154, ,0)</f>
        <v>0.45</v>
      </c>
      <c r="D154" s="27">
        <f>_xlfn.XLOOKUP(B154,Jan!$B$4:$B$154,Jan!$AN$4:$AN$154, ,0)</f>
        <v>1</v>
      </c>
      <c r="E154" s="26">
        <f>_xlfn.XLOOKUP(B154,Feb!$B$4:$B$154,Feb!$AM$4:$AM$154, ,0)</f>
        <v>1.6666666666666666E-2</v>
      </c>
      <c r="F154" s="8">
        <f>_xlfn.XLOOKUP(B154,Feb!$B$4:$B$154,Feb!$AN$4:$AN$154, ,0)</f>
        <v>1</v>
      </c>
      <c r="G154" s="26">
        <f>_xlfn.XLOOKUP(B154,Mar!$B$4:$B$154,Mar!$AM$4:$AM$154, ,0)</f>
        <v>0.56666666666666665</v>
      </c>
      <c r="H154" s="8">
        <f>_xlfn.XLOOKUP(B154,Mar!$B$4:$B$154,Mar!$AN$4:$AN$154, ,0)</f>
        <v>5</v>
      </c>
      <c r="I154" s="26">
        <f>_xlfn.XLOOKUP(B154,Apr!$B$4:$B$154,Apr!$AM$4:$AM$154, ,0)</f>
        <v>0.15</v>
      </c>
      <c r="J154" s="8">
        <f>_xlfn.XLOOKUP(B154,Apr!$B$4:$B$154,Apr!$AN$4:$AN$154, ,0)</f>
        <v>2</v>
      </c>
      <c r="K154" s="26">
        <f>_xlfn.XLOOKUP(B154,Mei!$B$4:$B$164,Mei!$AM$4:$AM$164, ,0)</f>
        <v>8.3333333333333329E-2</v>
      </c>
      <c r="L154" s="27">
        <f>_xlfn.XLOOKUP(B154,Mei!$B$4:$B$164,Mei!$AN$4:$AN$164, ,0)</f>
        <v>1</v>
      </c>
      <c r="M154" s="38"/>
      <c r="N154" s="40"/>
      <c r="O154" s="37">
        <f t="shared" si="13"/>
        <v>0.45</v>
      </c>
      <c r="P154" s="37">
        <f t="shared" si="14"/>
        <v>1.6666666666666666E-2</v>
      </c>
      <c r="Q154" s="37">
        <f t="shared" si="15"/>
        <v>0.56666666666666665</v>
      </c>
      <c r="R154" s="37">
        <f t="shared" si="16"/>
        <v>0.15</v>
      </c>
      <c r="S154" s="37">
        <f t="shared" si="17"/>
        <v>8.3333333333333329E-2</v>
      </c>
      <c r="T154" s="40"/>
      <c r="U154" s="40"/>
      <c r="V154" s="40"/>
    </row>
    <row r="155" spans="2:22" x14ac:dyDescent="0.25">
      <c r="B155" s="15" t="s">
        <v>292</v>
      </c>
      <c r="C155" s="26">
        <f>_xlfn.XLOOKUP(B155,Jan!$B$4:$B$154,Jan!$AM$4:$AM$154, ,0)</f>
        <v>0.38333333333333336</v>
      </c>
      <c r="D155" s="27">
        <f>_xlfn.XLOOKUP(B155,Jan!$B$4:$B$154,Jan!$AN$4:$AN$154, ,0)</f>
        <v>3</v>
      </c>
      <c r="E155" s="26">
        <f>_xlfn.XLOOKUP(B155,Feb!$B$4:$B$154,Feb!$AM$4:$AM$154, ,0)</f>
        <v>0.33333333333333331</v>
      </c>
      <c r="F155" s="8">
        <f>_xlfn.XLOOKUP(B155,Feb!$B$4:$B$154,Feb!$AN$4:$AN$154, ,0)</f>
        <v>6</v>
      </c>
      <c r="G155" s="26">
        <f>_xlfn.XLOOKUP(B155,Mar!$B$4:$B$154,Mar!$AM$4:$AM$154, ,0)</f>
        <v>2.0666666666666669</v>
      </c>
      <c r="H155" s="8">
        <f>_xlfn.XLOOKUP(B155,Mar!$B$4:$B$154,Mar!$AN$4:$AN$154, ,0)</f>
        <v>10</v>
      </c>
      <c r="I155" s="26">
        <f>_xlfn.XLOOKUP(B155,Apr!$B$4:$B$154,Apr!$AM$4:$AM$154, ,0)</f>
        <v>8.3333333333333329E-2</v>
      </c>
      <c r="J155" s="8">
        <f>_xlfn.XLOOKUP(B155,Apr!$B$4:$B$154,Apr!$AN$4:$AN$154, ,0)</f>
        <v>2</v>
      </c>
      <c r="K155" s="26">
        <f>_xlfn.XLOOKUP(B155,Mei!$B$4:$B$164,Mei!$AM$4:$AM$164, ,0)</f>
        <v>0.16666666666666666</v>
      </c>
      <c r="L155" s="27">
        <f>_xlfn.XLOOKUP(B155,Mei!$B$4:$B$164,Mei!$AN$4:$AN$164, ,0)</f>
        <v>3</v>
      </c>
      <c r="M155" s="38"/>
      <c r="N155" s="40"/>
      <c r="O155" s="37">
        <f t="shared" si="13"/>
        <v>0.38333333333333336</v>
      </c>
      <c r="P155" s="37">
        <f t="shared" si="14"/>
        <v>0.33333333333333331</v>
      </c>
      <c r="Q155" s="37">
        <f t="shared" si="15"/>
        <v>2.0666666666666669</v>
      </c>
      <c r="R155" s="37">
        <f t="shared" si="16"/>
        <v>8.3333333333333329E-2</v>
      </c>
      <c r="S155" s="37">
        <f t="shared" si="17"/>
        <v>0.16666666666666666</v>
      </c>
      <c r="T155" s="40"/>
      <c r="U155" s="40"/>
      <c r="V155" s="40"/>
    </row>
    <row r="156" spans="2:22" x14ac:dyDescent="0.25">
      <c r="B156" s="15" t="s">
        <v>293</v>
      </c>
      <c r="C156" s="26">
        <f>_xlfn.XLOOKUP(B156,Jan!$B$4:$B$154,Jan!$AM$4:$AM$154, ,0)</f>
        <v>0</v>
      </c>
      <c r="D156" s="27">
        <f>_xlfn.XLOOKUP(B156,Jan!$B$4:$B$154,Jan!$AN$4:$AN$154, ,0)</f>
        <v>0</v>
      </c>
      <c r="E156" s="26">
        <f>_xlfn.XLOOKUP(B156,Feb!$B$4:$B$154,Feb!$AM$4:$AM$154, ,0)</f>
        <v>0</v>
      </c>
      <c r="F156" s="8">
        <f>_xlfn.XLOOKUP(B156,Feb!$B$4:$B$154,Feb!$AN$4:$AN$154, ,0)</f>
        <v>0</v>
      </c>
      <c r="G156" s="26">
        <f>_xlfn.XLOOKUP(B156,Mar!$B$4:$B$154,Mar!$AM$4:$AM$154, ,0)</f>
        <v>0</v>
      </c>
      <c r="H156" s="8">
        <f>_xlfn.XLOOKUP(B156,Mar!$B$4:$B$154,Mar!$AN$4:$AN$154, ,0)</f>
        <v>0</v>
      </c>
      <c r="I156" s="26">
        <f>_xlfn.XLOOKUP(B156,Apr!$B$4:$B$154,Apr!$AM$4:$AM$154, ,0)</f>
        <v>3.3333333333333333E-2</v>
      </c>
      <c r="J156" s="8">
        <f>_xlfn.XLOOKUP(B156,Apr!$B$4:$B$154,Apr!$AN$4:$AN$154, ,0)</f>
        <v>1</v>
      </c>
      <c r="K156" s="26">
        <f>_xlfn.XLOOKUP(B156,Mei!$B$4:$B$164,Mei!$AM$4:$AM$164, ,0)</f>
        <v>1.6666666666666666E-2</v>
      </c>
      <c r="L156" s="27">
        <f>_xlfn.XLOOKUP(B156,Mei!$B$4:$B$164,Mei!$AN$4:$AN$164, ,0)</f>
        <v>1</v>
      </c>
      <c r="M156" s="38"/>
      <c r="N156" s="40"/>
      <c r="O156" s="37">
        <f t="shared" si="13"/>
        <v>0</v>
      </c>
      <c r="P156" s="37">
        <f t="shared" si="14"/>
        <v>0</v>
      </c>
      <c r="Q156" s="37">
        <f t="shared" si="15"/>
        <v>0</v>
      </c>
      <c r="R156" s="37">
        <f t="shared" si="16"/>
        <v>3.3333333333333333E-2</v>
      </c>
      <c r="S156" s="37">
        <f t="shared" si="17"/>
        <v>1.6666666666666666E-2</v>
      </c>
      <c r="T156" s="40"/>
      <c r="U156" s="40"/>
      <c r="V156" s="40"/>
    </row>
    <row r="157" spans="2:22" x14ac:dyDescent="0.25">
      <c r="B157" s="15" t="s">
        <v>295</v>
      </c>
      <c r="C157" s="26">
        <f>_xlfn.XLOOKUP(B157,Jan!$B$4:$B$154,Jan!$AM$4:$AM$154, ,0)</f>
        <v>0</v>
      </c>
      <c r="D157" s="27">
        <f>_xlfn.XLOOKUP(B157,Jan!$B$4:$B$154,Jan!$AN$4:$AN$154, ,0)</f>
        <v>0</v>
      </c>
      <c r="E157" s="26">
        <f>_xlfn.XLOOKUP(B157,Feb!$B$4:$B$154,Feb!$AM$4:$AM$154, ,0)</f>
        <v>3.3666666666666667</v>
      </c>
      <c r="F157" s="8">
        <f>_xlfn.XLOOKUP(B157,Feb!$B$4:$B$154,Feb!$AN$4:$AN$154, ,0)</f>
        <v>4</v>
      </c>
      <c r="G157" s="26">
        <f>_xlfn.XLOOKUP(B157,Mar!$B$4:$B$154,Mar!$AM$4:$AM$154, ,0)</f>
        <v>1.5166666666666666</v>
      </c>
      <c r="H157" s="8">
        <f>_xlfn.XLOOKUP(B157,Mar!$B$4:$B$154,Mar!$AN$4:$AN$154, ,0)</f>
        <v>3</v>
      </c>
      <c r="I157" s="26">
        <f>_xlfn.XLOOKUP(B157,Apr!$B$4:$B$154,Apr!$AM$4:$AM$154, ,0)</f>
        <v>0.1</v>
      </c>
      <c r="J157" s="8">
        <f>_xlfn.XLOOKUP(B157,Apr!$B$4:$B$154,Apr!$AN$4:$AN$154, ,0)</f>
        <v>1</v>
      </c>
      <c r="K157" s="26">
        <f>_xlfn.XLOOKUP(B157,Mei!$B$4:$B$164,Mei!$AM$4:$AM$164, ,0)</f>
        <v>0</v>
      </c>
      <c r="L157" s="27">
        <f>_xlfn.XLOOKUP(B157,Mei!$B$4:$B$164,Mei!$AN$4:$AN$164, ,0)</f>
        <v>0</v>
      </c>
      <c r="M157" s="38"/>
      <c r="N157" s="40"/>
      <c r="O157" s="37">
        <f t="shared" si="13"/>
        <v>0</v>
      </c>
      <c r="P157" s="37">
        <f t="shared" si="14"/>
        <v>3.3666666666666667</v>
      </c>
      <c r="Q157" s="37">
        <f t="shared" si="15"/>
        <v>1.5166666666666666</v>
      </c>
      <c r="R157" s="37">
        <f t="shared" si="16"/>
        <v>0.1</v>
      </c>
      <c r="S157" s="37">
        <f t="shared" si="17"/>
        <v>0</v>
      </c>
      <c r="T157" s="40"/>
      <c r="U157" s="40"/>
      <c r="V157" s="40"/>
    </row>
    <row r="158" spans="2:22" x14ac:dyDescent="0.25">
      <c r="B158" s="15" t="s">
        <v>296</v>
      </c>
      <c r="C158" s="26">
        <f>_xlfn.XLOOKUP(B158,Jan!$B$4:$B$154,Jan!$AM$4:$AM$154, ,0)</f>
        <v>0</v>
      </c>
      <c r="D158" s="27">
        <f>_xlfn.XLOOKUP(B158,Jan!$B$4:$B$154,Jan!$AN$4:$AN$154, ,0)</f>
        <v>0</v>
      </c>
      <c r="E158" s="26">
        <f>_xlfn.XLOOKUP(B158,Feb!$B$4:$B$154,Feb!$AM$4:$AM$154, ,0)</f>
        <v>0</v>
      </c>
      <c r="F158" s="8">
        <f>_xlfn.XLOOKUP(B158,Feb!$B$4:$B$154,Feb!$AN$4:$AN$154, ,0)</f>
        <v>0</v>
      </c>
      <c r="G158" s="26">
        <f>_xlfn.XLOOKUP(B158,Mar!$B$4:$B$154,Mar!$AM$4:$AM$154, ,0)</f>
        <v>0</v>
      </c>
      <c r="H158" s="8">
        <f>_xlfn.XLOOKUP(B158,Mar!$B$4:$B$154,Mar!$AN$4:$AN$154, ,0)</f>
        <v>0</v>
      </c>
      <c r="I158" s="26">
        <f>_xlfn.XLOOKUP(B158,Apr!$B$4:$B$154,Apr!$AM$4:$AM$154, ,0)</f>
        <v>0</v>
      </c>
      <c r="J158" s="8">
        <f>_xlfn.XLOOKUP(B158,Apr!$B$4:$B$154,Apr!$AN$4:$AN$154, ,0)</f>
        <v>0</v>
      </c>
      <c r="K158" s="26">
        <f>_xlfn.XLOOKUP(B158,Mei!$B$4:$B$164,Mei!$AM$4:$AM$164, ,0)</f>
        <v>0</v>
      </c>
      <c r="L158" s="27">
        <f>_xlfn.XLOOKUP(B158,Mei!$B$4:$B$164,Mei!$AN$4:$AN$164, ,0)</f>
        <v>0</v>
      </c>
      <c r="M158" s="38"/>
      <c r="N158" s="40"/>
      <c r="O158" s="37">
        <f t="shared" si="13"/>
        <v>0</v>
      </c>
      <c r="P158" s="37">
        <f t="shared" si="14"/>
        <v>0</v>
      </c>
      <c r="Q158" s="37">
        <f t="shared" si="15"/>
        <v>0</v>
      </c>
      <c r="R158" s="37">
        <f t="shared" si="16"/>
        <v>0</v>
      </c>
      <c r="S158" s="37">
        <f t="shared" si="17"/>
        <v>0</v>
      </c>
      <c r="T158" s="40"/>
      <c r="U158" s="40"/>
      <c r="V158" s="40"/>
    </row>
    <row r="159" spans="2:22" x14ac:dyDescent="0.25">
      <c r="B159" s="17" t="s">
        <v>298</v>
      </c>
      <c r="C159" s="57">
        <f>_xlfn.XLOOKUP(B159,Jan!$B$4:$B$154,Jan!$AM$4:$AM$154, ,0)</f>
        <v>1.9833333333333334</v>
      </c>
      <c r="D159" s="58">
        <f>_xlfn.XLOOKUP(B159,Jan!$B$4:$B$154,Jan!$AN$4:$AN$154, ,0)</f>
        <v>8</v>
      </c>
      <c r="E159" s="57">
        <f>_xlfn.XLOOKUP(B159,Feb!$B$4:$B$154,Feb!$AM$4:$AM$154, ,0)</f>
        <v>3.4833333333333334</v>
      </c>
      <c r="F159" s="59">
        <f>_xlfn.XLOOKUP(B159,Feb!$B$4:$B$154,Feb!$AN$4:$AN$154, ,0)</f>
        <v>15</v>
      </c>
      <c r="G159" s="57">
        <f>_xlfn.XLOOKUP(B159,Mar!$B$4:$B$154,Mar!$AM$4:$AM$154, ,0)</f>
        <v>3.3666666666666667</v>
      </c>
      <c r="H159" s="59">
        <f>_xlfn.XLOOKUP(B159,Mar!$B$4:$B$154,Mar!$AN$4:$AN$154, ,0)</f>
        <v>11</v>
      </c>
      <c r="I159" s="57">
        <f>_xlfn.XLOOKUP(B159,Apr!$B$4:$B$154,Apr!$AM$4:$AM$154, ,0)</f>
        <v>2.1833333333333331</v>
      </c>
      <c r="J159" s="59">
        <f>_xlfn.XLOOKUP(B159,Apr!$B$4:$B$154,Apr!$AN$4:$AN$154, ,0)</f>
        <v>9</v>
      </c>
      <c r="K159" s="57">
        <f>_xlfn.XLOOKUP(B159,Mei!$B$4:$B$164,Mei!$AM$4:$AM$164, ,0)</f>
        <v>0.11666666666666667</v>
      </c>
      <c r="L159" s="58">
        <f>_xlfn.XLOOKUP(B159,Mei!$B$4:$B$164,Mei!$AN$4:$AN$164, ,0)</f>
        <v>1</v>
      </c>
      <c r="M159" s="60"/>
      <c r="N159" s="40"/>
      <c r="O159" s="37">
        <f t="shared" si="13"/>
        <v>1.9833333333333334</v>
      </c>
      <c r="P159" s="37">
        <f t="shared" si="14"/>
        <v>3.4833333333333334</v>
      </c>
      <c r="Q159" s="37">
        <f t="shared" si="15"/>
        <v>3.3666666666666667</v>
      </c>
      <c r="R159" s="37">
        <f t="shared" si="16"/>
        <v>2.1833333333333331</v>
      </c>
      <c r="S159" s="37">
        <f t="shared" si="17"/>
        <v>0.11666666666666667</v>
      </c>
      <c r="T159" s="40"/>
      <c r="U159" s="40"/>
      <c r="V159" s="40"/>
    </row>
    <row r="160" spans="2:22" x14ac:dyDescent="0.25">
      <c r="B160" s="8" t="s">
        <v>426</v>
      </c>
      <c r="C160" s="26"/>
      <c r="D160" s="27"/>
      <c r="E160" s="26"/>
      <c r="F160" s="8"/>
      <c r="G160" s="26"/>
      <c r="H160" s="8"/>
      <c r="I160" s="26"/>
      <c r="J160" s="8"/>
      <c r="K160" s="26">
        <f>_xlfn.XLOOKUP(B160,Mei!$B$4:$B$164,Mei!$AM$4:$AM$164, ,0)</f>
        <v>0.8666666666666667</v>
      </c>
      <c r="L160" s="27">
        <f>_xlfn.XLOOKUP(B160,Mei!$B$4:$B$164,Mei!$AN$4:$AN$164, ,0)</f>
        <v>6</v>
      </c>
      <c r="M160" s="38"/>
      <c r="N160" s="40"/>
      <c r="O160" s="37">
        <f t="shared" si="13"/>
        <v>0</v>
      </c>
      <c r="P160" s="37">
        <f t="shared" si="14"/>
        <v>0</v>
      </c>
      <c r="Q160" s="37">
        <f t="shared" si="15"/>
        <v>0</v>
      </c>
      <c r="R160" s="37">
        <f t="shared" si="16"/>
        <v>0</v>
      </c>
      <c r="S160" s="37">
        <f t="shared" si="17"/>
        <v>0.8666666666666667</v>
      </c>
      <c r="T160" s="40"/>
      <c r="U160" s="40"/>
      <c r="V160" s="40"/>
    </row>
    <row r="161" spans="2:19" x14ac:dyDescent="0.25">
      <c r="B161" s="8" t="s">
        <v>429</v>
      </c>
      <c r="C161" s="26"/>
      <c r="D161" s="27"/>
      <c r="E161" s="26"/>
      <c r="F161" s="8"/>
      <c r="G161" s="26"/>
      <c r="H161" s="8"/>
      <c r="I161" s="26"/>
      <c r="J161" s="8"/>
      <c r="K161" s="26">
        <f>_xlfn.XLOOKUP(B161,Mei!$B$4:$B$164,Mei!$AM$4:$AM$164, ,0)</f>
        <v>0</v>
      </c>
      <c r="L161" s="27">
        <f>_xlfn.XLOOKUP(B161,Mei!$B$4:$B$164,Mei!$AN$4:$AN$164, ,0)</f>
        <v>0</v>
      </c>
      <c r="M161" s="38"/>
      <c r="O161" s="37">
        <f t="shared" si="13"/>
        <v>0</v>
      </c>
      <c r="P161" s="37">
        <f t="shared" si="14"/>
        <v>0</v>
      </c>
      <c r="Q161" s="37">
        <f t="shared" si="15"/>
        <v>0</v>
      </c>
      <c r="R161" s="37">
        <f t="shared" si="16"/>
        <v>0</v>
      </c>
      <c r="S161" s="37">
        <f t="shared" si="17"/>
        <v>0</v>
      </c>
    </row>
    <row r="162" spans="2:19" x14ac:dyDescent="0.25">
      <c r="B162" s="8" t="s">
        <v>432</v>
      </c>
      <c r="C162" s="26"/>
      <c r="D162" s="27"/>
      <c r="E162" s="26"/>
      <c r="F162" s="8"/>
      <c r="G162" s="26"/>
      <c r="H162" s="8"/>
      <c r="I162" s="26"/>
      <c r="J162" s="8"/>
      <c r="K162" s="26">
        <f>_xlfn.XLOOKUP(B162,Mei!$B$4:$B$164,Mei!$AM$4:$AM$164, ,0)</f>
        <v>0.15</v>
      </c>
      <c r="L162" s="27">
        <f>_xlfn.XLOOKUP(B162,Mei!$B$4:$B$164,Mei!$AN$4:$AN$164, ,0)</f>
        <v>1</v>
      </c>
      <c r="M162" s="38"/>
      <c r="O162" s="37">
        <f t="shared" si="13"/>
        <v>0</v>
      </c>
      <c r="P162" s="37">
        <f t="shared" si="14"/>
        <v>0</v>
      </c>
      <c r="Q162" s="37">
        <f t="shared" si="15"/>
        <v>0</v>
      </c>
      <c r="R162" s="37">
        <f t="shared" si="16"/>
        <v>0</v>
      </c>
      <c r="S162" s="37">
        <f t="shared" si="17"/>
        <v>0.15</v>
      </c>
    </row>
    <row r="163" spans="2:19" x14ac:dyDescent="0.25">
      <c r="B163" s="15" t="s">
        <v>218</v>
      </c>
      <c r="C163" s="26">
        <f>_xlfn.XLOOKUP(B163,Jan!$B$4:$B$154,Jan!$AM$4:$AM$154, ,0)</f>
        <v>3.3333333333333333E-2</v>
      </c>
      <c r="D163" s="27">
        <f>_xlfn.XLOOKUP(B163,Jan!$B$4:$B$154,Jan!$AN$4:$AN$154, ,0)</f>
        <v>1</v>
      </c>
      <c r="E163" s="26">
        <f>_xlfn.XLOOKUP(B163,Feb!$B$4:$B$154,Feb!$AM$4:$AM$154, ,0)</f>
        <v>0.05</v>
      </c>
      <c r="F163" s="8">
        <f>_xlfn.XLOOKUP(B163,Feb!$B$4:$B$154,Feb!$AN$4:$AN$154, ,0)</f>
        <v>1</v>
      </c>
      <c r="G163" s="26">
        <f>_xlfn.XLOOKUP(B163,Mar!$B$4:$B$154,Mar!$AM$4:$AM$154, ,0)</f>
        <v>0.21666666666666667</v>
      </c>
      <c r="H163" s="8">
        <f>_xlfn.XLOOKUP(B163,Mar!$B$4:$B$154,Mar!$AN$4:$AN$154, ,0)</f>
        <v>1</v>
      </c>
      <c r="I163" s="26">
        <f>_xlfn.XLOOKUP(B163,Apr!$B$4:$B$154,Apr!$AM$4:$AM$154, ,0)</f>
        <v>0</v>
      </c>
      <c r="J163" s="8">
        <f>_xlfn.XLOOKUP(B163,Apr!$B$4:$B$154,Apr!$AN$4:$AN$154, ,0)</f>
        <v>0</v>
      </c>
      <c r="K163" s="26">
        <f>_xlfn.XLOOKUP(B163,Mei!$B$4:$B$164,Mei!$AM$4:$AM$164, ,0)</f>
        <v>6.6666666666666666E-2</v>
      </c>
      <c r="L163" s="27">
        <f>_xlfn.XLOOKUP(B163,Mei!$B$4:$B$164,Mei!$AN$4:$AN$164, ,0)</f>
        <v>1</v>
      </c>
      <c r="M163" s="38"/>
      <c r="O163" s="37">
        <f t="shared" si="13"/>
        <v>3.3333333333333333E-2</v>
      </c>
      <c r="P163" s="37">
        <f t="shared" si="14"/>
        <v>0.05</v>
      </c>
      <c r="Q163" s="37">
        <f t="shared" si="15"/>
        <v>0.21666666666666667</v>
      </c>
      <c r="R163" s="37">
        <f t="shared" si="16"/>
        <v>0</v>
      </c>
      <c r="S163" s="37">
        <f t="shared" si="17"/>
        <v>6.6666666666666666E-2</v>
      </c>
    </row>
  </sheetData>
  <mergeCells count="7">
    <mergeCell ref="C1:D1"/>
    <mergeCell ref="E1:F1"/>
    <mergeCell ref="G1:H1"/>
    <mergeCell ref="B1:B2"/>
    <mergeCell ref="M1:M2"/>
    <mergeCell ref="I1:J1"/>
    <mergeCell ref="K1:L1"/>
  </mergeCells>
  <dataValidations count="1">
    <dataValidation type="list" allowBlank="1" showInputMessage="1" showErrorMessage="1" sqref="M1">
      <formula1>"Trend Line Terlambat Dalam Jam, Trend Line Terlambat Dalam Hari"</formula1>
    </dataValidation>
  </dataValidations>
  <pageMargins left="0.7" right="0.7" top="0.75" bottom="0.75" header="0.3" footer="0.3"/>
  <ignoredErrors>
    <ignoredError sqref="I3" formula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'Trend Line Per Orang'!O3:S3</xm:f>
              <xm:sqref>M3</xm:sqref>
            </x14:sparkline>
            <x14:sparkline>
              <xm:f>'Trend Line Per Orang'!O4:S4</xm:f>
              <xm:sqref>M4</xm:sqref>
            </x14:sparkline>
            <x14:sparkline>
              <xm:f>'Trend Line Per Orang'!O5:S5</xm:f>
              <xm:sqref>M5</xm:sqref>
            </x14:sparkline>
            <x14:sparkline>
              <xm:f>'Trend Line Per Orang'!O6:S6</xm:f>
              <xm:sqref>M6</xm:sqref>
            </x14:sparkline>
            <x14:sparkline>
              <xm:f>'Trend Line Per Orang'!O7:S7</xm:f>
              <xm:sqref>M7</xm:sqref>
            </x14:sparkline>
            <x14:sparkline>
              <xm:f>'Trend Line Per Orang'!O8:S8</xm:f>
              <xm:sqref>M8</xm:sqref>
            </x14:sparkline>
            <x14:sparkline>
              <xm:f>'Trend Line Per Orang'!O9:S9</xm:f>
              <xm:sqref>M9</xm:sqref>
            </x14:sparkline>
            <x14:sparkline>
              <xm:f>'Trend Line Per Orang'!O10:S10</xm:f>
              <xm:sqref>M10</xm:sqref>
            </x14:sparkline>
            <x14:sparkline>
              <xm:f>'Trend Line Per Orang'!O11:S11</xm:f>
              <xm:sqref>M11</xm:sqref>
            </x14:sparkline>
            <x14:sparkline>
              <xm:f>'Trend Line Per Orang'!O12:S12</xm:f>
              <xm:sqref>M12</xm:sqref>
            </x14:sparkline>
            <x14:sparkline>
              <xm:f>'Trend Line Per Orang'!O13:S13</xm:f>
              <xm:sqref>M13</xm:sqref>
            </x14:sparkline>
            <x14:sparkline>
              <xm:f>'Trend Line Per Orang'!O14:S14</xm:f>
              <xm:sqref>M14</xm:sqref>
            </x14:sparkline>
            <x14:sparkline>
              <xm:f>'Trend Line Per Orang'!O15:S15</xm:f>
              <xm:sqref>M15</xm:sqref>
            </x14:sparkline>
            <x14:sparkline>
              <xm:f>'Trend Line Per Orang'!O16:S16</xm:f>
              <xm:sqref>M16</xm:sqref>
            </x14:sparkline>
            <x14:sparkline>
              <xm:f>'Trend Line Per Orang'!O17:S17</xm:f>
              <xm:sqref>M17</xm:sqref>
            </x14:sparkline>
            <x14:sparkline>
              <xm:f>'Trend Line Per Orang'!O18:S18</xm:f>
              <xm:sqref>M18</xm:sqref>
            </x14:sparkline>
            <x14:sparkline>
              <xm:f>'Trend Line Per Orang'!O19:S19</xm:f>
              <xm:sqref>M19</xm:sqref>
            </x14:sparkline>
            <x14:sparkline>
              <xm:f>'Trend Line Per Orang'!O20:S20</xm:f>
              <xm:sqref>M20</xm:sqref>
            </x14:sparkline>
            <x14:sparkline>
              <xm:f>'Trend Line Per Orang'!O21:S21</xm:f>
              <xm:sqref>M21</xm:sqref>
            </x14:sparkline>
            <x14:sparkline>
              <xm:f>'Trend Line Per Orang'!O22:S22</xm:f>
              <xm:sqref>M22</xm:sqref>
            </x14:sparkline>
            <x14:sparkline>
              <xm:f>'Trend Line Per Orang'!O23:S23</xm:f>
              <xm:sqref>M23</xm:sqref>
            </x14:sparkline>
            <x14:sparkline>
              <xm:f>'Trend Line Per Orang'!O24:S24</xm:f>
              <xm:sqref>M24</xm:sqref>
            </x14:sparkline>
            <x14:sparkline>
              <xm:f>'Trend Line Per Orang'!O25:S25</xm:f>
              <xm:sqref>M25</xm:sqref>
            </x14:sparkline>
            <x14:sparkline>
              <xm:f>'Trend Line Per Orang'!O26:S26</xm:f>
              <xm:sqref>M26</xm:sqref>
            </x14:sparkline>
            <x14:sparkline>
              <xm:f>'Trend Line Per Orang'!O27:S27</xm:f>
              <xm:sqref>M27</xm:sqref>
            </x14:sparkline>
            <x14:sparkline>
              <xm:f>'Trend Line Per Orang'!O28:S28</xm:f>
              <xm:sqref>M28</xm:sqref>
            </x14:sparkline>
            <x14:sparkline>
              <xm:f>'Trend Line Per Orang'!O29:S29</xm:f>
              <xm:sqref>M29</xm:sqref>
            </x14:sparkline>
            <x14:sparkline>
              <xm:f>'Trend Line Per Orang'!O30:S30</xm:f>
              <xm:sqref>M30</xm:sqref>
            </x14:sparkline>
            <x14:sparkline>
              <xm:f>'Trend Line Per Orang'!O31:S31</xm:f>
              <xm:sqref>M31</xm:sqref>
            </x14:sparkline>
            <x14:sparkline>
              <xm:f>'Trend Line Per Orang'!O32:S32</xm:f>
              <xm:sqref>M32</xm:sqref>
            </x14:sparkline>
            <x14:sparkline>
              <xm:f>'Trend Line Per Orang'!O33:S33</xm:f>
              <xm:sqref>M33</xm:sqref>
            </x14:sparkline>
            <x14:sparkline>
              <xm:f>'Trend Line Per Orang'!O34:S34</xm:f>
              <xm:sqref>M34</xm:sqref>
            </x14:sparkline>
            <x14:sparkline>
              <xm:f>'Trend Line Per Orang'!O35:S35</xm:f>
              <xm:sqref>M35</xm:sqref>
            </x14:sparkline>
            <x14:sparkline>
              <xm:f>'Trend Line Per Orang'!O36:S36</xm:f>
              <xm:sqref>M36</xm:sqref>
            </x14:sparkline>
            <x14:sparkline>
              <xm:f>'Trend Line Per Orang'!O37:S37</xm:f>
              <xm:sqref>M37</xm:sqref>
            </x14:sparkline>
            <x14:sparkline>
              <xm:f>'Trend Line Per Orang'!O38:S38</xm:f>
              <xm:sqref>M38</xm:sqref>
            </x14:sparkline>
            <x14:sparkline>
              <xm:f>'Trend Line Per Orang'!O39:S39</xm:f>
              <xm:sqref>M39</xm:sqref>
            </x14:sparkline>
            <x14:sparkline>
              <xm:f>'Trend Line Per Orang'!O40:S40</xm:f>
              <xm:sqref>M40</xm:sqref>
            </x14:sparkline>
            <x14:sparkline>
              <xm:f>'Trend Line Per Orang'!O41:S41</xm:f>
              <xm:sqref>M41</xm:sqref>
            </x14:sparkline>
            <x14:sparkline>
              <xm:f>'Trend Line Per Orang'!O42:S42</xm:f>
              <xm:sqref>M42</xm:sqref>
            </x14:sparkline>
            <x14:sparkline>
              <xm:f>'Trend Line Per Orang'!O43:S43</xm:f>
              <xm:sqref>M43</xm:sqref>
            </x14:sparkline>
            <x14:sparkline>
              <xm:f>'Trend Line Per Orang'!O44:S44</xm:f>
              <xm:sqref>M44</xm:sqref>
            </x14:sparkline>
            <x14:sparkline>
              <xm:f>'Trend Line Per Orang'!O45:S45</xm:f>
              <xm:sqref>M45</xm:sqref>
            </x14:sparkline>
            <x14:sparkline>
              <xm:f>'Trend Line Per Orang'!O46:S46</xm:f>
              <xm:sqref>M46</xm:sqref>
            </x14:sparkline>
            <x14:sparkline>
              <xm:f>'Trend Line Per Orang'!O47:S47</xm:f>
              <xm:sqref>M47</xm:sqref>
            </x14:sparkline>
            <x14:sparkline>
              <xm:f>'Trend Line Per Orang'!O48:S48</xm:f>
              <xm:sqref>M48</xm:sqref>
            </x14:sparkline>
            <x14:sparkline>
              <xm:f>'Trend Line Per Orang'!O49:S49</xm:f>
              <xm:sqref>M49</xm:sqref>
            </x14:sparkline>
            <x14:sparkline>
              <xm:f>'Trend Line Per Orang'!O50:S50</xm:f>
              <xm:sqref>M50</xm:sqref>
            </x14:sparkline>
            <x14:sparkline>
              <xm:f>'Trend Line Per Orang'!O51:S51</xm:f>
              <xm:sqref>M51</xm:sqref>
            </x14:sparkline>
            <x14:sparkline>
              <xm:f>'Trend Line Per Orang'!O52:S52</xm:f>
              <xm:sqref>M52</xm:sqref>
            </x14:sparkline>
            <x14:sparkline>
              <xm:f>'Trend Line Per Orang'!O53:S53</xm:f>
              <xm:sqref>M53</xm:sqref>
            </x14:sparkline>
            <x14:sparkline>
              <xm:f>'Trend Line Per Orang'!O54:S54</xm:f>
              <xm:sqref>M54</xm:sqref>
            </x14:sparkline>
            <x14:sparkline>
              <xm:f>'Trend Line Per Orang'!O55:S55</xm:f>
              <xm:sqref>M55</xm:sqref>
            </x14:sparkline>
            <x14:sparkline>
              <xm:f>'Trend Line Per Orang'!O56:S56</xm:f>
              <xm:sqref>M56</xm:sqref>
            </x14:sparkline>
            <x14:sparkline>
              <xm:f>'Trend Line Per Orang'!O57:S57</xm:f>
              <xm:sqref>M57</xm:sqref>
            </x14:sparkline>
            <x14:sparkline>
              <xm:f>'Trend Line Per Orang'!O58:S58</xm:f>
              <xm:sqref>M58</xm:sqref>
            </x14:sparkline>
            <x14:sparkline>
              <xm:f>'Trend Line Per Orang'!O59:S59</xm:f>
              <xm:sqref>M59</xm:sqref>
            </x14:sparkline>
            <x14:sparkline>
              <xm:f>'Trend Line Per Orang'!O60:S60</xm:f>
              <xm:sqref>M60</xm:sqref>
            </x14:sparkline>
            <x14:sparkline>
              <xm:f>'Trend Line Per Orang'!O61:S61</xm:f>
              <xm:sqref>M61</xm:sqref>
            </x14:sparkline>
            <x14:sparkline>
              <xm:f>'Trend Line Per Orang'!O62:S62</xm:f>
              <xm:sqref>M62</xm:sqref>
            </x14:sparkline>
            <x14:sparkline>
              <xm:f>'Trend Line Per Orang'!O63:S63</xm:f>
              <xm:sqref>M63</xm:sqref>
            </x14:sparkline>
            <x14:sparkline>
              <xm:f>'Trend Line Per Orang'!O64:S64</xm:f>
              <xm:sqref>M64</xm:sqref>
            </x14:sparkline>
            <x14:sparkline>
              <xm:f>'Trend Line Per Orang'!O65:S65</xm:f>
              <xm:sqref>M65</xm:sqref>
            </x14:sparkline>
            <x14:sparkline>
              <xm:f>'Trend Line Per Orang'!O66:S66</xm:f>
              <xm:sqref>M66</xm:sqref>
            </x14:sparkline>
            <x14:sparkline>
              <xm:f>'Trend Line Per Orang'!O67:S67</xm:f>
              <xm:sqref>M67</xm:sqref>
            </x14:sparkline>
            <x14:sparkline>
              <xm:f>'Trend Line Per Orang'!O68:S68</xm:f>
              <xm:sqref>M68</xm:sqref>
            </x14:sparkline>
            <x14:sparkline>
              <xm:f>'Trend Line Per Orang'!O69:S69</xm:f>
              <xm:sqref>M69</xm:sqref>
            </x14:sparkline>
            <x14:sparkline>
              <xm:f>'Trend Line Per Orang'!O70:S70</xm:f>
              <xm:sqref>M70</xm:sqref>
            </x14:sparkline>
            <x14:sparkline>
              <xm:f>'Trend Line Per Orang'!O71:S71</xm:f>
              <xm:sqref>M71</xm:sqref>
            </x14:sparkline>
            <x14:sparkline>
              <xm:f>'Trend Line Per Orang'!O72:S72</xm:f>
              <xm:sqref>M72</xm:sqref>
            </x14:sparkline>
            <x14:sparkline>
              <xm:f>'Trend Line Per Orang'!O73:S73</xm:f>
              <xm:sqref>M73</xm:sqref>
            </x14:sparkline>
            <x14:sparkline>
              <xm:f>'Trend Line Per Orang'!O74:S74</xm:f>
              <xm:sqref>M74</xm:sqref>
            </x14:sparkline>
            <x14:sparkline>
              <xm:f>'Trend Line Per Orang'!O75:S75</xm:f>
              <xm:sqref>M75</xm:sqref>
            </x14:sparkline>
            <x14:sparkline>
              <xm:f>'Trend Line Per Orang'!O76:S76</xm:f>
              <xm:sqref>M76</xm:sqref>
            </x14:sparkline>
            <x14:sparkline>
              <xm:f>'Trend Line Per Orang'!O77:S77</xm:f>
              <xm:sqref>M77</xm:sqref>
            </x14:sparkline>
            <x14:sparkline>
              <xm:f>'Trend Line Per Orang'!O78:S78</xm:f>
              <xm:sqref>M78</xm:sqref>
            </x14:sparkline>
            <x14:sparkline>
              <xm:f>'Trend Line Per Orang'!O79:S79</xm:f>
              <xm:sqref>M79</xm:sqref>
            </x14:sparkline>
            <x14:sparkline>
              <xm:f>'Trend Line Per Orang'!O80:S80</xm:f>
              <xm:sqref>M80</xm:sqref>
            </x14:sparkline>
            <x14:sparkline>
              <xm:f>'Trend Line Per Orang'!O81:S81</xm:f>
              <xm:sqref>M81</xm:sqref>
            </x14:sparkline>
            <x14:sparkline>
              <xm:f>'Trend Line Per Orang'!O82:S82</xm:f>
              <xm:sqref>M82</xm:sqref>
            </x14:sparkline>
            <x14:sparkline>
              <xm:f>'Trend Line Per Orang'!O83:S83</xm:f>
              <xm:sqref>M83</xm:sqref>
            </x14:sparkline>
            <x14:sparkline>
              <xm:f>'Trend Line Per Orang'!O84:S84</xm:f>
              <xm:sqref>M84</xm:sqref>
            </x14:sparkline>
            <x14:sparkline>
              <xm:f>'Trend Line Per Orang'!O85:S85</xm:f>
              <xm:sqref>M85</xm:sqref>
            </x14:sparkline>
            <x14:sparkline>
              <xm:f>'Trend Line Per Orang'!O86:S86</xm:f>
              <xm:sqref>M86</xm:sqref>
            </x14:sparkline>
            <x14:sparkline>
              <xm:f>'Trend Line Per Orang'!O87:S87</xm:f>
              <xm:sqref>M87</xm:sqref>
            </x14:sparkline>
            <x14:sparkline>
              <xm:f>'Trend Line Per Orang'!O88:S88</xm:f>
              <xm:sqref>M88</xm:sqref>
            </x14:sparkline>
            <x14:sparkline>
              <xm:f>'Trend Line Per Orang'!O89:S89</xm:f>
              <xm:sqref>M89</xm:sqref>
            </x14:sparkline>
            <x14:sparkline>
              <xm:f>'Trend Line Per Orang'!O90:S90</xm:f>
              <xm:sqref>M90</xm:sqref>
            </x14:sparkline>
            <x14:sparkline>
              <xm:f>'Trend Line Per Orang'!O91:S91</xm:f>
              <xm:sqref>M91</xm:sqref>
            </x14:sparkline>
            <x14:sparkline>
              <xm:f>'Trend Line Per Orang'!O92:S92</xm:f>
              <xm:sqref>M92</xm:sqref>
            </x14:sparkline>
            <x14:sparkline>
              <xm:f>'Trend Line Per Orang'!O93:S93</xm:f>
              <xm:sqref>M93</xm:sqref>
            </x14:sparkline>
            <x14:sparkline>
              <xm:f>'Trend Line Per Orang'!O94:S94</xm:f>
              <xm:sqref>M94</xm:sqref>
            </x14:sparkline>
            <x14:sparkline>
              <xm:f>'Trend Line Per Orang'!O95:S95</xm:f>
              <xm:sqref>M95</xm:sqref>
            </x14:sparkline>
            <x14:sparkline>
              <xm:f>'Trend Line Per Orang'!O96:S96</xm:f>
              <xm:sqref>M96</xm:sqref>
            </x14:sparkline>
            <x14:sparkline>
              <xm:f>'Trend Line Per Orang'!O97:S97</xm:f>
              <xm:sqref>M97</xm:sqref>
            </x14:sparkline>
            <x14:sparkline>
              <xm:f>'Trend Line Per Orang'!O98:S98</xm:f>
              <xm:sqref>M98</xm:sqref>
            </x14:sparkline>
            <x14:sparkline>
              <xm:f>'Trend Line Per Orang'!O99:S99</xm:f>
              <xm:sqref>M99</xm:sqref>
            </x14:sparkline>
            <x14:sparkline>
              <xm:f>'Trend Line Per Orang'!O100:S100</xm:f>
              <xm:sqref>M100</xm:sqref>
            </x14:sparkline>
            <x14:sparkline>
              <xm:f>'Trend Line Per Orang'!O101:S101</xm:f>
              <xm:sqref>M101</xm:sqref>
            </x14:sparkline>
            <x14:sparkline>
              <xm:f>'Trend Line Per Orang'!O102:S102</xm:f>
              <xm:sqref>M102</xm:sqref>
            </x14:sparkline>
            <x14:sparkline>
              <xm:f>'Trend Line Per Orang'!O103:S103</xm:f>
              <xm:sqref>M103</xm:sqref>
            </x14:sparkline>
            <x14:sparkline>
              <xm:f>'Trend Line Per Orang'!O104:S104</xm:f>
              <xm:sqref>M104</xm:sqref>
            </x14:sparkline>
            <x14:sparkline>
              <xm:f>'Trend Line Per Orang'!O105:S105</xm:f>
              <xm:sqref>M105</xm:sqref>
            </x14:sparkline>
            <x14:sparkline>
              <xm:f>'Trend Line Per Orang'!O106:S106</xm:f>
              <xm:sqref>M106</xm:sqref>
            </x14:sparkline>
            <x14:sparkline>
              <xm:f>'Trend Line Per Orang'!O107:S107</xm:f>
              <xm:sqref>M107</xm:sqref>
            </x14:sparkline>
            <x14:sparkline>
              <xm:f>'Trend Line Per Orang'!O108:S108</xm:f>
              <xm:sqref>M108</xm:sqref>
            </x14:sparkline>
            <x14:sparkline>
              <xm:f>'Trend Line Per Orang'!O109:S109</xm:f>
              <xm:sqref>M109</xm:sqref>
            </x14:sparkline>
            <x14:sparkline>
              <xm:f>'Trend Line Per Orang'!O110:S110</xm:f>
              <xm:sqref>M110</xm:sqref>
            </x14:sparkline>
            <x14:sparkline>
              <xm:f>'Trend Line Per Orang'!O111:S111</xm:f>
              <xm:sqref>M111</xm:sqref>
            </x14:sparkline>
            <x14:sparkline>
              <xm:f>'Trend Line Per Orang'!O112:S112</xm:f>
              <xm:sqref>M112</xm:sqref>
            </x14:sparkline>
            <x14:sparkline>
              <xm:f>'Trend Line Per Orang'!O113:S113</xm:f>
              <xm:sqref>M113</xm:sqref>
            </x14:sparkline>
            <x14:sparkline>
              <xm:f>'Trend Line Per Orang'!O114:S114</xm:f>
              <xm:sqref>M114</xm:sqref>
            </x14:sparkline>
            <x14:sparkline>
              <xm:f>'Trend Line Per Orang'!O115:S115</xm:f>
              <xm:sqref>M115</xm:sqref>
            </x14:sparkline>
            <x14:sparkline>
              <xm:f>'Trend Line Per Orang'!O116:S116</xm:f>
              <xm:sqref>M116</xm:sqref>
            </x14:sparkline>
            <x14:sparkline>
              <xm:f>'Trend Line Per Orang'!O117:S117</xm:f>
              <xm:sqref>M117</xm:sqref>
            </x14:sparkline>
            <x14:sparkline>
              <xm:f>'Trend Line Per Orang'!O118:S118</xm:f>
              <xm:sqref>M118</xm:sqref>
            </x14:sparkline>
            <x14:sparkline>
              <xm:f>'Trend Line Per Orang'!O119:S119</xm:f>
              <xm:sqref>M119</xm:sqref>
            </x14:sparkline>
            <x14:sparkline>
              <xm:f>'Trend Line Per Orang'!O120:S120</xm:f>
              <xm:sqref>M120</xm:sqref>
            </x14:sparkline>
            <x14:sparkline>
              <xm:f>'Trend Line Per Orang'!O121:S121</xm:f>
              <xm:sqref>M121</xm:sqref>
            </x14:sparkline>
            <x14:sparkline>
              <xm:f>'Trend Line Per Orang'!O122:S122</xm:f>
              <xm:sqref>M122</xm:sqref>
            </x14:sparkline>
            <x14:sparkline>
              <xm:f>'Trend Line Per Orang'!O123:S123</xm:f>
              <xm:sqref>M123</xm:sqref>
            </x14:sparkline>
            <x14:sparkline>
              <xm:f>'Trend Line Per Orang'!O124:S124</xm:f>
              <xm:sqref>M124</xm:sqref>
            </x14:sparkline>
            <x14:sparkline>
              <xm:f>'Trend Line Per Orang'!O125:S125</xm:f>
              <xm:sqref>M125</xm:sqref>
            </x14:sparkline>
            <x14:sparkline>
              <xm:f>'Trend Line Per Orang'!O126:S126</xm:f>
              <xm:sqref>M126</xm:sqref>
            </x14:sparkline>
            <x14:sparkline>
              <xm:f>'Trend Line Per Orang'!O127:S127</xm:f>
              <xm:sqref>M127</xm:sqref>
            </x14:sparkline>
            <x14:sparkline>
              <xm:f>'Trend Line Per Orang'!O128:S128</xm:f>
              <xm:sqref>M128</xm:sqref>
            </x14:sparkline>
            <x14:sparkline>
              <xm:f>'Trend Line Per Orang'!O129:S129</xm:f>
              <xm:sqref>M129</xm:sqref>
            </x14:sparkline>
            <x14:sparkline>
              <xm:f>'Trend Line Per Orang'!O130:S130</xm:f>
              <xm:sqref>M130</xm:sqref>
            </x14:sparkline>
            <x14:sparkline>
              <xm:f>'Trend Line Per Orang'!O131:S131</xm:f>
              <xm:sqref>M131</xm:sqref>
            </x14:sparkline>
            <x14:sparkline>
              <xm:f>'Trend Line Per Orang'!O132:S132</xm:f>
              <xm:sqref>M132</xm:sqref>
            </x14:sparkline>
            <x14:sparkline>
              <xm:f>'Trend Line Per Orang'!O133:S133</xm:f>
              <xm:sqref>M133</xm:sqref>
            </x14:sparkline>
            <x14:sparkline>
              <xm:f>'Trend Line Per Orang'!O134:S134</xm:f>
              <xm:sqref>M134</xm:sqref>
            </x14:sparkline>
            <x14:sparkline>
              <xm:f>'Trend Line Per Orang'!O135:S135</xm:f>
              <xm:sqref>M135</xm:sqref>
            </x14:sparkline>
            <x14:sparkline>
              <xm:f>'Trend Line Per Orang'!O136:S136</xm:f>
              <xm:sqref>M136</xm:sqref>
            </x14:sparkline>
            <x14:sparkline>
              <xm:f>'Trend Line Per Orang'!O137:S137</xm:f>
              <xm:sqref>M137</xm:sqref>
            </x14:sparkline>
            <x14:sparkline>
              <xm:f>'Trend Line Per Orang'!O138:S138</xm:f>
              <xm:sqref>M138</xm:sqref>
            </x14:sparkline>
            <x14:sparkline>
              <xm:f>'Trend Line Per Orang'!O139:S139</xm:f>
              <xm:sqref>M139</xm:sqref>
            </x14:sparkline>
            <x14:sparkline>
              <xm:f>'Trend Line Per Orang'!O140:S140</xm:f>
              <xm:sqref>M140</xm:sqref>
            </x14:sparkline>
            <x14:sparkline>
              <xm:f>'Trend Line Per Orang'!O141:S141</xm:f>
              <xm:sqref>M141</xm:sqref>
            </x14:sparkline>
            <x14:sparkline>
              <xm:f>'Trend Line Per Orang'!O142:S142</xm:f>
              <xm:sqref>M142</xm:sqref>
            </x14:sparkline>
            <x14:sparkline>
              <xm:f>'Trend Line Per Orang'!O143:S143</xm:f>
              <xm:sqref>M143</xm:sqref>
            </x14:sparkline>
            <x14:sparkline>
              <xm:f>'Trend Line Per Orang'!O144:S144</xm:f>
              <xm:sqref>M144</xm:sqref>
            </x14:sparkline>
            <x14:sparkline>
              <xm:f>'Trend Line Per Orang'!O145:S145</xm:f>
              <xm:sqref>M145</xm:sqref>
            </x14:sparkline>
            <x14:sparkline>
              <xm:f>'Trend Line Per Orang'!O146:S146</xm:f>
              <xm:sqref>M146</xm:sqref>
            </x14:sparkline>
            <x14:sparkline>
              <xm:f>'Trend Line Per Orang'!O147:S147</xm:f>
              <xm:sqref>M147</xm:sqref>
            </x14:sparkline>
            <x14:sparkline>
              <xm:f>'Trend Line Per Orang'!O148:S148</xm:f>
              <xm:sqref>M148</xm:sqref>
            </x14:sparkline>
            <x14:sparkline>
              <xm:f>'Trend Line Per Orang'!O149:S149</xm:f>
              <xm:sqref>M149</xm:sqref>
            </x14:sparkline>
            <x14:sparkline>
              <xm:f>'Trend Line Per Orang'!O150:S150</xm:f>
              <xm:sqref>M150</xm:sqref>
            </x14:sparkline>
            <x14:sparkline>
              <xm:f>'Trend Line Per Orang'!O151:S151</xm:f>
              <xm:sqref>M151</xm:sqref>
            </x14:sparkline>
            <x14:sparkline>
              <xm:f>'Trend Line Per Orang'!O152:S152</xm:f>
              <xm:sqref>M152</xm:sqref>
            </x14:sparkline>
            <x14:sparkline>
              <xm:f>'Trend Line Per Orang'!O153:S153</xm:f>
              <xm:sqref>M153</xm:sqref>
            </x14:sparkline>
            <x14:sparkline>
              <xm:f>'Trend Line Per Orang'!O154:S154</xm:f>
              <xm:sqref>M154</xm:sqref>
            </x14:sparkline>
            <x14:sparkline>
              <xm:f>'Trend Line Per Orang'!O155:S155</xm:f>
              <xm:sqref>M155</xm:sqref>
            </x14:sparkline>
            <x14:sparkline>
              <xm:f>'Trend Line Per Orang'!O156:S156</xm:f>
              <xm:sqref>M156</xm:sqref>
            </x14:sparkline>
            <x14:sparkline>
              <xm:f>'Trend Line Per Orang'!O157:S157</xm:f>
              <xm:sqref>M157</xm:sqref>
            </x14:sparkline>
            <x14:sparkline>
              <xm:f>'Trend Line Per Orang'!O158:S158</xm:f>
              <xm:sqref>M158</xm:sqref>
            </x14:sparkline>
            <x14:sparkline>
              <xm:f>'Trend Line Per Orang'!O159:S159</xm:f>
              <xm:sqref>M159</xm:sqref>
            </x14:sparkline>
            <x14:sparkline>
              <xm:f>'Trend Line Per Orang'!O160:S160</xm:f>
              <xm:sqref>M160</xm:sqref>
            </x14:sparkline>
            <x14:sparkline>
              <xm:f>'Trend Line Per Orang'!O161:S161</xm:f>
              <xm:sqref>M161</xm:sqref>
            </x14:sparkline>
            <x14:sparkline>
              <xm:f>'Trend Line Per Orang'!O162:S162</xm:f>
              <xm:sqref>M162</xm:sqref>
            </x14:sparkline>
            <x14:sparkline>
              <xm:f>'Trend Line Per Orang'!O163:S163</xm:f>
              <xm:sqref>M163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7"/>
  <sheetViews>
    <sheetView zoomScaleNormal="100" workbookViewId="0">
      <pane xSplit="3" ySplit="3" topLeftCell="AM20" activePane="bottomRight" state="frozen"/>
      <selection pane="topRight" activeCell="D1" sqref="D1"/>
      <selection pane="bottomLeft" activeCell="A4" sqref="A4"/>
      <selection pane="bottomRight" activeCell="AM29" sqref="AM29"/>
    </sheetView>
  </sheetViews>
  <sheetFormatPr defaultRowHeight="15" x14ac:dyDescent="0.25"/>
  <cols>
    <col min="1" max="1" width="5.5703125" customWidth="1"/>
    <col min="2" max="2" width="21.5703125" style="1" customWidth="1"/>
    <col min="3" max="3" width="26.7109375" style="1" customWidth="1"/>
    <col min="4" max="5" width="27.7109375" style="1" customWidth="1"/>
    <col min="6" max="6" width="21.5703125" style="1" customWidth="1"/>
    <col min="7" max="37" width="6" style="2" customWidth="1"/>
    <col min="38" max="39" width="28.42578125" customWidth="1"/>
    <col min="40" max="40" width="30.5703125" customWidth="1"/>
  </cols>
  <sheetData>
    <row r="1" spans="1:40" ht="21.6" customHeight="1" x14ac:dyDescent="0.25">
      <c r="A1" s="112" t="s">
        <v>1</v>
      </c>
      <c r="B1" s="112"/>
      <c r="C1" s="112"/>
    </row>
    <row r="2" spans="1:40" x14ac:dyDescent="0.25">
      <c r="A2" s="113" t="s">
        <v>4</v>
      </c>
      <c r="B2" s="114" t="s">
        <v>3</v>
      </c>
      <c r="C2" s="115"/>
      <c r="D2" s="115"/>
      <c r="E2" s="115"/>
      <c r="F2" s="116"/>
      <c r="G2" s="111" t="s">
        <v>2</v>
      </c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09" t="s">
        <v>163</v>
      </c>
      <c r="AM2" s="109" t="s">
        <v>165</v>
      </c>
      <c r="AN2" s="110" t="s">
        <v>164</v>
      </c>
    </row>
    <row r="3" spans="1:40" s="3" customFormat="1" ht="14.45" customHeight="1" x14ac:dyDescent="0.25">
      <c r="A3" s="113"/>
      <c r="B3" s="6" t="s">
        <v>161</v>
      </c>
      <c r="C3" s="6" t="s">
        <v>162</v>
      </c>
      <c r="D3" s="6" t="s">
        <v>0</v>
      </c>
      <c r="E3" s="6" t="s">
        <v>159</v>
      </c>
      <c r="F3" s="6" t="s">
        <v>160</v>
      </c>
      <c r="G3" s="7">
        <v>26</v>
      </c>
      <c r="H3" s="7">
        <v>27</v>
      </c>
      <c r="I3" s="7">
        <v>28</v>
      </c>
      <c r="J3" s="7">
        <v>29</v>
      </c>
      <c r="K3" s="7">
        <v>30</v>
      </c>
      <c r="L3" s="7">
        <v>31</v>
      </c>
      <c r="M3" s="7">
        <v>1</v>
      </c>
      <c r="N3" s="7">
        <v>2</v>
      </c>
      <c r="O3" s="7">
        <v>3</v>
      </c>
      <c r="P3" s="7">
        <v>4</v>
      </c>
      <c r="Q3" s="7">
        <v>5</v>
      </c>
      <c r="R3" s="7">
        <v>6</v>
      </c>
      <c r="S3" s="7">
        <v>7</v>
      </c>
      <c r="T3" s="7">
        <v>8</v>
      </c>
      <c r="U3" s="7">
        <v>9</v>
      </c>
      <c r="V3" s="7">
        <v>10</v>
      </c>
      <c r="W3" s="7">
        <v>11</v>
      </c>
      <c r="X3" s="7">
        <v>12</v>
      </c>
      <c r="Y3" s="7">
        <v>13</v>
      </c>
      <c r="Z3" s="7">
        <v>14</v>
      </c>
      <c r="AA3" s="7">
        <v>15</v>
      </c>
      <c r="AB3" s="7">
        <v>16</v>
      </c>
      <c r="AC3" s="7">
        <v>17</v>
      </c>
      <c r="AD3" s="7">
        <v>18</v>
      </c>
      <c r="AE3" s="7">
        <v>19</v>
      </c>
      <c r="AF3" s="7">
        <v>20</v>
      </c>
      <c r="AG3" s="7">
        <v>21</v>
      </c>
      <c r="AH3" s="7">
        <v>22</v>
      </c>
      <c r="AI3" s="7">
        <v>23</v>
      </c>
      <c r="AJ3" s="7">
        <v>24</v>
      </c>
      <c r="AK3" s="7">
        <v>25</v>
      </c>
      <c r="AL3" s="109"/>
      <c r="AM3" s="109"/>
      <c r="AN3" s="110"/>
    </row>
    <row r="4" spans="1:40" x14ac:dyDescent="0.25">
      <c r="A4" s="9"/>
      <c r="B4" s="15" t="s">
        <v>166</v>
      </c>
      <c r="C4" s="11" t="s">
        <v>5</v>
      </c>
      <c r="D4" s="10" t="s">
        <v>157</v>
      </c>
      <c r="E4" s="4" t="s">
        <v>22</v>
      </c>
      <c r="F4" s="4"/>
      <c r="G4" s="5"/>
      <c r="H4" s="5"/>
      <c r="I4" s="5"/>
      <c r="J4" s="5">
        <v>16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4">
        <f>SUM(G4:AK4)</f>
        <v>16</v>
      </c>
      <c r="AM4" s="14">
        <f>AL4/60</f>
        <v>0.26666666666666666</v>
      </c>
      <c r="AN4" s="4">
        <f>SUMPRODUCT(--ISNUMBER(G4:AK4))</f>
        <v>1</v>
      </c>
    </row>
    <row r="5" spans="1:40" x14ac:dyDescent="0.25">
      <c r="A5" s="9"/>
      <c r="B5" s="15" t="s">
        <v>167</v>
      </c>
      <c r="C5" s="11" t="s">
        <v>6</v>
      </c>
      <c r="D5" s="10" t="s">
        <v>157</v>
      </c>
      <c r="E5" s="4" t="s">
        <v>22</v>
      </c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4">
        <f t="shared" ref="AL5:AL74" si="0">SUM(G5:AK5)</f>
        <v>0</v>
      </c>
      <c r="AM5" s="14">
        <f t="shared" ref="AM5:AM74" si="1">AL5/60</f>
        <v>0</v>
      </c>
      <c r="AN5" s="4">
        <f t="shared" ref="AN5:AN74" si="2">SUMPRODUCT(--ISNUMBER(G5:AK5))</f>
        <v>0</v>
      </c>
    </row>
    <row r="6" spans="1:40" x14ac:dyDescent="0.25">
      <c r="A6" s="9"/>
      <c r="B6" s="15" t="s">
        <v>168</v>
      </c>
      <c r="C6" s="11" t="s">
        <v>7</v>
      </c>
      <c r="D6" s="10" t="s">
        <v>157</v>
      </c>
      <c r="E6" s="4" t="s">
        <v>22</v>
      </c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>
        <v>33</v>
      </c>
      <c r="R6" s="5"/>
      <c r="S6" s="5"/>
      <c r="T6" s="5"/>
      <c r="U6" s="5">
        <v>10</v>
      </c>
      <c r="V6" s="5"/>
      <c r="W6" s="5">
        <v>6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4">
        <f t="shared" si="0"/>
        <v>49</v>
      </c>
      <c r="AM6" s="14">
        <f t="shared" si="1"/>
        <v>0.81666666666666665</v>
      </c>
      <c r="AN6" s="4">
        <f t="shared" si="2"/>
        <v>3</v>
      </c>
    </row>
    <row r="7" spans="1:40" x14ac:dyDescent="0.25">
      <c r="A7" s="9"/>
      <c r="B7" s="15" t="s">
        <v>169</v>
      </c>
      <c r="C7" s="11" t="s">
        <v>8</v>
      </c>
      <c r="D7" s="10" t="s">
        <v>158</v>
      </c>
      <c r="E7" s="4" t="s">
        <v>22</v>
      </c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4">
        <f t="shared" si="0"/>
        <v>0</v>
      </c>
      <c r="AM7" s="14">
        <f t="shared" si="1"/>
        <v>0</v>
      </c>
      <c r="AN7" s="4">
        <f t="shared" si="2"/>
        <v>0</v>
      </c>
    </row>
    <row r="8" spans="1:40" x14ac:dyDescent="0.25">
      <c r="A8" s="9"/>
      <c r="B8" s="16" t="s">
        <v>170</v>
      </c>
      <c r="C8" s="11" t="s">
        <v>9</v>
      </c>
      <c r="D8" s="10" t="s">
        <v>158</v>
      </c>
      <c r="E8" s="4" t="s">
        <v>22</v>
      </c>
      <c r="F8" s="4"/>
      <c r="G8" s="5"/>
      <c r="H8" s="5"/>
      <c r="I8" s="5">
        <v>3</v>
      </c>
      <c r="J8" s="5"/>
      <c r="K8" s="5"/>
      <c r="L8" s="5"/>
      <c r="M8" s="5"/>
      <c r="N8" s="5"/>
      <c r="O8" s="5"/>
      <c r="P8" s="5"/>
      <c r="Q8" s="5"/>
      <c r="R8" s="5"/>
      <c r="S8" s="5"/>
      <c r="T8" s="5">
        <v>3</v>
      </c>
      <c r="U8" s="5">
        <v>1</v>
      </c>
      <c r="V8" s="5"/>
      <c r="W8" s="5"/>
      <c r="X8" s="5"/>
      <c r="Y8" s="5"/>
      <c r="Z8" s="5"/>
      <c r="AA8" s="5">
        <v>10</v>
      </c>
      <c r="AB8" s="5"/>
      <c r="AC8" s="5"/>
      <c r="AD8" s="5"/>
      <c r="AE8" s="5"/>
      <c r="AF8" s="5"/>
      <c r="AG8" s="5"/>
      <c r="AH8" s="5"/>
      <c r="AI8" s="5">
        <v>1</v>
      </c>
      <c r="AJ8" s="5"/>
      <c r="AK8" s="5"/>
      <c r="AL8" s="4">
        <f t="shared" si="0"/>
        <v>18</v>
      </c>
      <c r="AM8" s="14">
        <f t="shared" si="1"/>
        <v>0.3</v>
      </c>
      <c r="AN8" s="4">
        <f t="shared" si="2"/>
        <v>5</v>
      </c>
    </row>
    <row r="9" spans="1:40" x14ac:dyDescent="0.25">
      <c r="A9" s="9"/>
      <c r="B9" s="15" t="s">
        <v>171</v>
      </c>
      <c r="C9" s="11" t="s">
        <v>10</v>
      </c>
      <c r="D9" s="10" t="s">
        <v>299</v>
      </c>
      <c r="E9" s="4" t="s">
        <v>22</v>
      </c>
      <c r="F9" s="4"/>
      <c r="G9" s="5"/>
      <c r="H9" s="5"/>
      <c r="I9" s="5">
        <v>71</v>
      </c>
      <c r="J9" s="5"/>
      <c r="K9" s="5"/>
      <c r="L9" s="5"/>
      <c r="M9" s="5"/>
      <c r="N9" s="5"/>
      <c r="O9" s="5">
        <v>17</v>
      </c>
      <c r="P9" s="5">
        <v>92</v>
      </c>
      <c r="Q9" s="5"/>
      <c r="R9" s="5"/>
      <c r="S9" s="5"/>
      <c r="T9" s="5">
        <v>29</v>
      </c>
      <c r="U9" s="5"/>
      <c r="V9" s="5"/>
      <c r="W9" s="5">
        <v>10</v>
      </c>
      <c r="X9" s="5"/>
      <c r="Y9" s="5"/>
      <c r="Z9" s="5"/>
      <c r="AA9" s="5">
        <v>15</v>
      </c>
      <c r="AB9" s="5"/>
      <c r="AC9" s="5"/>
      <c r="AD9" s="5">
        <v>49</v>
      </c>
      <c r="AE9" s="5"/>
      <c r="AF9" s="5"/>
      <c r="AG9" s="5"/>
      <c r="AH9" s="5">
        <v>11</v>
      </c>
      <c r="AI9" s="5"/>
      <c r="AJ9" s="5"/>
      <c r="AK9" s="5">
        <v>5</v>
      </c>
      <c r="AL9" s="4">
        <f t="shared" si="0"/>
        <v>299</v>
      </c>
      <c r="AM9" s="14">
        <f t="shared" si="1"/>
        <v>4.9833333333333334</v>
      </c>
      <c r="AN9" s="4">
        <f t="shared" si="2"/>
        <v>9</v>
      </c>
    </row>
    <row r="10" spans="1:40" x14ac:dyDescent="0.25">
      <c r="A10" s="9"/>
      <c r="B10" s="15" t="s">
        <v>172</v>
      </c>
      <c r="C10" s="11" t="s">
        <v>11</v>
      </c>
      <c r="D10" s="10" t="s">
        <v>300</v>
      </c>
      <c r="E10" s="4" t="s">
        <v>22</v>
      </c>
      <c r="F10" s="4"/>
      <c r="G10" s="5"/>
      <c r="H10" s="5"/>
      <c r="I10" s="5"/>
      <c r="J10" s="5"/>
      <c r="K10" s="5"/>
      <c r="L10" s="5"/>
      <c r="M10" s="5"/>
      <c r="N10" s="5"/>
      <c r="O10" s="5"/>
      <c r="P10" s="5">
        <v>12</v>
      </c>
      <c r="Q10" s="5">
        <v>6</v>
      </c>
      <c r="R10" s="5"/>
      <c r="S10" s="5"/>
      <c r="T10" s="5">
        <v>33</v>
      </c>
      <c r="U10" s="5"/>
      <c r="V10" s="5">
        <v>2</v>
      </c>
      <c r="W10" s="5"/>
      <c r="X10" s="5"/>
      <c r="Y10" s="5"/>
      <c r="Z10" s="5"/>
      <c r="AA10" s="5">
        <v>3</v>
      </c>
      <c r="AB10" s="5"/>
      <c r="AC10" s="5"/>
      <c r="AD10" s="5">
        <v>89</v>
      </c>
      <c r="AE10" s="5"/>
      <c r="AF10" s="5"/>
      <c r="AG10" s="5"/>
      <c r="AH10" s="5"/>
      <c r="AI10" s="5">
        <v>45</v>
      </c>
      <c r="AJ10" s="5"/>
      <c r="AK10" s="5">
        <v>75</v>
      </c>
      <c r="AL10" s="4">
        <f t="shared" si="0"/>
        <v>265</v>
      </c>
      <c r="AM10" s="14">
        <f t="shared" si="1"/>
        <v>4.416666666666667</v>
      </c>
      <c r="AN10" s="4">
        <f t="shared" si="2"/>
        <v>8</v>
      </c>
    </row>
    <row r="11" spans="1:40" x14ac:dyDescent="0.25">
      <c r="A11" s="9"/>
      <c r="B11" s="15" t="s">
        <v>173</v>
      </c>
      <c r="C11" s="11" t="s">
        <v>12</v>
      </c>
      <c r="D11" s="10" t="s">
        <v>157</v>
      </c>
      <c r="E11" s="4" t="s">
        <v>22</v>
      </c>
      <c r="F11" s="4"/>
      <c r="G11" s="5"/>
      <c r="H11" s="5"/>
      <c r="I11" s="5"/>
      <c r="J11" s="5"/>
      <c r="K11" s="5"/>
      <c r="L11" s="5"/>
      <c r="M11" s="5"/>
      <c r="N11" s="5"/>
      <c r="O11" s="5"/>
      <c r="P11" s="5">
        <v>5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>
        <v>47</v>
      </c>
      <c r="AI11" s="5"/>
      <c r="AJ11" s="5"/>
      <c r="AK11" s="5"/>
      <c r="AL11" s="4">
        <f t="shared" si="0"/>
        <v>52</v>
      </c>
      <c r="AM11" s="14">
        <f t="shared" si="1"/>
        <v>0.8666666666666667</v>
      </c>
      <c r="AN11" s="4">
        <f t="shared" si="2"/>
        <v>2</v>
      </c>
    </row>
    <row r="12" spans="1:40" x14ac:dyDescent="0.25">
      <c r="A12" s="9"/>
      <c r="B12" s="15" t="s">
        <v>174</v>
      </c>
      <c r="C12" s="11" t="s">
        <v>13</v>
      </c>
      <c r="D12" s="10" t="s">
        <v>157</v>
      </c>
      <c r="E12" s="4" t="s">
        <v>22</v>
      </c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4">
        <f t="shared" si="0"/>
        <v>0</v>
      </c>
      <c r="AM12" s="14">
        <f t="shared" si="1"/>
        <v>0</v>
      </c>
      <c r="AN12" s="4">
        <f t="shared" si="2"/>
        <v>0</v>
      </c>
    </row>
    <row r="13" spans="1:40" x14ac:dyDescent="0.25">
      <c r="A13" s="9"/>
      <c r="B13" s="15" t="s">
        <v>175</v>
      </c>
      <c r="C13" s="11" t="s">
        <v>14</v>
      </c>
      <c r="D13" s="10" t="s">
        <v>301</v>
      </c>
      <c r="E13" s="4" t="s">
        <v>22</v>
      </c>
      <c r="F13" s="4"/>
      <c r="G13" s="5"/>
      <c r="H13" s="5"/>
      <c r="I13" s="5"/>
      <c r="J13" s="5"/>
      <c r="K13" s="5"/>
      <c r="L13" s="5"/>
      <c r="M13" s="5"/>
      <c r="N13" s="5"/>
      <c r="O13" s="5">
        <v>81</v>
      </c>
      <c r="P13" s="5"/>
      <c r="Q13" s="5"/>
      <c r="R13" s="5"/>
      <c r="S13" s="5"/>
      <c r="T13" s="5"/>
      <c r="U13" s="5">
        <v>12</v>
      </c>
      <c r="V13" s="5"/>
      <c r="W13" s="5"/>
      <c r="X13" s="5">
        <v>51</v>
      </c>
      <c r="Y13" s="5"/>
      <c r="Z13" s="5"/>
      <c r="AA13" s="5"/>
      <c r="AB13" s="5">
        <v>1</v>
      </c>
      <c r="AC13" s="5"/>
      <c r="AD13" s="5"/>
      <c r="AE13" s="5"/>
      <c r="AF13" s="5"/>
      <c r="AG13" s="5"/>
      <c r="AH13" s="5">
        <v>14</v>
      </c>
      <c r="AI13" s="5"/>
      <c r="AJ13" s="5"/>
      <c r="AK13" s="5">
        <v>29</v>
      </c>
      <c r="AL13" s="4">
        <f t="shared" si="0"/>
        <v>188</v>
      </c>
      <c r="AM13" s="14">
        <f t="shared" si="1"/>
        <v>3.1333333333333333</v>
      </c>
      <c r="AN13" s="4">
        <f t="shared" si="2"/>
        <v>6</v>
      </c>
    </row>
    <row r="14" spans="1:40" x14ac:dyDescent="0.25">
      <c r="A14" s="9"/>
      <c r="B14" s="15" t="s">
        <v>176</v>
      </c>
      <c r="C14" s="11" t="s">
        <v>15</v>
      </c>
      <c r="D14" s="10" t="s">
        <v>157</v>
      </c>
      <c r="E14" s="4" t="s">
        <v>22</v>
      </c>
      <c r="F14" s="4"/>
      <c r="G14" s="5"/>
      <c r="H14" s="5"/>
      <c r="I14" s="5"/>
      <c r="J14" s="5"/>
      <c r="K14" s="5"/>
      <c r="L14" s="5"/>
      <c r="M14" s="5"/>
      <c r="N14" s="5"/>
      <c r="O14" s="5"/>
      <c r="P14" s="5">
        <v>37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>
        <v>7</v>
      </c>
      <c r="AK14" s="5"/>
      <c r="AL14" s="4">
        <f t="shared" si="0"/>
        <v>44</v>
      </c>
      <c r="AM14" s="14">
        <f t="shared" si="1"/>
        <v>0.73333333333333328</v>
      </c>
      <c r="AN14" s="4">
        <f t="shared" si="2"/>
        <v>2</v>
      </c>
    </row>
    <row r="15" spans="1:40" x14ac:dyDescent="0.25">
      <c r="A15" s="9"/>
      <c r="B15" s="15" t="s">
        <v>177</v>
      </c>
      <c r="C15" s="11" t="s">
        <v>16</v>
      </c>
      <c r="D15" s="10" t="s">
        <v>157</v>
      </c>
      <c r="E15" s="4" t="s">
        <v>22</v>
      </c>
      <c r="F15" s="4"/>
      <c r="G15" s="5"/>
      <c r="H15" s="5">
        <v>23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4">
        <f t="shared" si="0"/>
        <v>23</v>
      </c>
      <c r="AM15" s="14">
        <f t="shared" si="1"/>
        <v>0.38333333333333336</v>
      </c>
      <c r="AN15" s="4">
        <f t="shared" si="2"/>
        <v>1</v>
      </c>
    </row>
    <row r="16" spans="1:40" x14ac:dyDescent="0.25">
      <c r="A16" s="9"/>
      <c r="B16" s="15" t="s">
        <v>178</v>
      </c>
      <c r="C16" s="11" t="s">
        <v>17</v>
      </c>
      <c r="D16" s="10" t="s">
        <v>302</v>
      </c>
      <c r="E16" s="4" t="s">
        <v>22</v>
      </c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4">
        <f t="shared" si="0"/>
        <v>0</v>
      </c>
      <c r="AM16" s="14">
        <f t="shared" si="1"/>
        <v>0</v>
      </c>
      <c r="AN16" s="4">
        <f t="shared" si="2"/>
        <v>0</v>
      </c>
    </row>
    <row r="17" spans="1:40" x14ac:dyDescent="0.25">
      <c r="A17" s="9"/>
      <c r="B17" s="15" t="s">
        <v>179</v>
      </c>
      <c r="C17" s="11" t="s">
        <v>18</v>
      </c>
      <c r="D17" s="10" t="s">
        <v>303</v>
      </c>
      <c r="E17" s="4" t="s">
        <v>22</v>
      </c>
      <c r="F17" s="4"/>
      <c r="G17" s="5"/>
      <c r="H17" s="5">
        <v>4</v>
      </c>
      <c r="I17" s="5">
        <v>12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>
        <v>3</v>
      </c>
      <c r="U17" s="5"/>
      <c r="V17" s="5"/>
      <c r="W17" s="5"/>
      <c r="X17" s="5"/>
      <c r="Y17" s="5"/>
      <c r="Z17" s="5"/>
      <c r="AA17" s="5"/>
      <c r="AB17" s="5">
        <v>7</v>
      </c>
      <c r="AC17" s="5"/>
      <c r="AD17" s="5"/>
      <c r="AE17" s="5"/>
      <c r="AF17" s="5"/>
      <c r="AG17" s="5"/>
      <c r="AH17" s="5"/>
      <c r="AI17" s="5"/>
      <c r="AJ17" s="5"/>
      <c r="AK17" s="5"/>
      <c r="AL17" s="4">
        <f t="shared" si="0"/>
        <v>26</v>
      </c>
      <c r="AM17" s="14">
        <f t="shared" si="1"/>
        <v>0.43333333333333335</v>
      </c>
      <c r="AN17" s="4">
        <f t="shared" si="2"/>
        <v>4</v>
      </c>
    </row>
    <row r="18" spans="1:40" x14ac:dyDescent="0.25">
      <c r="A18" s="9"/>
      <c r="B18" s="15" t="s">
        <v>180</v>
      </c>
      <c r="C18" s="11" t="s">
        <v>19</v>
      </c>
      <c r="D18" s="10" t="s">
        <v>304</v>
      </c>
      <c r="E18" s="4" t="s">
        <v>22</v>
      </c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4">
        <f t="shared" si="0"/>
        <v>0</v>
      </c>
      <c r="AM18" s="14">
        <f t="shared" si="1"/>
        <v>0</v>
      </c>
      <c r="AN18" s="4">
        <f t="shared" si="2"/>
        <v>0</v>
      </c>
    </row>
    <row r="19" spans="1:40" x14ac:dyDescent="0.25">
      <c r="A19" s="9"/>
      <c r="B19" s="15" t="s">
        <v>181</v>
      </c>
      <c r="C19" s="11" t="s">
        <v>20</v>
      </c>
      <c r="D19" s="10" t="s">
        <v>304</v>
      </c>
      <c r="E19" s="4" t="s">
        <v>22</v>
      </c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4">
        <f t="shared" si="0"/>
        <v>0</v>
      </c>
      <c r="AM19" s="14">
        <f t="shared" si="1"/>
        <v>0</v>
      </c>
      <c r="AN19" s="4">
        <f t="shared" si="2"/>
        <v>0</v>
      </c>
    </row>
    <row r="20" spans="1:40" x14ac:dyDescent="0.25">
      <c r="A20" s="9"/>
      <c r="B20" s="15" t="s">
        <v>182</v>
      </c>
      <c r="C20" s="11" t="s">
        <v>21</v>
      </c>
      <c r="D20" s="10" t="s">
        <v>305</v>
      </c>
      <c r="E20" s="4" t="s">
        <v>22</v>
      </c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4">
        <f t="shared" si="0"/>
        <v>0</v>
      </c>
      <c r="AM20" s="14">
        <f t="shared" si="1"/>
        <v>0</v>
      </c>
      <c r="AN20" s="4">
        <f t="shared" si="2"/>
        <v>0</v>
      </c>
    </row>
    <row r="21" spans="1:40" x14ac:dyDescent="0.25">
      <c r="A21" s="9"/>
      <c r="B21" s="15" t="s">
        <v>183</v>
      </c>
      <c r="C21" s="11" t="s">
        <v>56</v>
      </c>
      <c r="D21" s="10" t="s">
        <v>306</v>
      </c>
      <c r="E21" s="4" t="s">
        <v>22</v>
      </c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4">
        <f t="shared" si="0"/>
        <v>0</v>
      </c>
      <c r="AM21" s="14">
        <f t="shared" si="1"/>
        <v>0</v>
      </c>
      <c r="AN21" s="4">
        <f t="shared" si="2"/>
        <v>0</v>
      </c>
    </row>
    <row r="22" spans="1:40" x14ac:dyDescent="0.25">
      <c r="A22" s="9"/>
      <c r="B22" s="15" t="s">
        <v>184</v>
      </c>
      <c r="C22" s="11" t="s">
        <v>23</v>
      </c>
      <c r="D22" s="10" t="s">
        <v>299</v>
      </c>
      <c r="E22" s="4" t="s">
        <v>22</v>
      </c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4">
        <f t="shared" si="0"/>
        <v>0</v>
      </c>
      <c r="AM22" s="14">
        <f t="shared" si="1"/>
        <v>0</v>
      </c>
      <c r="AN22" s="4">
        <f t="shared" si="2"/>
        <v>0</v>
      </c>
    </row>
    <row r="23" spans="1:40" x14ac:dyDescent="0.25">
      <c r="A23" s="8"/>
      <c r="B23" s="15" t="s">
        <v>262</v>
      </c>
      <c r="C23" s="11" t="s">
        <v>115</v>
      </c>
      <c r="D23" s="10" t="s">
        <v>350</v>
      </c>
      <c r="E23" s="4" t="s">
        <v>22</v>
      </c>
      <c r="F23" s="4"/>
      <c r="G23" s="5"/>
      <c r="H23" s="5"/>
      <c r="I23" s="5"/>
      <c r="J23" s="5"/>
      <c r="K23" s="5"/>
      <c r="L23" s="5"/>
      <c r="M23" s="5"/>
      <c r="N23" s="5"/>
      <c r="O23" s="5">
        <v>6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4">
        <f>SUM(G23:AK23)</f>
        <v>6</v>
      </c>
      <c r="AM23" s="14">
        <f>AL23/60</f>
        <v>0.1</v>
      </c>
      <c r="AN23" s="4">
        <f>SUMPRODUCT(--ISNUMBER(G23:AK23))</f>
        <v>1</v>
      </c>
    </row>
    <row r="24" spans="1:40" x14ac:dyDescent="0.25">
      <c r="A24" s="8"/>
      <c r="B24" s="15" t="s">
        <v>276</v>
      </c>
      <c r="C24" s="11" t="s">
        <v>156</v>
      </c>
      <c r="D24" s="10" t="s">
        <v>355</v>
      </c>
      <c r="E24" s="4" t="s">
        <v>22</v>
      </c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4">
        <f>SUM(G24:AK24)</f>
        <v>0</v>
      </c>
      <c r="AM24" s="14">
        <f>AL24/60</f>
        <v>0</v>
      </c>
      <c r="AN24" s="4">
        <f>SUMPRODUCT(--ISNUMBER(G24:AK24))</f>
        <v>0</v>
      </c>
    </row>
    <row r="25" spans="1:40" x14ac:dyDescent="0.25">
      <c r="A25" s="9"/>
      <c r="B25" s="15" t="s">
        <v>366</v>
      </c>
      <c r="C25" s="11" t="s">
        <v>367</v>
      </c>
      <c r="D25" s="10" t="s">
        <v>368</v>
      </c>
      <c r="E25" s="10" t="s">
        <v>22</v>
      </c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4">
        <f t="shared" ref="AL25:AL29" si="3">SUM(G25:AK25)</f>
        <v>0</v>
      </c>
      <c r="AM25" s="14">
        <f t="shared" ref="AM25:AM29" si="4">AL25/60</f>
        <v>0</v>
      </c>
      <c r="AN25" s="4">
        <f t="shared" ref="AN25:AN29" si="5">SUMPRODUCT(--ISNUMBER(G25:AK25))</f>
        <v>0</v>
      </c>
    </row>
    <row r="26" spans="1:40" x14ac:dyDescent="0.25">
      <c r="A26" s="8"/>
      <c r="B26" s="15" t="s">
        <v>297</v>
      </c>
      <c r="C26" s="11" t="s">
        <v>151</v>
      </c>
      <c r="D26" s="10" t="s">
        <v>365</v>
      </c>
      <c r="E26" s="4" t="s">
        <v>22</v>
      </c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>
        <v>4</v>
      </c>
      <c r="AE26" s="5"/>
      <c r="AF26" s="5"/>
      <c r="AG26" s="5"/>
      <c r="AH26" s="5"/>
      <c r="AI26" s="5"/>
      <c r="AJ26" s="5"/>
      <c r="AK26" s="5"/>
      <c r="AL26" s="4">
        <f>SUM(G26:AK26)</f>
        <v>4</v>
      </c>
      <c r="AM26" s="14">
        <f>AL26/60</f>
        <v>6.6666666666666666E-2</v>
      </c>
      <c r="AN26" s="4">
        <f>SUMPRODUCT(--ISNUMBER(G26:AK26))</f>
        <v>1</v>
      </c>
    </row>
    <row r="27" spans="1:40" x14ac:dyDescent="0.25">
      <c r="A27" s="9"/>
      <c r="B27" s="15" t="s">
        <v>383</v>
      </c>
      <c r="C27" s="11" t="s">
        <v>384</v>
      </c>
      <c r="D27" s="10" t="s">
        <v>158</v>
      </c>
      <c r="E27" s="10" t="s">
        <v>22</v>
      </c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4"/>
      <c r="AM27" s="14"/>
      <c r="AN27" s="4"/>
    </row>
    <row r="28" spans="1:40" x14ac:dyDescent="0.25">
      <c r="A28" s="9"/>
      <c r="B28" s="15" t="s">
        <v>185</v>
      </c>
      <c r="C28" s="11" t="s">
        <v>24</v>
      </c>
      <c r="D28" s="10" t="s">
        <v>157</v>
      </c>
      <c r="E28" s="10" t="s">
        <v>43</v>
      </c>
      <c r="F28" s="4" t="s">
        <v>26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4">
        <f t="shared" si="3"/>
        <v>0</v>
      </c>
      <c r="AM28" s="14">
        <f t="shared" si="4"/>
        <v>0</v>
      </c>
      <c r="AN28" s="4">
        <f t="shared" si="5"/>
        <v>0</v>
      </c>
    </row>
    <row r="29" spans="1:40" x14ac:dyDescent="0.25">
      <c r="A29" s="9"/>
      <c r="B29" s="15" t="s">
        <v>186</v>
      </c>
      <c r="C29" s="11" t="s">
        <v>25</v>
      </c>
      <c r="D29" s="10" t="s">
        <v>307</v>
      </c>
      <c r="E29" s="10" t="s">
        <v>153</v>
      </c>
      <c r="F29" s="4" t="s">
        <v>26</v>
      </c>
      <c r="G29" s="5"/>
      <c r="H29" s="5"/>
      <c r="I29" s="5">
        <v>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4">
        <f t="shared" si="3"/>
        <v>1</v>
      </c>
      <c r="AM29" s="14">
        <f t="shared" si="4"/>
        <v>1.6666666666666666E-2</v>
      </c>
      <c r="AN29" s="4">
        <f t="shared" si="5"/>
        <v>1</v>
      </c>
    </row>
    <row r="30" spans="1:40" x14ac:dyDescent="0.25">
      <c r="A30" s="9"/>
      <c r="B30" s="15" t="s">
        <v>187</v>
      </c>
      <c r="C30" s="11" t="s">
        <v>27</v>
      </c>
      <c r="D30" s="10" t="s">
        <v>308</v>
      </c>
      <c r="E30" s="4" t="s">
        <v>43</v>
      </c>
      <c r="F30" s="4"/>
      <c r="G30" s="5"/>
      <c r="H30" s="5"/>
      <c r="I30" s="5"/>
      <c r="J30" s="5">
        <v>12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>
        <v>2</v>
      </c>
      <c r="AF30" s="5"/>
      <c r="AG30" s="5"/>
      <c r="AH30" s="5"/>
      <c r="AI30" s="5"/>
      <c r="AJ30" s="5"/>
      <c r="AK30" s="5"/>
      <c r="AL30" s="4">
        <f t="shared" si="0"/>
        <v>14</v>
      </c>
      <c r="AM30" s="14">
        <f t="shared" si="1"/>
        <v>0.23333333333333334</v>
      </c>
      <c r="AN30" s="4">
        <f t="shared" si="2"/>
        <v>2</v>
      </c>
    </row>
    <row r="31" spans="1:40" x14ac:dyDescent="0.25">
      <c r="A31" s="9"/>
      <c r="B31" s="15" t="s">
        <v>188</v>
      </c>
      <c r="C31" s="11" t="s">
        <v>44</v>
      </c>
      <c r="D31" s="10" t="s">
        <v>157</v>
      </c>
      <c r="E31" s="4" t="s">
        <v>43</v>
      </c>
      <c r="F31" s="4"/>
      <c r="G31" s="5"/>
      <c r="H31" s="5">
        <v>42</v>
      </c>
      <c r="I31" s="5"/>
      <c r="J31" s="5">
        <v>25</v>
      </c>
      <c r="K31" s="5"/>
      <c r="L31" s="5"/>
      <c r="M31" s="5"/>
      <c r="N31" s="5">
        <v>10</v>
      </c>
      <c r="O31" s="5">
        <v>28</v>
      </c>
      <c r="P31" s="5"/>
      <c r="Q31" s="5">
        <v>4</v>
      </c>
      <c r="R31" s="5"/>
      <c r="S31" s="5"/>
      <c r="T31" s="5">
        <v>7</v>
      </c>
      <c r="U31" s="5">
        <v>6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4">
        <f t="shared" si="0"/>
        <v>122</v>
      </c>
      <c r="AM31" s="14">
        <f t="shared" si="1"/>
        <v>2.0333333333333332</v>
      </c>
      <c r="AN31" s="4">
        <f t="shared" si="2"/>
        <v>7</v>
      </c>
    </row>
    <row r="32" spans="1:40" x14ac:dyDescent="0.25">
      <c r="A32" s="9"/>
      <c r="B32" s="15" t="s">
        <v>189</v>
      </c>
      <c r="C32" s="11" t="s">
        <v>28</v>
      </c>
      <c r="D32" s="10" t="s">
        <v>157</v>
      </c>
      <c r="E32" s="4" t="s">
        <v>43</v>
      </c>
      <c r="F32" s="4"/>
      <c r="G32" s="5"/>
      <c r="H32" s="5">
        <v>134</v>
      </c>
      <c r="I32" s="5"/>
      <c r="J32" s="5">
        <v>220</v>
      </c>
      <c r="K32" s="5"/>
      <c r="L32" s="5"/>
      <c r="M32" s="5"/>
      <c r="N32" s="5">
        <v>105</v>
      </c>
      <c r="O32" s="5">
        <v>84</v>
      </c>
      <c r="P32" s="5">
        <v>33</v>
      </c>
      <c r="Q32" s="5">
        <v>39</v>
      </c>
      <c r="R32" s="5">
        <v>37</v>
      </c>
      <c r="S32" s="5"/>
      <c r="T32" s="5">
        <v>23</v>
      </c>
      <c r="U32" s="5"/>
      <c r="V32" s="5">
        <v>33</v>
      </c>
      <c r="W32" s="5">
        <v>57</v>
      </c>
      <c r="X32" s="5">
        <v>29</v>
      </c>
      <c r="Y32" s="5">
        <v>28</v>
      </c>
      <c r="Z32" s="5"/>
      <c r="AA32" s="5">
        <v>34</v>
      </c>
      <c r="AB32" s="5">
        <v>12</v>
      </c>
      <c r="AC32" s="5">
        <v>38</v>
      </c>
      <c r="AD32" s="5">
        <v>35</v>
      </c>
      <c r="AE32" s="5">
        <v>24</v>
      </c>
      <c r="AF32" s="5"/>
      <c r="AG32" s="5"/>
      <c r="AH32" s="5">
        <v>58</v>
      </c>
      <c r="AI32" s="5">
        <v>28</v>
      </c>
      <c r="AJ32" s="5">
        <v>47</v>
      </c>
      <c r="AK32" s="5"/>
      <c r="AL32" s="4">
        <f t="shared" si="0"/>
        <v>1098</v>
      </c>
      <c r="AM32" s="14">
        <f t="shared" si="1"/>
        <v>18.3</v>
      </c>
      <c r="AN32" s="4">
        <f t="shared" si="2"/>
        <v>20</v>
      </c>
    </row>
    <row r="33" spans="1:40" x14ac:dyDescent="0.25">
      <c r="A33" s="9"/>
      <c r="B33" s="15" t="s">
        <v>226</v>
      </c>
      <c r="C33" s="11" t="s">
        <v>75</v>
      </c>
      <c r="D33" s="10" t="s">
        <v>330</v>
      </c>
      <c r="E33" s="4" t="s">
        <v>153</v>
      </c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4">
        <f>SUM(G33:AK33)</f>
        <v>0</v>
      </c>
      <c r="AM33" s="14">
        <f>AL33/60</f>
        <v>0</v>
      </c>
      <c r="AN33" s="4">
        <f>SUMPRODUCT(--ISNUMBER(G33:AK33))</f>
        <v>0</v>
      </c>
    </row>
    <row r="34" spans="1:40" x14ac:dyDescent="0.25">
      <c r="A34" s="9"/>
      <c r="B34" s="15" t="s">
        <v>376</v>
      </c>
      <c r="C34" s="11" t="s">
        <v>30</v>
      </c>
      <c r="D34" s="10" t="s">
        <v>309</v>
      </c>
      <c r="E34" s="4" t="s">
        <v>43</v>
      </c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4">
        <f t="shared" si="0"/>
        <v>0</v>
      </c>
      <c r="AM34" s="14">
        <f t="shared" si="1"/>
        <v>0</v>
      </c>
      <c r="AN34" s="4">
        <f t="shared" si="2"/>
        <v>0</v>
      </c>
    </row>
    <row r="35" spans="1:40" x14ac:dyDescent="0.25">
      <c r="A35" s="9"/>
      <c r="B35" s="15" t="s">
        <v>192</v>
      </c>
      <c r="C35" s="11" t="s">
        <v>32</v>
      </c>
      <c r="D35" s="10" t="s">
        <v>157</v>
      </c>
      <c r="E35" s="4" t="s">
        <v>43</v>
      </c>
      <c r="F35" s="4"/>
      <c r="G35" s="5"/>
      <c r="H35" s="5"/>
      <c r="I35" s="5">
        <v>4</v>
      </c>
      <c r="J35" s="5"/>
      <c r="K35" s="5"/>
      <c r="L35" s="5"/>
      <c r="M35" s="5"/>
      <c r="N35" s="5"/>
      <c r="O35" s="5">
        <v>27</v>
      </c>
      <c r="P35" s="5">
        <v>12</v>
      </c>
      <c r="Q35" s="5"/>
      <c r="R35" s="5"/>
      <c r="S35" s="5"/>
      <c r="T35" s="5">
        <v>21</v>
      </c>
      <c r="U35" s="5"/>
      <c r="V35" s="5">
        <v>25</v>
      </c>
      <c r="W35" s="5">
        <v>14</v>
      </c>
      <c r="X35" s="5"/>
      <c r="Y35" s="5"/>
      <c r="Z35" s="5"/>
      <c r="AA35" s="5">
        <v>9</v>
      </c>
      <c r="AB35" s="5">
        <v>11</v>
      </c>
      <c r="AC35" s="5"/>
      <c r="AD35" s="5"/>
      <c r="AE35" s="5"/>
      <c r="AF35" s="5"/>
      <c r="AG35" s="5"/>
      <c r="AH35" s="5"/>
      <c r="AI35" s="5"/>
      <c r="AJ35" s="5"/>
      <c r="AK35" s="5">
        <v>16</v>
      </c>
      <c r="AL35" s="4">
        <f t="shared" si="0"/>
        <v>139</v>
      </c>
      <c r="AM35" s="14">
        <f t="shared" si="1"/>
        <v>2.3166666666666669</v>
      </c>
      <c r="AN35" s="4">
        <f t="shared" si="2"/>
        <v>9</v>
      </c>
    </row>
    <row r="36" spans="1:40" x14ac:dyDescent="0.25">
      <c r="A36" s="9"/>
      <c r="B36" s="17" t="s">
        <v>193</v>
      </c>
      <c r="C36" s="11" t="s">
        <v>33</v>
      </c>
      <c r="D36" s="10" t="s">
        <v>303</v>
      </c>
      <c r="E36" s="4" t="s">
        <v>43</v>
      </c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4">
        <f t="shared" si="0"/>
        <v>0</v>
      </c>
      <c r="AM36" s="14">
        <f t="shared" si="1"/>
        <v>0</v>
      </c>
      <c r="AN36" s="4">
        <f t="shared" si="2"/>
        <v>0</v>
      </c>
    </row>
    <row r="37" spans="1:40" x14ac:dyDescent="0.25">
      <c r="A37" s="9"/>
      <c r="B37" s="15" t="s">
        <v>196</v>
      </c>
      <c r="C37" s="11" t="s">
        <v>35</v>
      </c>
      <c r="D37" s="10" t="s">
        <v>157</v>
      </c>
      <c r="E37" s="4" t="s">
        <v>43</v>
      </c>
      <c r="F37" s="4"/>
      <c r="G37" s="5"/>
      <c r="H37" s="5">
        <v>6</v>
      </c>
      <c r="I37" s="5">
        <v>34</v>
      </c>
      <c r="J37" s="5">
        <v>21</v>
      </c>
      <c r="K37" s="5"/>
      <c r="L37" s="5"/>
      <c r="M37" s="5"/>
      <c r="N37" s="5">
        <v>7</v>
      </c>
      <c r="O37" s="5">
        <v>15</v>
      </c>
      <c r="P37" s="5">
        <v>11</v>
      </c>
      <c r="Q37" s="5">
        <v>4</v>
      </c>
      <c r="R37" s="5"/>
      <c r="S37" s="5"/>
      <c r="T37" s="5">
        <v>8</v>
      </c>
      <c r="U37" s="5">
        <v>11</v>
      </c>
      <c r="V37" s="5">
        <v>13</v>
      </c>
      <c r="W37" s="5">
        <v>8</v>
      </c>
      <c r="X37" s="5"/>
      <c r="Y37" s="5"/>
      <c r="Z37" s="5"/>
      <c r="AA37" s="5">
        <v>4</v>
      </c>
      <c r="AB37" s="5">
        <v>17</v>
      </c>
      <c r="AC37" s="5">
        <v>6</v>
      </c>
      <c r="AD37" s="5">
        <v>16</v>
      </c>
      <c r="AE37" s="5">
        <v>24</v>
      </c>
      <c r="AF37" s="5"/>
      <c r="AG37" s="5"/>
      <c r="AH37" s="5">
        <v>17</v>
      </c>
      <c r="AI37" s="5"/>
      <c r="AJ37" s="5">
        <v>20</v>
      </c>
      <c r="AK37" s="5">
        <v>20</v>
      </c>
      <c r="AL37" s="4">
        <f t="shared" si="0"/>
        <v>262</v>
      </c>
      <c r="AM37" s="14">
        <f t="shared" si="1"/>
        <v>4.3666666666666663</v>
      </c>
      <c r="AN37" s="4">
        <f t="shared" si="2"/>
        <v>19</v>
      </c>
    </row>
    <row r="38" spans="1:40" x14ac:dyDescent="0.25">
      <c r="A38" s="9"/>
      <c r="B38" s="15" t="s">
        <v>198</v>
      </c>
      <c r="C38" s="11" t="s">
        <v>37</v>
      </c>
      <c r="D38" s="10" t="s">
        <v>313</v>
      </c>
      <c r="E38" s="4" t="s">
        <v>43</v>
      </c>
      <c r="F38" s="4"/>
      <c r="G38" s="5"/>
      <c r="H38" s="5">
        <v>8</v>
      </c>
      <c r="I38" s="5"/>
      <c r="J38" s="5">
        <v>13</v>
      </c>
      <c r="K38" s="5"/>
      <c r="L38" s="5"/>
      <c r="M38" s="5"/>
      <c r="N38" s="5">
        <v>1</v>
      </c>
      <c r="O38" s="5">
        <v>15</v>
      </c>
      <c r="P38" s="5"/>
      <c r="Q38" s="5">
        <v>7</v>
      </c>
      <c r="R38" s="5"/>
      <c r="S38" s="5"/>
      <c r="T38" s="5"/>
      <c r="U38" s="5">
        <v>11</v>
      </c>
      <c r="V38" s="5"/>
      <c r="W38" s="5"/>
      <c r="X38" s="5">
        <v>8</v>
      </c>
      <c r="Y38" s="5"/>
      <c r="Z38" s="5"/>
      <c r="AA38" s="5"/>
      <c r="AB38" s="5"/>
      <c r="AC38" s="5"/>
      <c r="AD38" s="5">
        <v>3</v>
      </c>
      <c r="AE38" s="5">
        <v>10</v>
      </c>
      <c r="AF38" s="5"/>
      <c r="AG38" s="5"/>
      <c r="AH38" s="5"/>
      <c r="AI38" s="5"/>
      <c r="AJ38" s="5"/>
      <c r="AK38" s="5">
        <v>5</v>
      </c>
      <c r="AL38" s="4">
        <f t="shared" si="0"/>
        <v>81</v>
      </c>
      <c r="AM38" s="14">
        <f t="shared" si="1"/>
        <v>1.35</v>
      </c>
      <c r="AN38" s="4">
        <f t="shared" si="2"/>
        <v>10</v>
      </c>
    </row>
    <row r="39" spans="1:40" x14ac:dyDescent="0.25">
      <c r="A39" s="9"/>
      <c r="B39" s="15" t="s">
        <v>199</v>
      </c>
      <c r="C39" s="11" t="s">
        <v>38</v>
      </c>
      <c r="D39" s="10" t="s">
        <v>314</v>
      </c>
      <c r="E39" s="4" t="s">
        <v>43</v>
      </c>
      <c r="F39" s="4"/>
      <c r="G39" s="5"/>
      <c r="H39" s="5">
        <v>4</v>
      </c>
      <c r="I39" s="5"/>
      <c r="J39" s="5"/>
      <c r="K39" s="5"/>
      <c r="L39" s="5"/>
      <c r="M39" s="5"/>
      <c r="N39" s="5"/>
      <c r="O39" s="5">
        <v>13</v>
      </c>
      <c r="P39" s="5"/>
      <c r="Q39" s="5">
        <v>3</v>
      </c>
      <c r="R39" s="5"/>
      <c r="S39" s="5"/>
      <c r="T39" s="5"/>
      <c r="U39" s="5"/>
      <c r="V39" s="5">
        <v>14</v>
      </c>
      <c r="W39" s="5"/>
      <c r="X39" s="5"/>
      <c r="Y39" s="5"/>
      <c r="Z39" s="5"/>
      <c r="AA39" s="5">
        <v>2</v>
      </c>
      <c r="AB39" s="5"/>
      <c r="AC39" s="5">
        <v>4</v>
      </c>
      <c r="AD39" s="5">
        <v>3</v>
      </c>
      <c r="AE39" s="5"/>
      <c r="AF39" s="5"/>
      <c r="AG39" s="5"/>
      <c r="AH39" s="5"/>
      <c r="AI39" s="5"/>
      <c r="AJ39" s="5"/>
      <c r="AK39" s="5"/>
      <c r="AL39" s="4">
        <f t="shared" si="0"/>
        <v>43</v>
      </c>
      <c r="AM39" s="14">
        <f t="shared" si="1"/>
        <v>0.71666666666666667</v>
      </c>
      <c r="AN39" s="4">
        <f t="shared" si="2"/>
        <v>7</v>
      </c>
    </row>
    <row r="40" spans="1:40" x14ac:dyDescent="0.25">
      <c r="A40" s="9"/>
      <c r="B40" s="15" t="s">
        <v>200</v>
      </c>
      <c r="C40" s="11" t="s">
        <v>39</v>
      </c>
      <c r="D40" s="10" t="s">
        <v>157</v>
      </c>
      <c r="E40" s="4" t="s">
        <v>43</v>
      </c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>
        <v>21</v>
      </c>
      <c r="R40" s="5"/>
      <c r="S40" s="5"/>
      <c r="T40" s="5">
        <v>205</v>
      </c>
      <c r="U40" s="5"/>
      <c r="V40" s="5"/>
      <c r="W40" s="5"/>
      <c r="X40" s="5"/>
      <c r="Y40" s="5"/>
      <c r="Z40" s="5"/>
      <c r="AA40" s="5">
        <v>4</v>
      </c>
      <c r="AB40" s="5"/>
      <c r="AC40" s="5"/>
      <c r="AD40" s="5"/>
      <c r="AE40" s="5"/>
      <c r="AF40" s="5"/>
      <c r="AG40" s="5"/>
      <c r="AH40" s="5">
        <v>4</v>
      </c>
      <c r="AI40" s="5"/>
      <c r="AJ40" s="5"/>
      <c r="AK40" s="5"/>
      <c r="AL40" s="4">
        <f t="shared" si="0"/>
        <v>234</v>
      </c>
      <c r="AM40" s="14">
        <f t="shared" si="1"/>
        <v>3.9</v>
      </c>
      <c r="AN40" s="4">
        <f t="shared" si="2"/>
        <v>4</v>
      </c>
    </row>
    <row r="41" spans="1:40" x14ac:dyDescent="0.25">
      <c r="A41" s="9"/>
      <c r="B41" s="15" t="s">
        <v>201</v>
      </c>
      <c r="C41" s="11" t="s">
        <v>40</v>
      </c>
      <c r="D41" s="10" t="s">
        <v>157</v>
      </c>
      <c r="E41" s="4" t="s">
        <v>43</v>
      </c>
      <c r="F41" s="4"/>
      <c r="G41" s="5"/>
      <c r="H41" s="5"/>
      <c r="I41" s="5"/>
      <c r="J41" s="5"/>
      <c r="K41" s="5"/>
      <c r="L41" s="5"/>
      <c r="M41" s="5"/>
      <c r="N41" s="5">
        <v>5</v>
      </c>
      <c r="O41" s="5">
        <v>25</v>
      </c>
      <c r="P41" s="5"/>
      <c r="Q41" s="5">
        <v>4</v>
      </c>
      <c r="R41" s="5"/>
      <c r="S41" s="5"/>
      <c r="T41" s="5">
        <v>7</v>
      </c>
      <c r="U41" s="5">
        <v>25</v>
      </c>
      <c r="V41" s="5">
        <v>20</v>
      </c>
      <c r="W41" s="5">
        <v>19</v>
      </c>
      <c r="X41" s="5"/>
      <c r="Y41" s="5"/>
      <c r="Z41" s="5"/>
      <c r="AA41" s="5"/>
      <c r="AB41" s="5"/>
      <c r="AC41" s="5">
        <v>32</v>
      </c>
      <c r="AD41" s="5">
        <v>32</v>
      </c>
      <c r="AE41" s="5">
        <v>9</v>
      </c>
      <c r="AF41" s="5"/>
      <c r="AG41" s="5"/>
      <c r="AH41" s="5">
        <v>30</v>
      </c>
      <c r="AI41" s="5"/>
      <c r="AJ41" s="5">
        <v>42</v>
      </c>
      <c r="AK41" s="5">
        <v>52</v>
      </c>
      <c r="AL41" s="4">
        <f t="shared" si="0"/>
        <v>302</v>
      </c>
      <c r="AM41" s="14">
        <f t="shared" si="1"/>
        <v>5.0333333333333332</v>
      </c>
      <c r="AN41" s="4">
        <f t="shared" si="2"/>
        <v>13</v>
      </c>
    </row>
    <row r="42" spans="1:40" x14ac:dyDescent="0.25">
      <c r="A42" s="8"/>
      <c r="B42" s="15" t="s">
        <v>277</v>
      </c>
      <c r="C42" s="11" t="s">
        <v>130</v>
      </c>
      <c r="D42" s="10" t="s">
        <v>356</v>
      </c>
      <c r="E42" s="4" t="s">
        <v>43</v>
      </c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>
        <v>6</v>
      </c>
      <c r="V42" s="5"/>
      <c r="W42" s="5"/>
      <c r="X42" s="5"/>
      <c r="Y42" s="5"/>
      <c r="Z42" s="5"/>
      <c r="AA42" s="5">
        <v>2</v>
      </c>
      <c r="AB42" s="5"/>
      <c r="AC42" s="5"/>
      <c r="AD42" s="5"/>
      <c r="AE42" s="5">
        <v>2</v>
      </c>
      <c r="AF42" s="5"/>
      <c r="AG42" s="5"/>
      <c r="AH42" s="5"/>
      <c r="AI42" s="5"/>
      <c r="AJ42" s="5"/>
      <c r="AK42" s="5"/>
      <c r="AL42" s="4">
        <f>SUM(G42:AK42)</f>
        <v>10</v>
      </c>
      <c r="AM42" s="14">
        <f>AL42/60</f>
        <v>0.16666666666666666</v>
      </c>
      <c r="AN42" s="4">
        <f>SUMPRODUCT(--ISNUMBER(G42:AK42))</f>
        <v>3</v>
      </c>
    </row>
    <row r="43" spans="1:40" x14ac:dyDescent="0.25">
      <c r="A43" s="9"/>
      <c r="B43" s="15" t="s">
        <v>41</v>
      </c>
      <c r="C43" s="11" t="s">
        <v>41</v>
      </c>
      <c r="D43" s="10" t="s">
        <v>157</v>
      </c>
      <c r="E43" s="4" t="s">
        <v>43</v>
      </c>
      <c r="F43" s="4"/>
      <c r="G43" s="5"/>
      <c r="H43" s="5"/>
      <c r="I43" s="5"/>
      <c r="J43" s="5"/>
      <c r="K43" s="5"/>
      <c r="L43" s="5"/>
      <c r="M43" s="5"/>
      <c r="N43" s="5"/>
      <c r="O43" s="5">
        <v>24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>
        <v>16</v>
      </c>
      <c r="AF43" s="5"/>
      <c r="AG43" s="5"/>
      <c r="AH43" s="5"/>
      <c r="AI43" s="5"/>
      <c r="AJ43" s="5"/>
      <c r="AK43" s="5"/>
      <c r="AL43" s="4">
        <f t="shared" si="0"/>
        <v>40</v>
      </c>
      <c r="AM43" s="14">
        <f t="shared" si="1"/>
        <v>0.66666666666666663</v>
      </c>
      <c r="AN43" s="4">
        <f t="shared" si="2"/>
        <v>2</v>
      </c>
    </row>
    <row r="44" spans="1:40" x14ac:dyDescent="0.25">
      <c r="A44" s="9"/>
      <c r="B44" s="15" t="s">
        <v>202</v>
      </c>
      <c r="C44" s="11" t="s">
        <v>42</v>
      </c>
      <c r="D44" s="10" t="s">
        <v>315</v>
      </c>
      <c r="E44" s="4" t="s">
        <v>43</v>
      </c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4">
        <f t="shared" si="0"/>
        <v>0</v>
      </c>
      <c r="AM44" s="14">
        <f t="shared" si="1"/>
        <v>0</v>
      </c>
      <c r="AN44" s="4">
        <f t="shared" si="2"/>
        <v>0</v>
      </c>
    </row>
    <row r="45" spans="1:40" x14ac:dyDescent="0.25">
      <c r="A45" s="8"/>
      <c r="B45" s="15" t="s">
        <v>294</v>
      </c>
      <c r="C45" s="11" t="s">
        <v>148</v>
      </c>
      <c r="D45" s="10" t="s">
        <v>301</v>
      </c>
      <c r="E45" s="4" t="s">
        <v>43</v>
      </c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>
        <v>20</v>
      </c>
      <c r="Y45" s="5"/>
      <c r="Z45" s="5"/>
      <c r="AA45" s="5"/>
      <c r="AB45" s="5"/>
      <c r="AC45" s="5"/>
      <c r="AD45" s="5"/>
      <c r="AE45" s="5">
        <v>10</v>
      </c>
      <c r="AF45" s="5"/>
      <c r="AG45" s="5"/>
      <c r="AH45" s="5"/>
      <c r="AI45" s="5"/>
      <c r="AJ45" s="5"/>
      <c r="AK45" s="5"/>
      <c r="AL45" s="4">
        <f>SUM(G45:AK45)</f>
        <v>30</v>
      </c>
      <c r="AM45" s="14">
        <f>AL45/60</f>
        <v>0.5</v>
      </c>
      <c r="AN45" s="4">
        <f>SUMPRODUCT(--ISNUMBER(G45:AK45))</f>
        <v>2</v>
      </c>
    </row>
    <row r="46" spans="1:40" x14ac:dyDescent="0.25">
      <c r="A46" s="9"/>
      <c r="B46" s="17" t="s">
        <v>203</v>
      </c>
      <c r="C46" s="11" t="s">
        <v>45</v>
      </c>
      <c r="D46" s="10" t="s">
        <v>316</v>
      </c>
      <c r="E46" s="10" t="s">
        <v>154</v>
      </c>
      <c r="F46" s="4" t="s">
        <v>55</v>
      </c>
      <c r="G46" s="5">
        <v>31</v>
      </c>
      <c r="H46" s="5"/>
      <c r="I46" s="5"/>
      <c r="J46" s="5">
        <v>27</v>
      </c>
      <c r="K46" s="5"/>
      <c r="L46" s="5"/>
      <c r="M46" s="5"/>
      <c r="N46" s="5">
        <v>28</v>
      </c>
      <c r="O46" s="5"/>
      <c r="P46" s="5">
        <v>2</v>
      </c>
      <c r="Q46" s="5">
        <v>74</v>
      </c>
      <c r="R46" s="5">
        <v>67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4">
        <f t="shared" si="0"/>
        <v>229</v>
      </c>
      <c r="AM46" s="14">
        <f t="shared" si="1"/>
        <v>3.8166666666666669</v>
      </c>
      <c r="AN46" s="4">
        <f t="shared" si="2"/>
        <v>6</v>
      </c>
    </row>
    <row r="47" spans="1:40" x14ac:dyDescent="0.25">
      <c r="A47" s="9"/>
      <c r="B47" s="15" t="s">
        <v>204</v>
      </c>
      <c r="C47" s="11" t="s">
        <v>46</v>
      </c>
      <c r="D47" s="10" t="s">
        <v>317</v>
      </c>
      <c r="E47" s="10" t="s">
        <v>154</v>
      </c>
      <c r="F47" s="4" t="s">
        <v>55</v>
      </c>
      <c r="G47" s="5"/>
      <c r="H47" s="5"/>
      <c r="I47" s="5">
        <v>5</v>
      </c>
      <c r="J47" s="5"/>
      <c r="K47" s="5"/>
      <c r="L47" s="5"/>
      <c r="M47" s="5"/>
      <c r="N47" s="5">
        <v>19</v>
      </c>
      <c r="O47" s="5">
        <v>11</v>
      </c>
      <c r="P47" s="5">
        <v>41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>
        <v>4</v>
      </c>
      <c r="AB47" s="5"/>
      <c r="AC47" s="5">
        <v>3</v>
      </c>
      <c r="AD47" s="5"/>
      <c r="AE47" s="5">
        <v>16</v>
      </c>
      <c r="AF47" s="5"/>
      <c r="AG47" s="5"/>
      <c r="AH47" s="5"/>
      <c r="AI47" s="5"/>
      <c r="AJ47" s="5"/>
      <c r="AK47" s="5"/>
      <c r="AL47" s="4">
        <f t="shared" si="0"/>
        <v>99</v>
      </c>
      <c r="AM47" s="14">
        <f t="shared" si="1"/>
        <v>1.65</v>
      </c>
      <c r="AN47" s="4">
        <f t="shared" si="2"/>
        <v>7</v>
      </c>
    </row>
    <row r="48" spans="1:40" x14ac:dyDescent="0.25">
      <c r="A48" s="9"/>
      <c r="B48" s="15" t="s">
        <v>205</v>
      </c>
      <c r="C48" s="11" t="s">
        <v>47</v>
      </c>
      <c r="D48" s="10" t="s">
        <v>318</v>
      </c>
      <c r="E48" s="10" t="s">
        <v>154</v>
      </c>
      <c r="F48" s="4" t="s">
        <v>55</v>
      </c>
      <c r="G48" s="5"/>
      <c r="H48" s="5"/>
      <c r="I48" s="5"/>
      <c r="J48" s="5">
        <v>16</v>
      </c>
      <c r="K48" s="5"/>
      <c r="L48" s="5"/>
      <c r="M48" s="5"/>
      <c r="N48" s="5"/>
      <c r="O48" s="5"/>
      <c r="P48" s="5"/>
      <c r="Q48" s="5"/>
      <c r="R48" s="5">
        <v>7</v>
      </c>
      <c r="S48" s="5"/>
      <c r="T48" s="5"/>
      <c r="U48" s="5"/>
      <c r="V48" s="5"/>
      <c r="W48" s="5"/>
      <c r="X48" s="5">
        <v>1</v>
      </c>
      <c r="Y48" s="5"/>
      <c r="Z48" s="5"/>
      <c r="AA48" s="5"/>
      <c r="AB48" s="5"/>
      <c r="AC48" s="5"/>
      <c r="AD48" s="5"/>
      <c r="AE48" s="5">
        <v>21</v>
      </c>
      <c r="AF48" s="5"/>
      <c r="AG48" s="5"/>
      <c r="AH48" s="5"/>
      <c r="AI48" s="5">
        <v>2</v>
      </c>
      <c r="AJ48" s="5"/>
      <c r="AK48" s="5"/>
      <c r="AL48" s="4">
        <f t="shared" si="0"/>
        <v>47</v>
      </c>
      <c r="AM48" s="14">
        <f t="shared" si="1"/>
        <v>0.78333333333333333</v>
      </c>
      <c r="AN48" s="4">
        <f t="shared" si="2"/>
        <v>5</v>
      </c>
    </row>
    <row r="49" spans="1:40" x14ac:dyDescent="0.25">
      <c r="A49" s="9"/>
      <c r="B49" s="15" t="s">
        <v>48</v>
      </c>
      <c r="C49" s="11" t="s">
        <v>48</v>
      </c>
      <c r="D49" s="10" t="s">
        <v>319</v>
      </c>
      <c r="E49" s="10" t="s">
        <v>154</v>
      </c>
      <c r="F49" s="4" t="s">
        <v>55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4">
        <f t="shared" si="0"/>
        <v>0</v>
      </c>
      <c r="AM49" s="14">
        <f t="shared" si="1"/>
        <v>0</v>
      </c>
      <c r="AN49" s="4">
        <f t="shared" si="2"/>
        <v>0</v>
      </c>
    </row>
    <row r="50" spans="1:40" x14ac:dyDescent="0.25">
      <c r="A50" s="9"/>
      <c r="B50" s="15" t="s">
        <v>206</v>
      </c>
      <c r="C50" s="11" t="s">
        <v>49</v>
      </c>
      <c r="D50" s="10" t="s">
        <v>314</v>
      </c>
      <c r="E50" s="10" t="s">
        <v>154</v>
      </c>
      <c r="F50" s="4" t="s">
        <v>55</v>
      </c>
      <c r="G50" s="5">
        <v>2</v>
      </c>
      <c r="H50" s="5"/>
      <c r="I50" s="5"/>
      <c r="J50" s="5"/>
      <c r="K50" s="5"/>
      <c r="L50" s="5"/>
      <c r="M50" s="5"/>
      <c r="N50" s="5"/>
      <c r="O50" s="5"/>
      <c r="P50" s="5"/>
      <c r="Q50" s="5">
        <v>3</v>
      </c>
      <c r="R50" s="5">
        <v>8</v>
      </c>
      <c r="S50" s="5"/>
      <c r="T50" s="5"/>
      <c r="U50" s="5"/>
      <c r="V50" s="5">
        <v>2</v>
      </c>
      <c r="W50" s="5"/>
      <c r="X50" s="5"/>
      <c r="Y50" s="5">
        <v>1</v>
      </c>
      <c r="Z50" s="5"/>
      <c r="AA50" s="5"/>
      <c r="AB50" s="5">
        <v>1</v>
      </c>
      <c r="AC50" s="5"/>
      <c r="AD50" s="5">
        <v>1</v>
      </c>
      <c r="AE50" s="5">
        <v>8</v>
      </c>
      <c r="AF50" s="5"/>
      <c r="AG50" s="5"/>
      <c r="AH50" s="5"/>
      <c r="AI50" s="5"/>
      <c r="AJ50" s="5"/>
      <c r="AK50" s="5"/>
      <c r="AL50" s="4">
        <f t="shared" si="0"/>
        <v>26</v>
      </c>
      <c r="AM50" s="14">
        <f t="shared" si="1"/>
        <v>0.43333333333333335</v>
      </c>
      <c r="AN50" s="4">
        <f t="shared" si="2"/>
        <v>8</v>
      </c>
    </row>
    <row r="51" spans="1:40" x14ac:dyDescent="0.25">
      <c r="A51" s="9"/>
      <c r="B51" s="15" t="s">
        <v>207</v>
      </c>
      <c r="C51" s="11" t="s">
        <v>50</v>
      </c>
      <c r="D51" s="10" t="s">
        <v>316</v>
      </c>
      <c r="E51" s="10" t="s">
        <v>154</v>
      </c>
      <c r="F51" s="4" t="s">
        <v>55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4">
        <f t="shared" si="0"/>
        <v>0</v>
      </c>
      <c r="AM51" s="14">
        <f t="shared" si="1"/>
        <v>0</v>
      </c>
      <c r="AN51" s="4">
        <f t="shared" si="2"/>
        <v>0</v>
      </c>
    </row>
    <row r="52" spans="1:40" x14ac:dyDescent="0.25">
      <c r="A52" s="9"/>
      <c r="B52" s="15" t="s">
        <v>208</v>
      </c>
      <c r="C52" s="11" t="s">
        <v>51</v>
      </c>
      <c r="D52" s="10" t="s">
        <v>320</v>
      </c>
      <c r="E52" s="10" t="s">
        <v>154</v>
      </c>
      <c r="F52" s="4" t="s">
        <v>55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4">
        <f t="shared" si="0"/>
        <v>0</v>
      </c>
      <c r="AM52" s="14">
        <f t="shared" si="1"/>
        <v>0</v>
      </c>
      <c r="AN52" s="4">
        <f t="shared" si="2"/>
        <v>0</v>
      </c>
    </row>
    <row r="53" spans="1:40" x14ac:dyDescent="0.25">
      <c r="A53" s="9"/>
      <c r="B53" s="17" t="s">
        <v>209</v>
      </c>
      <c r="C53" s="11" t="s">
        <v>52</v>
      </c>
      <c r="D53" s="10" t="s">
        <v>319</v>
      </c>
      <c r="E53" s="10" t="s">
        <v>154</v>
      </c>
      <c r="F53" s="4" t="s">
        <v>55</v>
      </c>
      <c r="G53" s="5"/>
      <c r="H53" s="5"/>
      <c r="I53" s="5"/>
      <c r="J53" s="5"/>
      <c r="K53" s="5"/>
      <c r="L53" s="5"/>
      <c r="M53" s="5"/>
      <c r="N53" s="5"/>
      <c r="O53" s="5">
        <v>15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4">
        <f t="shared" si="0"/>
        <v>15</v>
      </c>
      <c r="AM53" s="14">
        <f t="shared" si="1"/>
        <v>0.25</v>
      </c>
      <c r="AN53" s="4">
        <f t="shared" si="2"/>
        <v>1</v>
      </c>
    </row>
    <row r="54" spans="1:40" x14ac:dyDescent="0.25">
      <c r="A54" s="9"/>
      <c r="B54" s="15" t="s">
        <v>210</v>
      </c>
      <c r="C54" s="11" t="s">
        <v>53</v>
      </c>
      <c r="D54" s="10" t="s">
        <v>318</v>
      </c>
      <c r="E54" s="10" t="s">
        <v>154</v>
      </c>
      <c r="F54" s="4" t="s">
        <v>55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4">
        <f t="shared" si="0"/>
        <v>0</v>
      </c>
      <c r="AM54" s="14">
        <f t="shared" si="1"/>
        <v>0</v>
      </c>
      <c r="AN54" s="4">
        <f t="shared" si="2"/>
        <v>0</v>
      </c>
    </row>
    <row r="55" spans="1:40" x14ac:dyDescent="0.25">
      <c r="A55" s="9"/>
      <c r="B55" s="15" t="s">
        <v>211</v>
      </c>
      <c r="C55" s="12" t="s">
        <v>54</v>
      </c>
      <c r="D55" s="10" t="s">
        <v>319</v>
      </c>
      <c r="E55" s="10" t="s">
        <v>154</v>
      </c>
      <c r="F55" s="4" t="s">
        <v>55</v>
      </c>
      <c r="G55" s="5"/>
      <c r="H55" s="5"/>
      <c r="I55" s="5"/>
      <c r="J55" s="5"/>
      <c r="K55" s="5"/>
      <c r="L55" s="5"/>
      <c r="M55" s="5"/>
      <c r="N55" s="5"/>
      <c r="O55" s="5">
        <v>9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4">
        <f t="shared" si="0"/>
        <v>9</v>
      </c>
      <c r="AM55" s="14">
        <f t="shared" si="1"/>
        <v>0.15</v>
      </c>
      <c r="AN55" s="4">
        <f t="shared" si="2"/>
        <v>1</v>
      </c>
    </row>
    <row r="56" spans="1:40" x14ac:dyDescent="0.25">
      <c r="A56" s="9"/>
      <c r="B56" s="15" t="s">
        <v>372</v>
      </c>
      <c r="C56" s="15" t="s">
        <v>372</v>
      </c>
      <c r="D56" s="10" t="s">
        <v>375</v>
      </c>
      <c r="E56" s="10" t="s">
        <v>154</v>
      </c>
      <c r="F56" s="4" t="s">
        <v>55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4">
        <f t="shared" ref="AL56:AL57" si="6">SUM(G56:AK56)</f>
        <v>0</v>
      </c>
      <c r="AM56" s="14">
        <f t="shared" ref="AM56:AM57" si="7">AL56/60</f>
        <v>0</v>
      </c>
      <c r="AN56" s="4">
        <f t="shared" ref="AN56:AN57" si="8">SUMPRODUCT(--ISNUMBER(G56:AK56))</f>
        <v>0</v>
      </c>
    </row>
    <row r="57" spans="1:40" x14ac:dyDescent="0.25">
      <c r="A57" s="9"/>
      <c r="B57" s="15" t="s">
        <v>373</v>
      </c>
      <c r="C57" s="12" t="s">
        <v>374</v>
      </c>
      <c r="D57" s="10" t="s">
        <v>316</v>
      </c>
      <c r="E57" s="10" t="s">
        <v>154</v>
      </c>
      <c r="F57" s="4" t="s">
        <v>55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4">
        <f t="shared" si="6"/>
        <v>0</v>
      </c>
      <c r="AM57" s="14">
        <f t="shared" si="7"/>
        <v>0</v>
      </c>
      <c r="AN57" s="4">
        <f t="shared" si="8"/>
        <v>0</v>
      </c>
    </row>
    <row r="58" spans="1:40" x14ac:dyDescent="0.25">
      <c r="A58" s="9"/>
      <c r="B58" s="15" t="s">
        <v>212</v>
      </c>
      <c r="C58" s="11" t="s">
        <v>57</v>
      </c>
      <c r="D58" s="10" t="s">
        <v>303</v>
      </c>
      <c r="E58" s="4" t="s">
        <v>64</v>
      </c>
      <c r="F58" s="4"/>
      <c r="G58" s="5"/>
      <c r="H58" s="5"/>
      <c r="I58" s="5">
        <v>17</v>
      </c>
      <c r="J58" s="5"/>
      <c r="K58" s="5"/>
      <c r="L58" s="5"/>
      <c r="M58" s="5"/>
      <c r="N58" s="5"/>
      <c r="O58" s="5">
        <v>9</v>
      </c>
      <c r="P58" s="5"/>
      <c r="Q58" s="5">
        <v>61</v>
      </c>
      <c r="R58" s="5"/>
      <c r="S58" s="5"/>
      <c r="T58" s="5">
        <v>3</v>
      </c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4">
        <f t="shared" si="0"/>
        <v>90</v>
      </c>
      <c r="AM58" s="14">
        <f t="shared" si="1"/>
        <v>1.5</v>
      </c>
      <c r="AN58" s="4">
        <f t="shared" si="2"/>
        <v>4</v>
      </c>
    </row>
    <row r="59" spans="1:40" x14ac:dyDescent="0.25">
      <c r="A59" s="9"/>
      <c r="B59" s="15" t="s">
        <v>213</v>
      </c>
      <c r="C59" s="11" t="s">
        <v>58</v>
      </c>
      <c r="D59" s="10" t="s">
        <v>157</v>
      </c>
      <c r="E59" s="4" t="s">
        <v>64</v>
      </c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4">
        <f t="shared" si="0"/>
        <v>0</v>
      </c>
      <c r="AM59" s="14">
        <f t="shared" si="1"/>
        <v>0</v>
      </c>
      <c r="AN59" s="4">
        <f t="shared" si="2"/>
        <v>0</v>
      </c>
    </row>
    <row r="60" spans="1:40" x14ac:dyDescent="0.25">
      <c r="A60" s="9"/>
      <c r="B60" s="15" t="s">
        <v>59</v>
      </c>
      <c r="C60" s="11" t="s">
        <v>59</v>
      </c>
      <c r="D60" s="10" t="s">
        <v>303</v>
      </c>
      <c r="E60" s="4" t="s">
        <v>64</v>
      </c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4">
        <f t="shared" si="0"/>
        <v>0</v>
      </c>
      <c r="AM60" s="14">
        <f t="shared" si="1"/>
        <v>0</v>
      </c>
      <c r="AN60" s="4">
        <f t="shared" si="2"/>
        <v>0</v>
      </c>
    </row>
    <row r="61" spans="1:40" x14ac:dyDescent="0.25">
      <c r="A61" s="9"/>
      <c r="B61" s="15" t="s">
        <v>214</v>
      </c>
      <c r="C61" s="11" t="s">
        <v>60</v>
      </c>
      <c r="D61" s="10" t="s">
        <v>321</v>
      </c>
      <c r="E61" s="4" t="s">
        <v>64</v>
      </c>
      <c r="F61" s="4"/>
      <c r="G61" s="5"/>
      <c r="H61" s="5"/>
      <c r="I61" s="5">
        <v>2</v>
      </c>
      <c r="J61" s="5"/>
      <c r="K61" s="5"/>
      <c r="L61" s="5"/>
      <c r="M61" s="5"/>
      <c r="N61" s="5"/>
      <c r="O61" s="5">
        <v>8</v>
      </c>
      <c r="P61" s="5"/>
      <c r="Q61" s="5">
        <v>2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>
        <v>21</v>
      </c>
      <c r="AI61" s="5"/>
      <c r="AJ61" s="5">
        <v>3</v>
      </c>
      <c r="AK61" s="5">
        <v>6</v>
      </c>
      <c r="AL61" s="4">
        <f t="shared" si="0"/>
        <v>42</v>
      </c>
      <c r="AM61" s="14">
        <f t="shared" si="1"/>
        <v>0.7</v>
      </c>
      <c r="AN61" s="4">
        <f t="shared" si="2"/>
        <v>6</v>
      </c>
    </row>
    <row r="62" spans="1:40" x14ac:dyDescent="0.25">
      <c r="A62" s="9"/>
      <c r="B62" s="15" t="s">
        <v>215</v>
      </c>
      <c r="C62" s="11" t="s">
        <v>61</v>
      </c>
      <c r="D62" s="10" t="s">
        <v>322</v>
      </c>
      <c r="E62" s="4" t="s">
        <v>64</v>
      </c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4">
        <f t="shared" si="0"/>
        <v>0</v>
      </c>
      <c r="AM62" s="14">
        <f t="shared" si="1"/>
        <v>0</v>
      </c>
      <c r="AN62" s="4">
        <f t="shared" si="2"/>
        <v>0</v>
      </c>
    </row>
    <row r="63" spans="1:40" x14ac:dyDescent="0.25">
      <c r="A63" s="8"/>
      <c r="B63" s="15" t="s">
        <v>268</v>
      </c>
      <c r="C63" s="11" t="s">
        <v>121</v>
      </c>
      <c r="D63" s="10" t="s">
        <v>304</v>
      </c>
      <c r="E63" s="4" t="s">
        <v>64</v>
      </c>
      <c r="F63" s="4"/>
      <c r="G63" s="5"/>
      <c r="H63" s="5"/>
      <c r="I63" s="5">
        <v>1</v>
      </c>
      <c r="J63" s="5"/>
      <c r="K63" s="5"/>
      <c r="L63" s="5"/>
      <c r="M63" s="5"/>
      <c r="N63" s="5"/>
      <c r="O63" s="5"/>
      <c r="P63" s="5"/>
      <c r="Q63" s="5">
        <v>1</v>
      </c>
      <c r="R63" s="5"/>
      <c r="S63" s="5"/>
      <c r="T63" s="5"/>
      <c r="U63" s="5">
        <v>5</v>
      </c>
      <c r="V63" s="5"/>
      <c r="W63" s="5">
        <v>1</v>
      </c>
      <c r="X63" s="5"/>
      <c r="Y63" s="5"/>
      <c r="Z63" s="5"/>
      <c r="AA63" s="5">
        <v>1</v>
      </c>
      <c r="AB63" s="5">
        <v>3</v>
      </c>
      <c r="AC63" s="5">
        <v>6</v>
      </c>
      <c r="AD63" s="5">
        <v>3</v>
      </c>
      <c r="AE63" s="5">
        <v>10</v>
      </c>
      <c r="AF63" s="5"/>
      <c r="AG63" s="5"/>
      <c r="AH63" s="5"/>
      <c r="AI63" s="5"/>
      <c r="AJ63" s="5"/>
      <c r="AK63" s="5">
        <v>3</v>
      </c>
      <c r="AL63" s="4">
        <f>SUM(G63:AK63)</f>
        <v>34</v>
      </c>
      <c r="AM63" s="14">
        <f>AL63/60</f>
        <v>0.56666666666666665</v>
      </c>
      <c r="AN63" s="4">
        <f>SUMPRODUCT(--ISNUMBER(G63:AK63))</f>
        <v>10</v>
      </c>
    </row>
    <row r="64" spans="1:40" x14ac:dyDescent="0.25">
      <c r="A64" s="9"/>
      <c r="B64" s="15" t="s">
        <v>216</v>
      </c>
      <c r="C64" s="11" t="s">
        <v>62</v>
      </c>
      <c r="D64" s="10" t="s">
        <v>309</v>
      </c>
      <c r="E64" s="4" t="s">
        <v>64</v>
      </c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4">
        <f t="shared" si="0"/>
        <v>0</v>
      </c>
      <c r="AM64" s="14">
        <f t="shared" si="1"/>
        <v>0</v>
      </c>
      <c r="AN64" s="4">
        <f t="shared" si="2"/>
        <v>0</v>
      </c>
    </row>
    <row r="65" spans="1:40" x14ac:dyDescent="0.25">
      <c r="A65" s="9"/>
      <c r="B65" s="15" t="s">
        <v>217</v>
      </c>
      <c r="C65" s="11" t="s">
        <v>63</v>
      </c>
      <c r="D65" s="10" t="s">
        <v>323</v>
      </c>
      <c r="E65" s="4" t="s">
        <v>64</v>
      </c>
      <c r="F65" s="4"/>
      <c r="G65" s="5"/>
      <c r="H65" s="5">
        <v>30</v>
      </c>
      <c r="I65" s="5">
        <v>93</v>
      </c>
      <c r="J65" s="5">
        <v>2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>
        <v>66</v>
      </c>
      <c r="AI65" s="5"/>
      <c r="AJ65" s="5"/>
      <c r="AK65" s="5"/>
      <c r="AL65" s="4">
        <f t="shared" si="0"/>
        <v>191</v>
      </c>
      <c r="AM65" s="14">
        <f t="shared" si="1"/>
        <v>3.1833333333333331</v>
      </c>
      <c r="AN65" s="4">
        <f t="shared" si="2"/>
        <v>4</v>
      </c>
    </row>
    <row r="66" spans="1:40" x14ac:dyDescent="0.25">
      <c r="A66" s="9"/>
      <c r="B66" s="15" t="s">
        <v>219</v>
      </c>
      <c r="C66" s="11" t="s">
        <v>66</v>
      </c>
      <c r="D66" s="10" t="s">
        <v>158</v>
      </c>
      <c r="E66" s="10" t="s">
        <v>154</v>
      </c>
      <c r="F66" s="4" t="s">
        <v>67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4">
        <f t="shared" si="0"/>
        <v>0</v>
      </c>
      <c r="AM66" s="14">
        <f t="shared" si="1"/>
        <v>0</v>
      </c>
      <c r="AN66" s="4">
        <f t="shared" si="2"/>
        <v>0</v>
      </c>
    </row>
    <row r="67" spans="1:40" x14ac:dyDescent="0.25">
      <c r="A67" s="9"/>
      <c r="B67" s="15" t="s">
        <v>220</v>
      </c>
      <c r="C67" s="11" t="s">
        <v>68</v>
      </c>
      <c r="D67" s="10" t="s">
        <v>324</v>
      </c>
      <c r="E67" s="4" t="s">
        <v>153</v>
      </c>
      <c r="F67" s="4"/>
      <c r="G67" s="5"/>
      <c r="H67" s="5">
        <v>9</v>
      </c>
      <c r="I67" s="5">
        <v>12</v>
      </c>
      <c r="J67" s="5">
        <v>7</v>
      </c>
      <c r="K67" s="5"/>
      <c r="L67" s="5"/>
      <c r="M67" s="5"/>
      <c r="N67" s="5">
        <v>5</v>
      </c>
      <c r="O67" s="5">
        <v>2</v>
      </c>
      <c r="P67" s="5"/>
      <c r="Q67" s="5">
        <v>1</v>
      </c>
      <c r="R67" s="5"/>
      <c r="S67" s="5"/>
      <c r="T67" s="5"/>
      <c r="U67" s="5">
        <v>3</v>
      </c>
      <c r="V67" s="5">
        <v>5</v>
      </c>
      <c r="W67" s="5">
        <v>1</v>
      </c>
      <c r="X67" s="5">
        <v>2</v>
      </c>
      <c r="Y67" s="5"/>
      <c r="Z67" s="5"/>
      <c r="AA67" s="5"/>
      <c r="AB67" s="5"/>
      <c r="AC67" s="5"/>
      <c r="AD67" s="5">
        <v>6</v>
      </c>
      <c r="AE67" s="5">
        <v>6</v>
      </c>
      <c r="AF67" s="5"/>
      <c r="AG67" s="5"/>
      <c r="AH67" s="5">
        <v>3</v>
      </c>
      <c r="AI67" s="5">
        <v>2</v>
      </c>
      <c r="AJ67" s="5"/>
      <c r="AK67" s="5"/>
      <c r="AL67" s="4">
        <f t="shared" si="0"/>
        <v>64</v>
      </c>
      <c r="AM67" s="14">
        <f t="shared" si="1"/>
        <v>1.0666666666666667</v>
      </c>
      <c r="AN67" s="4">
        <f t="shared" si="2"/>
        <v>14</v>
      </c>
    </row>
    <row r="68" spans="1:40" x14ac:dyDescent="0.25">
      <c r="A68" s="9"/>
      <c r="B68" s="15" t="s">
        <v>190</v>
      </c>
      <c r="C68" s="11" t="s">
        <v>29</v>
      </c>
      <c r="D68" s="10" t="s">
        <v>157</v>
      </c>
      <c r="E68" s="4" t="s">
        <v>153</v>
      </c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4">
        <f t="shared" ref="AL68" si="9">SUM(G68:AK68)</f>
        <v>0</v>
      </c>
      <c r="AM68" s="14">
        <f t="shared" ref="AM68" si="10">AL68/60</f>
        <v>0</v>
      </c>
      <c r="AN68" s="4">
        <f t="shared" ref="AN68" si="11">SUMPRODUCT(--ISNUMBER(G68:AK68))</f>
        <v>0</v>
      </c>
    </row>
    <row r="69" spans="1:40" x14ac:dyDescent="0.25">
      <c r="A69" s="9"/>
      <c r="B69" s="15" t="s">
        <v>221</v>
      </c>
      <c r="C69" s="11" t="s">
        <v>69</v>
      </c>
      <c r="D69" s="10" t="s">
        <v>325</v>
      </c>
      <c r="E69" s="4" t="s">
        <v>153</v>
      </c>
      <c r="F69" s="4"/>
      <c r="G69" s="5"/>
      <c r="H69" s="5"/>
      <c r="I69" s="5">
        <v>2</v>
      </c>
      <c r="J69" s="5">
        <v>5</v>
      </c>
      <c r="K69" s="5"/>
      <c r="L69" s="5"/>
      <c r="M69" s="5"/>
      <c r="N69" s="5">
        <v>5</v>
      </c>
      <c r="O69" s="5">
        <v>26</v>
      </c>
      <c r="P69" s="5">
        <v>1</v>
      </c>
      <c r="Q69" s="5"/>
      <c r="R69" s="5"/>
      <c r="S69" s="5"/>
      <c r="T69" s="5"/>
      <c r="U69" s="5">
        <v>1</v>
      </c>
      <c r="V69" s="5">
        <v>1</v>
      </c>
      <c r="W69" s="5">
        <v>6</v>
      </c>
      <c r="X69" s="5">
        <v>9</v>
      </c>
      <c r="Y69" s="5"/>
      <c r="Z69" s="5"/>
      <c r="AA69" s="5"/>
      <c r="AB69" s="5"/>
      <c r="AC69" s="5"/>
      <c r="AD69" s="5">
        <v>3</v>
      </c>
      <c r="AE69" s="5">
        <v>7</v>
      </c>
      <c r="AF69" s="5"/>
      <c r="AG69" s="5"/>
      <c r="AH69" s="5"/>
      <c r="AI69" s="5"/>
      <c r="AJ69" s="5"/>
      <c r="AK69" s="5"/>
      <c r="AL69" s="4">
        <f t="shared" si="0"/>
        <v>66</v>
      </c>
      <c r="AM69" s="14">
        <f t="shared" si="1"/>
        <v>1.1000000000000001</v>
      </c>
      <c r="AN69" s="4">
        <f t="shared" si="2"/>
        <v>11</v>
      </c>
    </row>
    <row r="70" spans="1:40" x14ac:dyDescent="0.25">
      <c r="A70" s="9"/>
      <c r="B70" s="15" t="s">
        <v>222</v>
      </c>
      <c r="C70" s="11" t="s">
        <v>70</v>
      </c>
      <c r="D70" s="10" t="s">
        <v>307</v>
      </c>
      <c r="E70" s="4" t="s">
        <v>153</v>
      </c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4">
        <f t="shared" si="0"/>
        <v>0</v>
      </c>
      <c r="AM70" s="14">
        <f t="shared" si="1"/>
        <v>0</v>
      </c>
      <c r="AN70" s="4">
        <f t="shared" si="2"/>
        <v>0</v>
      </c>
    </row>
    <row r="71" spans="1:40" x14ac:dyDescent="0.25">
      <c r="A71" s="9"/>
      <c r="B71" s="15" t="s">
        <v>223</v>
      </c>
      <c r="C71" s="11" t="s">
        <v>71</v>
      </c>
      <c r="D71" s="10" t="s">
        <v>326</v>
      </c>
      <c r="E71" s="4" t="s">
        <v>153</v>
      </c>
      <c r="F71" s="4"/>
      <c r="G71" s="5"/>
      <c r="H71" s="5"/>
      <c r="I71" s="5"/>
      <c r="J71" s="5"/>
      <c r="K71" s="5"/>
      <c r="L71" s="5"/>
      <c r="M71" s="5"/>
      <c r="N71" s="5">
        <v>2</v>
      </c>
      <c r="O71" s="5">
        <v>13</v>
      </c>
      <c r="P71" s="5">
        <v>9</v>
      </c>
      <c r="Q71" s="5">
        <v>10</v>
      </c>
      <c r="R71" s="5"/>
      <c r="S71" s="5"/>
      <c r="T71" s="5"/>
      <c r="U71" s="5">
        <v>6</v>
      </c>
      <c r="V71" s="5">
        <v>13</v>
      </c>
      <c r="W71" s="5">
        <v>3</v>
      </c>
      <c r="X71" s="5">
        <v>7</v>
      </c>
      <c r="Y71" s="5"/>
      <c r="Z71" s="5"/>
      <c r="AA71" s="5">
        <v>16</v>
      </c>
      <c r="AB71" s="5">
        <v>4</v>
      </c>
      <c r="AC71" s="5"/>
      <c r="AD71" s="5"/>
      <c r="AE71" s="5">
        <v>21</v>
      </c>
      <c r="AF71" s="5"/>
      <c r="AG71" s="5"/>
      <c r="AH71" s="5">
        <v>14</v>
      </c>
      <c r="AI71" s="5">
        <v>8</v>
      </c>
      <c r="AJ71" s="5">
        <v>7</v>
      </c>
      <c r="AK71" s="5">
        <v>11</v>
      </c>
      <c r="AL71" s="4">
        <f t="shared" si="0"/>
        <v>144</v>
      </c>
      <c r="AM71" s="14">
        <f t="shared" si="1"/>
        <v>2.4</v>
      </c>
      <c r="AN71" s="4">
        <f t="shared" si="2"/>
        <v>15</v>
      </c>
    </row>
    <row r="72" spans="1:40" x14ac:dyDescent="0.25">
      <c r="A72" s="9"/>
      <c r="B72" s="15" t="s">
        <v>224</v>
      </c>
      <c r="C72" s="11" t="s">
        <v>72</v>
      </c>
      <c r="D72" s="10" t="s">
        <v>327</v>
      </c>
      <c r="E72" s="4" t="s">
        <v>153</v>
      </c>
      <c r="F72" s="4"/>
      <c r="G72" s="5"/>
      <c r="H72" s="5">
        <v>11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>
        <v>2</v>
      </c>
      <c r="AI72" s="5"/>
      <c r="AJ72" s="5"/>
      <c r="AK72" s="5"/>
      <c r="AL72" s="4">
        <f t="shared" si="0"/>
        <v>13</v>
      </c>
      <c r="AM72" s="14">
        <f t="shared" si="1"/>
        <v>0.21666666666666667</v>
      </c>
      <c r="AN72" s="4">
        <f t="shared" si="2"/>
        <v>2</v>
      </c>
    </row>
    <row r="73" spans="1:40" x14ac:dyDescent="0.25">
      <c r="A73" s="9"/>
      <c r="B73" s="15" t="s">
        <v>225</v>
      </c>
      <c r="C73" s="11" t="s">
        <v>73</v>
      </c>
      <c r="D73" s="10" t="s">
        <v>328</v>
      </c>
      <c r="E73" s="4" t="s">
        <v>153</v>
      </c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4">
        <f t="shared" si="0"/>
        <v>0</v>
      </c>
      <c r="AM73" s="14">
        <f t="shared" si="1"/>
        <v>0</v>
      </c>
      <c r="AN73" s="4">
        <f t="shared" si="2"/>
        <v>0</v>
      </c>
    </row>
    <row r="74" spans="1:40" x14ac:dyDescent="0.25">
      <c r="A74" s="9"/>
      <c r="B74" s="15" t="s">
        <v>74</v>
      </c>
      <c r="C74" s="11" t="s">
        <v>74</v>
      </c>
      <c r="D74" s="10" t="s">
        <v>329</v>
      </c>
      <c r="E74" s="4" t="s">
        <v>153</v>
      </c>
      <c r="F74" s="4"/>
      <c r="G74" s="5"/>
      <c r="H74" s="5"/>
      <c r="I74" s="5"/>
      <c r="J74" s="5">
        <v>1</v>
      </c>
      <c r="K74" s="5">
        <v>66</v>
      </c>
      <c r="L74" s="5"/>
      <c r="M74" s="5"/>
      <c r="N74" s="5">
        <v>19</v>
      </c>
      <c r="O74" s="5">
        <v>26</v>
      </c>
      <c r="P74" s="5"/>
      <c r="Q74" s="5"/>
      <c r="R74" s="5"/>
      <c r="S74" s="5"/>
      <c r="T74" s="5"/>
      <c r="U74" s="5"/>
      <c r="V74" s="5"/>
      <c r="W74" s="5">
        <v>26</v>
      </c>
      <c r="X74" s="5">
        <v>3</v>
      </c>
      <c r="Y74" s="5">
        <v>98</v>
      </c>
      <c r="Z74" s="5"/>
      <c r="AA74" s="5"/>
      <c r="AB74" s="5"/>
      <c r="AC74" s="5">
        <v>20</v>
      </c>
      <c r="AD74" s="5">
        <v>20</v>
      </c>
      <c r="AE74" s="5">
        <v>11</v>
      </c>
      <c r="AF74" s="5">
        <v>2</v>
      </c>
      <c r="AG74" s="5"/>
      <c r="AH74" s="5">
        <v>2</v>
      </c>
      <c r="AI74" s="5"/>
      <c r="AJ74" s="5">
        <v>8</v>
      </c>
      <c r="AK74" s="5">
        <v>41</v>
      </c>
      <c r="AL74" s="4">
        <f t="shared" si="0"/>
        <v>343</v>
      </c>
      <c r="AM74" s="14">
        <f t="shared" si="1"/>
        <v>5.7166666666666668</v>
      </c>
      <c r="AN74" s="4">
        <f t="shared" si="2"/>
        <v>14</v>
      </c>
    </row>
    <row r="75" spans="1:40" x14ac:dyDescent="0.25">
      <c r="A75" s="9"/>
      <c r="B75" s="15" t="s">
        <v>227</v>
      </c>
      <c r="C75" s="11" t="s">
        <v>76</v>
      </c>
      <c r="D75" s="10" t="s">
        <v>303</v>
      </c>
      <c r="E75" s="4" t="s">
        <v>153</v>
      </c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>
        <v>10</v>
      </c>
      <c r="S75" s="5"/>
      <c r="T75" s="5"/>
      <c r="U75" s="5">
        <v>1</v>
      </c>
      <c r="V75" s="5"/>
      <c r="W75" s="5"/>
      <c r="X75" s="5">
        <v>4</v>
      </c>
      <c r="Y75" s="5"/>
      <c r="Z75" s="5"/>
      <c r="AA75" s="5"/>
      <c r="AB75" s="5"/>
      <c r="AC75" s="5"/>
      <c r="AD75" s="5">
        <v>6</v>
      </c>
      <c r="AE75" s="5"/>
      <c r="AF75" s="5"/>
      <c r="AG75" s="5"/>
      <c r="AH75" s="5"/>
      <c r="AI75" s="5"/>
      <c r="AJ75" s="5">
        <v>4</v>
      </c>
      <c r="AK75" s="5"/>
      <c r="AL75" s="4">
        <f t="shared" ref="AL75:AL140" si="12">SUM(G75:AK75)</f>
        <v>25</v>
      </c>
      <c r="AM75" s="14">
        <f t="shared" ref="AM75:AM140" si="13">AL75/60</f>
        <v>0.41666666666666669</v>
      </c>
      <c r="AN75" s="4">
        <f t="shared" ref="AN75:AN140" si="14">SUMPRODUCT(--ISNUMBER(G75:AK75))</f>
        <v>5</v>
      </c>
    </row>
    <row r="76" spans="1:40" x14ac:dyDescent="0.25">
      <c r="A76" s="9"/>
      <c r="B76" s="15" t="s">
        <v>228</v>
      </c>
      <c r="C76" s="11" t="s">
        <v>77</v>
      </c>
      <c r="D76" s="10" t="s">
        <v>301</v>
      </c>
      <c r="E76" s="4" t="s">
        <v>153</v>
      </c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4">
        <f t="shared" si="12"/>
        <v>0</v>
      </c>
      <c r="AM76" s="14">
        <f t="shared" si="13"/>
        <v>0</v>
      </c>
      <c r="AN76" s="4">
        <f t="shared" si="14"/>
        <v>0</v>
      </c>
    </row>
    <row r="77" spans="1:40" x14ac:dyDescent="0.25">
      <c r="A77" s="9"/>
      <c r="B77" s="17" t="s">
        <v>369</v>
      </c>
      <c r="C77" s="11" t="s">
        <v>370</v>
      </c>
      <c r="D77" s="10" t="s">
        <v>310</v>
      </c>
      <c r="E77" s="4" t="s">
        <v>153</v>
      </c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>
        <v>5</v>
      </c>
      <c r="AE77" s="5">
        <v>3</v>
      </c>
      <c r="AF77" s="5"/>
      <c r="AG77" s="5"/>
      <c r="AH77" s="5"/>
      <c r="AI77" s="5"/>
      <c r="AJ77" s="5"/>
      <c r="AK77" s="5"/>
      <c r="AL77" s="4">
        <f t="shared" ref="AL77" si="15">SUM(G77:AK77)</f>
        <v>8</v>
      </c>
      <c r="AM77" s="14">
        <f t="shared" ref="AM77" si="16">AL77/60</f>
        <v>0.13333333333333333</v>
      </c>
      <c r="AN77" s="4">
        <f t="shared" ref="AN77" si="17">SUMPRODUCT(--ISNUMBER(G77:AK77))</f>
        <v>2</v>
      </c>
    </row>
    <row r="78" spans="1:40" x14ac:dyDescent="0.25">
      <c r="A78" s="9"/>
      <c r="B78" s="15" t="s">
        <v>229</v>
      </c>
      <c r="C78" s="11" t="s">
        <v>78</v>
      </c>
      <c r="D78" s="10" t="s">
        <v>331</v>
      </c>
      <c r="E78" s="4" t="s">
        <v>153</v>
      </c>
      <c r="F78" s="4"/>
      <c r="G78" s="5"/>
      <c r="H78" s="5"/>
      <c r="I78" s="5"/>
      <c r="J78" s="5"/>
      <c r="K78" s="5"/>
      <c r="L78" s="5"/>
      <c r="M78" s="5"/>
      <c r="N78" s="5"/>
      <c r="O78" s="5"/>
      <c r="P78" s="5">
        <v>11</v>
      </c>
      <c r="Q78" s="5"/>
      <c r="R78" s="5"/>
      <c r="S78" s="5"/>
      <c r="T78" s="5"/>
      <c r="U78" s="5">
        <v>38</v>
      </c>
      <c r="V78" s="5"/>
      <c r="W78" s="5"/>
      <c r="X78" s="5"/>
      <c r="Y78" s="5"/>
      <c r="Z78" s="5"/>
      <c r="AA78" s="5">
        <v>16</v>
      </c>
      <c r="AB78" s="5">
        <v>6</v>
      </c>
      <c r="AC78" s="5"/>
      <c r="AD78" s="5"/>
      <c r="AE78" s="5"/>
      <c r="AF78" s="5"/>
      <c r="AG78" s="5"/>
      <c r="AH78" s="5"/>
      <c r="AI78" s="5"/>
      <c r="AJ78" s="5"/>
      <c r="AK78" s="5">
        <v>18</v>
      </c>
      <c r="AL78" s="4">
        <f t="shared" si="12"/>
        <v>89</v>
      </c>
      <c r="AM78" s="14">
        <f t="shared" si="13"/>
        <v>1.4833333333333334</v>
      </c>
      <c r="AN78" s="4">
        <f t="shared" si="14"/>
        <v>5</v>
      </c>
    </row>
    <row r="79" spans="1:40" x14ac:dyDescent="0.25">
      <c r="A79" s="9"/>
      <c r="B79" s="15" t="s">
        <v>191</v>
      </c>
      <c r="C79" s="11" t="s">
        <v>31</v>
      </c>
      <c r="D79" s="10" t="s">
        <v>310</v>
      </c>
      <c r="E79" s="4" t="s">
        <v>153</v>
      </c>
      <c r="F79" s="4"/>
      <c r="G79" s="5"/>
      <c r="H79" s="5">
        <v>67</v>
      </c>
      <c r="I79" s="5">
        <v>17</v>
      </c>
      <c r="J79" s="5">
        <v>18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>
        <v>41</v>
      </c>
      <c r="AJ79" s="5">
        <v>4</v>
      </c>
      <c r="AK79" s="5">
        <v>33</v>
      </c>
      <c r="AL79" s="4">
        <f>SUM(G79:AK79)</f>
        <v>180</v>
      </c>
      <c r="AM79" s="14">
        <f>AL79/60</f>
        <v>3</v>
      </c>
      <c r="AN79" s="4">
        <f>SUMPRODUCT(--ISNUMBER(G79:AK79))</f>
        <v>6</v>
      </c>
    </row>
    <row r="80" spans="1:40" x14ac:dyDescent="0.25">
      <c r="A80" s="9"/>
      <c r="B80" s="15" t="s">
        <v>230</v>
      </c>
      <c r="C80" s="11" t="s">
        <v>79</v>
      </c>
      <c r="D80" s="10" t="s">
        <v>321</v>
      </c>
      <c r="E80" s="4" t="s">
        <v>153</v>
      </c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4">
        <f t="shared" si="12"/>
        <v>0</v>
      </c>
      <c r="AM80" s="14">
        <f t="shared" si="13"/>
        <v>0</v>
      </c>
      <c r="AN80" s="4">
        <f t="shared" si="14"/>
        <v>0</v>
      </c>
    </row>
    <row r="81" spans="1:40" x14ac:dyDescent="0.25">
      <c r="A81" s="9"/>
      <c r="B81" s="15" t="s">
        <v>231</v>
      </c>
      <c r="C81" s="11" t="s">
        <v>80</v>
      </c>
      <c r="D81" s="10" t="s">
        <v>324</v>
      </c>
      <c r="E81" s="4" t="s">
        <v>153</v>
      </c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4">
        <f t="shared" si="12"/>
        <v>0</v>
      </c>
      <c r="AM81" s="14">
        <f t="shared" si="13"/>
        <v>0</v>
      </c>
      <c r="AN81" s="4">
        <f t="shared" si="14"/>
        <v>0</v>
      </c>
    </row>
    <row r="82" spans="1:40" x14ac:dyDescent="0.25">
      <c r="A82" s="9"/>
      <c r="B82" s="17" t="s">
        <v>232</v>
      </c>
      <c r="C82" s="11" t="s">
        <v>81</v>
      </c>
      <c r="D82" s="10" t="s">
        <v>332</v>
      </c>
      <c r="E82" s="4" t="s">
        <v>153</v>
      </c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4">
        <f t="shared" si="12"/>
        <v>0</v>
      </c>
      <c r="AM82" s="14">
        <f t="shared" si="13"/>
        <v>0</v>
      </c>
      <c r="AN82" s="4">
        <f t="shared" si="14"/>
        <v>0</v>
      </c>
    </row>
    <row r="83" spans="1:40" x14ac:dyDescent="0.25">
      <c r="A83" s="9"/>
      <c r="B83" s="15" t="s">
        <v>233</v>
      </c>
      <c r="C83" s="11" t="s">
        <v>82</v>
      </c>
      <c r="D83" s="10" t="s">
        <v>299</v>
      </c>
      <c r="E83" s="4" t="s">
        <v>153</v>
      </c>
      <c r="F83" s="4"/>
      <c r="G83" s="5"/>
      <c r="H83" s="5">
        <v>13</v>
      </c>
      <c r="I83" s="5"/>
      <c r="J83" s="5">
        <v>2</v>
      </c>
      <c r="K83" s="5"/>
      <c r="L83" s="5"/>
      <c r="M83" s="5"/>
      <c r="N83" s="5"/>
      <c r="O83" s="5">
        <v>2</v>
      </c>
      <c r="P83" s="5"/>
      <c r="Q83" s="5"/>
      <c r="R83" s="5"/>
      <c r="S83" s="5"/>
      <c r="T83" s="5">
        <v>4</v>
      </c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>
        <v>7</v>
      </c>
      <c r="AL83" s="4">
        <f t="shared" si="12"/>
        <v>28</v>
      </c>
      <c r="AM83" s="14">
        <f t="shared" si="13"/>
        <v>0.46666666666666667</v>
      </c>
      <c r="AN83" s="4">
        <f t="shared" si="14"/>
        <v>5</v>
      </c>
    </row>
    <row r="84" spans="1:40" x14ac:dyDescent="0.25">
      <c r="A84" s="9"/>
      <c r="B84" s="15" t="s">
        <v>234</v>
      </c>
      <c r="C84" s="11" t="s">
        <v>83</v>
      </c>
      <c r="D84" s="10" t="s">
        <v>333</v>
      </c>
      <c r="E84" s="4" t="s">
        <v>153</v>
      </c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4">
        <f t="shared" si="12"/>
        <v>0</v>
      </c>
      <c r="AM84" s="14">
        <f t="shared" si="13"/>
        <v>0</v>
      </c>
      <c r="AN84" s="4">
        <f t="shared" si="14"/>
        <v>0</v>
      </c>
    </row>
    <row r="85" spans="1:40" x14ac:dyDescent="0.25">
      <c r="A85" s="9"/>
      <c r="B85" s="15" t="s">
        <v>235</v>
      </c>
      <c r="C85" s="11" t="s">
        <v>84</v>
      </c>
      <c r="D85" s="10" t="s">
        <v>334</v>
      </c>
      <c r="E85" s="4" t="s">
        <v>153</v>
      </c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4">
        <f t="shared" si="12"/>
        <v>0</v>
      </c>
      <c r="AM85" s="14">
        <f t="shared" si="13"/>
        <v>0</v>
      </c>
      <c r="AN85" s="4">
        <f t="shared" si="14"/>
        <v>0</v>
      </c>
    </row>
    <row r="86" spans="1:40" x14ac:dyDescent="0.25">
      <c r="A86" s="9"/>
      <c r="B86" s="15" t="s">
        <v>236</v>
      </c>
      <c r="C86" s="11" t="s">
        <v>155</v>
      </c>
      <c r="D86" s="10" t="s">
        <v>335</v>
      </c>
      <c r="E86" s="4" t="s">
        <v>153</v>
      </c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>
        <v>5</v>
      </c>
      <c r="V86" s="5">
        <v>7</v>
      </c>
      <c r="W86" s="5">
        <v>8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4">
        <f t="shared" si="12"/>
        <v>20</v>
      </c>
      <c r="AM86" s="14">
        <f t="shared" si="13"/>
        <v>0.33333333333333331</v>
      </c>
      <c r="AN86" s="4">
        <f t="shared" si="14"/>
        <v>3</v>
      </c>
    </row>
    <row r="87" spans="1:40" x14ac:dyDescent="0.25">
      <c r="A87" s="9"/>
      <c r="B87" s="15" t="s">
        <v>237</v>
      </c>
      <c r="C87" s="11" t="s">
        <v>85</v>
      </c>
      <c r="D87" s="10" t="s">
        <v>327</v>
      </c>
      <c r="E87" s="4" t="s">
        <v>153</v>
      </c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4">
        <f t="shared" si="12"/>
        <v>0</v>
      </c>
      <c r="AM87" s="14">
        <f t="shared" si="13"/>
        <v>0</v>
      </c>
      <c r="AN87" s="4">
        <f t="shared" si="14"/>
        <v>0</v>
      </c>
    </row>
    <row r="88" spans="1:40" x14ac:dyDescent="0.25">
      <c r="A88" s="9"/>
      <c r="B88" s="15" t="s">
        <v>238</v>
      </c>
      <c r="C88" s="11" t="s">
        <v>86</v>
      </c>
      <c r="D88" s="10" t="s">
        <v>299</v>
      </c>
      <c r="E88" s="4" t="s">
        <v>153</v>
      </c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>
        <v>9</v>
      </c>
      <c r="U88" s="5">
        <v>7</v>
      </c>
      <c r="V88" s="5"/>
      <c r="W88" s="5">
        <v>21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>
        <v>30</v>
      </c>
      <c r="AL88" s="4">
        <f t="shared" si="12"/>
        <v>67</v>
      </c>
      <c r="AM88" s="14">
        <f t="shared" si="13"/>
        <v>1.1166666666666667</v>
      </c>
      <c r="AN88" s="4">
        <f t="shared" si="14"/>
        <v>4</v>
      </c>
    </row>
    <row r="89" spans="1:40" x14ac:dyDescent="0.25">
      <c r="A89" s="9"/>
      <c r="B89" s="15" t="s">
        <v>239</v>
      </c>
      <c r="C89" s="11" t="s">
        <v>87</v>
      </c>
      <c r="D89" s="10" t="s">
        <v>336</v>
      </c>
      <c r="E89" s="4" t="s">
        <v>153</v>
      </c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4">
        <f t="shared" si="12"/>
        <v>0</v>
      </c>
      <c r="AM89" s="14">
        <f t="shared" si="13"/>
        <v>0</v>
      </c>
      <c r="AN89" s="4">
        <f t="shared" si="14"/>
        <v>0</v>
      </c>
    </row>
    <row r="90" spans="1:40" x14ac:dyDescent="0.25">
      <c r="A90" s="9"/>
      <c r="B90" s="15" t="s">
        <v>240</v>
      </c>
      <c r="C90" s="11" t="s">
        <v>88</v>
      </c>
      <c r="D90" s="10" t="s">
        <v>337</v>
      </c>
      <c r="E90" s="4" t="s">
        <v>153</v>
      </c>
      <c r="F90" s="4"/>
      <c r="G90" s="5"/>
      <c r="H90" s="5"/>
      <c r="I90" s="5"/>
      <c r="J90" s="5"/>
      <c r="K90" s="5"/>
      <c r="L90" s="5"/>
      <c r="M90" s="5"/>
      <c r="N90" s="5"/>
      <c r="O90" s="5">
        <v>1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>
        <v>6</v>
      </c>
      <c r="AB90" s="5"/>
      <c r="AC90" s="5"/>
      <c r="AD90" s="5"/>
      <c r="AE90" s="5">
        <v>11</v>
      </c>
      <c r="AF90" s="5"/>
      <c r="AG90" s="5"/>
      <c r="AH90" s="5"/>
      <c r="AI90" s="5"/>
      <c r="AJ90" s="5"/>
      <c r="AK90" s="5">
        <v>3</v>
      </c>
      <c r="AL90" s="4">
        <f t="shared" si="12"/>
        <v>21</v>
      </c>
      <c r="AM90" s="14">
        <f t="shared" si="13"/>
        <v>0.35</v>
      </c>
      <c r="AN90" s="4">
        <f t="shared" si="14"/>
        <v>4</v>
      </c>
    </row>
    <row r="91" spans="1:40" x14ac:dyDescent="0.25">
      <c r="A91" s="9"/>
      <c r="B91" s="18" t="s">
        <v>378</v>
      </c>
      <c r="C91" s="11" t="s">
        <v>377</v>
      </c>
      <c r="D91" s="10" t="s">
        <v>379</v>
      </c>
      <c r="E91" s="4" t="s">
        <v>153</v>
      </c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4"/>
      <c r="AM91" s="14"/>
      <c r="AN91" s="4"/>
    </row>
    <row r="92" spans="1:40" x14ac:dyDescent="0.25">
      <c r="A92" s="9"/>
      <c r="B92" s="15" t="s">
        <v>241</v>
      </c>
      <c r="C92" s="11" t="s">
        <v>89</v>
      </c>
      <c r="D92" s="10" t="s">
        <v>338</v>
      </c>
      <c r="E92" s="4" t="s">
        <v>153</v>
      </c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4">
        <f t="shared" si="12"/>
        <v>0</v>
      </c>
      <c r="AM92" s="14">
        <f t="shared" si="13"/>
        <v>0</v>
      </c>
      <c r="AN92" s="4">
        <f t="shared" si="14"/>
        <v>0</v>
      </c>
    </row>
    <row r="93" spans="1:40" x14ac:dyDescent="0.25">
      <c r="A93" s="9"/>
      <c r="B93" s="15" t="s">
        <v>194</v>
      </c>
      <c r="C93" s="11" t="s">
        <v>90</v>
      </c>
      <c r="D93" s="10" t="s">
        <v>157</v>
      </c>
      <c r="E93" s="4" t="s">
        <v>153</v>
      </c>
      <c r="F93" s="4"/>
      <c r="G93" s="5"/>
      <c r="H93" s="5"/>
      <c r="I93" s="5"/>
      <c r="J93" s="5">
        <v>10</v>
      </c>
      <c r="K93" s="5"/>
      <c r="L93" s="5"/>
      <c r="M93" s="5"/>
      <c r="N93" s="5">
        <v>26</v>
      </c>
      <c r="O93" s="5">
        <v>48</v>
      </c>
      <c r="P93" s="5">
        <v>4</v>
      </c>
      <c r="Q93" s="5">
        <v>26</v>
      </c>
      <c r="R93" s="5"/>
      <c r="S93" s="5"/>
      <c r="T93" s="5">
        <v>7</v>
      </c>
      <c r="U93" s="5"/>
      <c r="V93" s="5"/>
      <c r="W93" s="5"/>
      <c r="X93" s="5">
        <v>2</v>
      </c>
      <c r="Y93" s="5"/>
      <c r="Z93" s="5"/>
      <c r="AA93" s="5"/>
      <c r="AB93" s="5"/>
      <c r="AC93" s="5"/>
      <c r="AD93" s="5"/>
      <c r="AE93" s="5">
        <v>18</v>
      </c>
      <c r="AF93" s="5">
        <v>40</v>
      </c>
      <c r="AG93" s="5"/>
      <c r="AH93" s="5"/>
      <c r="AI93" s="5"/>
      <c r="AJ93" s="5">
        <v>22</v>
      </c>
      <c r="AK93" s="5">
        <v>20</v>
      </c>
      <c r="AL93" s="4">
        <f t="shared" si="12"/>
        <v>223</v>
      </c>
      <c r="AM93" s="14">
        <f t="shared" si="13"/>
        <v>3.7166666666666668</v>
      </c>
      <c r="AN93" s="4">
        <f t="shared" si="14"/>
        <v>11</v>
      </c>
    </row>
    <row r="94" spans="1:40" x14ac:dyDescent="0.25">
      <c r="A94" s="9"/>
      <c r="B94" s="15" t="s">
        <v>242</v>
      </c>
      <c r="C94" s="11" t="s">
        <v>91</v>
      </c>
      <c r="D94" s="10" t="s">
        <v>304</v>
      </c>
      <c r="E94" s="4" t="s">
        <v>153</v>
      </c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4">
        <f t="shared" si="12"/>
        <v>0</v>
      </c>
      <c r="AM94" s="14">
        <f t="shared" si="13"/>
        <v>0</v>
      </c>
      <c r="AN94" s="4">
        <f t="shared" si="14"/>
        <v>0</v>
      </c>
    </row>
    <row r="95" spans="1:40" x14ac:dyDescent="0.25">
      <c r="A95" s="9"/>
      <c r="B95" s="15" t="s">
        <v>243</v>
      </c>
      <c r="C95" s="11" t="s">
        <v>92</v>
      </c>
      <c r="D95" s="10" t="s">
        <v>339</v>
      </c>
      <c r="E95" s="4" t="s">
        <v>153</v>
      </c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>
        <v>3</v>
      </c>
      <c r="AD95" s="5"/>
      <c r="AE95" s="5">
        <v>6</v>
      </c>
      <c r="AF95" s="5"/>
      <c r="AG95" s="5"/>
      <c r="AH95" s="5"/>
      <c r="AI95" s="5"/>
      <c r="AJ95" s="5"/>
      <c r="AK95" s="5"/>
      <c r="AL95" s="4">
        <f t="shared" si="12"/>
        <v>9</v>
      </c>
      <c r="AM95" s="14">
        <f t="shared" si="13"/>
        <v>0.15</v>
      </c>
      <c r="AN95" s="4">
        <f t="shared" si="14"/>
        <v>2</v>
      </c>
    </row>
    <row r="96" spans="1:40" x14ac:dyDescent="0.25">
      <c r="A96" s="9"/>
      <c r="B96" s="15" t="s">
        <v>244</v>
      </c>
      <c r="C96" s="11" t="s">
        <v>93</v>
      </c>
      <c r="D96" s="10" t="s">
        <v>299</v>
      </c>
      <c r="E96" s="4" t="s">
        <v>153</v>
      </c>
      <c r="F96" s="4"/>
      <c r="G96" s="5"/>
      <c r="H96" s="5"/>
      <c r="I96" s="5">
        <v>12</v>
      </c>
      <c r="J96" s="5">
        <v>8</v>
      </c>
      <c r="K96" s="5"/>
      <c r="L96" s="5"/>
      <c r="M96" s="5"/>
      <c r="N96" s="5">
        <v>10</v>
      </c>
      <c r="O96" s="5">
        <v>40</v>
      </c>
      <c r="P96" s="5">
        <v>4</v>
      </c>
      <c r="Q96" s="5"/>
      <c r="R96" s="5"/>
      <c r="S96" s="5"/>
      <c r="T96" s="5"/>
      <c r="U96" s="5">
        <v>5</v>
      </c>
      <c r="V96" s="5">
        <v>4</v>
      </c>
      <c r="W96" s="5"/>
      <c r="X96" s="5"/>
      <c r="Y96" s="5"/>
      <c r="Z96" s="5"/>
      <c r="AA96" s="5"/>
      <c r="AB96" s="5">
        <v>4</v>
      </c>
      <c r="AC96" s="5"/>
      <c r="AD96" s="5">
        <v>15</v>
      </c>
      <c r="AE96" s="5">
        <v>56</v>
      </c>
      <c r="AF96" s="5"/>
      <c r="AG96" s="5"/>
      <c r="AH96" s="5">
        <v>5</v>
      </c>
      <c r="AI96" s="5">
        <v>8</v>
      </c>
      <c r="AJ96" s="5">
        <v>10</v>
      </c>
      <c r="AK96" s="5"/>
      <c r="AL96" s="4">
        <f t="shared" si="12"/>
        <v>181</v>
      </c>
      <c r="AM96" s="14">
        <f t="shared" si="13"/>
        <v>3.0166666666666666</v>
      </c>
      <c r="AN96" s="4">
        <f t="shared" si="14"/>
        <v>13</v>
      </c>
    </row>
    <row r="97" spans="1:40" x14ac:dyDescent="0.25">
      <c r="A97" s="9"/>
      <c r="B97" s="11" t="s">
        <v>94</v>
      </c>
      <c r="C97" s="11" t="s">
        <v>94</v>
      </c>
      <c r="D97" s="10" t="s">
        <v>303</v>
      </c>
      <c r="E97" s="4" t="s">
        <v>153</v>
      </c>
      <c r="F97" s="4"/>
      <c r="G97" s="5"/>
      <c r="H97" s="5">
        <v>1</v>
      </c>
      <c r="I97" s="5">
        <v>16</v>
      </c>
      <c r="J97" s="5"/>
      <c r="K97" s="5"/>
      <c r="L97" s="5"/>
      <c r="M97" s="5"/>
      <c r="N97" s="5">
        <v>11</v>
      </c>
      <c r="O97" s="5">
        <v>28</v>
      </c>
      <c r="P97" s="5"/>
      <c r="Q97" s="5">
        <v>23</v>
      </c>
      <c r="R97" s="5"/>
      <c r="S97" s="5"/>
      <c r="T97" s="5">
        <v>3</v>
      </c>
      <c r="U97" s="5"/>
      <c r="V97" s="5"/>
      <c r="W97" s="5">
        <v>20</v>
      </c>
      <c r="X97" s="5"/>
      <c r="Y97" s="5"/>
      <c r="Z97" s="5"/>
      <c r="AA97" s="5">
        <v>16</v>
      </c>
      <c r="AB97" s="5"/>
      <c r="AC97" s="5"/>
      <c r="AD97" s="5">
        <v>11</v>
      </c>
      <c r="AE97" s="5"/>
      <c r="AF97" s="5"/>
      <c r="AG97" s="5"/>
      <c r="AH97" s="5"/>
      <c r="AI97" s="5"/>
      <c r="AJ97" s="5"/>
      <c r="AK97" s="5">
        <v>7</v>
      </c>
      <c r="AL97" s="4">
        <f t="shared" si="12"/>
        <v>136</v>
      </c>
      <c r="AM97" s="14">
        <f t="shared" si="13"/>
        <v>2.2666666666666666</v>
      </c>
      <c r="AN97" s="4">
        <f t="shared" si="14"/>
        <v>10</v>
      </c>
    </row>
    <row r="98" spans="1:40" x14ac:dyDescent="0.25">
      <c r="A98" s="9"/>
      <c r="B98" s="15" t="s">
        <v>245</v>
      </c>
      <c r="C98" s="11" t="s">
        <v>95</v>
      </c>
      <c r="D98" s="10" t="s">
        <v>340</v>
      </c>
      <c r="E98" s="4" t="s">
        <v>153</v>
      </c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4">
        <f t="shared" si="12"/>
        <v>0</v>
      </c>
      <c r="AM98" s="14">
        <f t="shared" si="13"/>
        <v>0</v>
      </c>
      <c r="AN98" s="4">
        <f t="shared" si="14"/>
        <v>0</v>
      </c>
    </row>
    <row r="99" spans="1:40" x14ac:dyDescent="0.25">
      <c r="A99" s="9"/>
      <c r="B99" s="15" t="s">
        <v>246</v>
      </c>
      <c r="C99" s="11" t="s">
        <v>96</v>
      </c>
      <c r="D99" s="10" t="s">
        <v>341</v>
      </c>
      <c r="E99" s="4" t="s">
        <v>153</v>
      </c>
      <c r="F99" s="4"/>
      <c r="G99" s="5"/>
      <c r="H99" s="5"/>
      <c r="I99" s="5"/>
      <c r="J99" s="5"/>
      <c r="K99" s="5"/>
      <c r="L99" s="5"/>
      <c r="M99" s="5"/>
      <c r="N99" s="5"/>
      <c r="O99" s="5">
        <v>7</v>
      </c>
      <c r="P99" s="5"/>
      <c r="Q99" s="5"/>
      <c r="R99" s="5"/>
      <c r="S99" s="5"/>
      <c r="T99" s="5"/>
      <c r="U99" s="5">
        <v>1</v>
      </c>
      <c r="V99" s="5"/>
      <c r="W99" s="5"/>
      <c r="X99" s="5"/>
      <c r="Y99" s="5"/>
      <c r="Z99" s="5"/>
      <c r="AA99" s="5"/>
      <c r="AB99" s="5">
        <v>4</v>
      </c>
      <c r="AC99" s="5">
        <v>7</v>
      </c>
      <c r="AD99" s="5">
        <v>14</v>
      </c>
      <c r="AE99" s="5">
        <v>2</v>
      </c>
      <c r="AF99" s="5"/>
      <c r="AG99" s="5"/>
      <c r="AH99" s="5"/>
      <c r="AI99" s="5"/>
      <c r="AJ99" s="5"/>
      <c r="AK99" s="5"/>
      <c r="AL99" s="4">
        <f t="shared" si="12"/>
        <v>35</v>
      </c>
      <c r="AM99" s="14">
        <f t="shared" si="13"/>
        <v>0.58333333333333337</v>
      </c>
      <c r="AN99" s="4">
        <f t="shared" si="14"/>
        <v>6</v>
      </c>
    </row>
    <row r="100" spans="1:40" x14ac:dyDescent="0.25">
      <c r="A100" s="9"/>
      <c r="B100" s="15" t="s">
        <v>247</v>
      </c>
      <c r="C100" s="11" t="s">
        <v>97</v>
      </c>
      <c r="D100" s="10" t="s">
        <v>342</v>
      </c>
      <c r="E100" s="4" t="s">
        <v>153</v>
      </c>
      <c r="F100" s="4"/>
      <c r="G100" s="5"/>
      <c r="H100" s="5"/>
      <c r="I100" s="5">
        <v>1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4">
        <f t="shared" si="12"/>
        <v>1</v>
      </c>
      <c r="AM100" s="14">
        <f t="shared" si="13"/>
        <v>1.6666666666666666E-2</v>
      </c>
      <c r="AN100" s="4">
        <f t="shared" si="14"/>
        <v>1</v>
      </c>
    </row>
    <row r="101" spans="1:40" x14ac:dyDescent="0.25">
      <c r="A101" s="9"/>
      <c r="B101" s="11" t="s">
        <v>98</v>
      </c>
      <c r="C101" s="11" t="s">
        <v>98</v>
      </c>
      <c r="D101" s="10" t="s">
        <v>305</v>
      </c>
      <c r="E101" s="4" t="s">
        <v>153</v>
      </c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4">
        <f t="shared" si="12"/>
        <v>0</v>
      </c>
      <c r="AM101" s="14">
        <f t="shared" si="13"/>
        <v>0</v>
      </c>
      <c r="AN101" s="4">
        <f t="shared" si="14"/>
        <v>0</v>
      </c>
    </row>
    <row r="102" spans="1:40" x14ac:dyDescent="0.25">
      <c r="A102" s="9"/>
      <c r="B102" s="15" t="s">
        <v>248</v>
      </c>
      <c r="C102" s="11" t="s">
        <v>99</v>
      </c>
      <c r="D102" s="10" t="s">
        <v>157</v>
      </c>
      <c r="E102" s="4" t="s">
        <v>153</v>
      </c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4">
        <f t="shared" si="12"/>
        <v>0</v>
      </c>
      <c r="AM102" s="14">
        <f t="shared" si="13"/>
        <v>0</v>
      </c>
      <c r="AN102" s="4">
        <f t="shared" si="14"/>
        <v>0</v>
      </c>
    </row>
    <row r="103" spans="1:40" x14ac:dyDescent="0.25">
      <c r="A103" s="8"/>
      <c r="B103" s="15" t="s">
        <v>249</v>
      </c>
      <c r="C103" s="11" t="s">
        <v>100</v>
      </c>
      <c r="D103" s="10" t="s">
        <v>343</v>
      </c>
      <c r="E103" s="4" t="s">
        <v>153</v>
      </c>
      <c r="F103" s="4"/>
      <c r="G103" s="5"/>
      <c r="H103" s="5">
        <v>4</v>
      </c>
      <c r="I103" s="5">
        <v>3</v>
      </c>
      <c r="J103" s="5">
        <v>1</v>
      </c>
      <c r="K103" s="5"/>
      <c r="L103" s="5"/>
      <c r="M103" s="5"/>
      <c r="N103" s="5">
        <v>1</v>
      </c>
      <c r="O103" s="5"/>
      <c r="P103" s="5">
        <v>2</v>
      </c>
      <c r="Q103" s="5">
        <v>9</v>
      </c>
      <c r="R103" s="5"/>
      <c r="S103" s="5"/>
      <c r="T103" s="5">
        <v>1</v>
      </c>
      <c r="U103" s="5"/>
      <c r="V103" s="5"/>
      <c r="W103" s="5">
        <v>7</v>
      </c>
      <c r="X103" s="5"/>
      <c r="Y103" s="5"/>
      <c r="Z103" s="5"/>
      <c r="AA103" s="5"/>
      <c r="AB103" s="5"/>
      <c r="AC103" s="5"/>
      <c r="AD103" s="5">
        <v>2</v>
      </c>
      <c r="AE103" s="5">
        <v>2</v>
      </c>
      <c r="AF103" s="5"/>
      <c r="AG103" s="5"/>
      <c r="AH103" s="5"/>
      <c r="AI103" s="5"/>
      <c r="AJ103" s="5">
        <v>2</v>
      </c>
      <c r="AK103" s="5"/>
      <c r="AL103" s="4">
        <f t="shared" si="12"/>
        <v>34</v>
      </c>
      <c r="AM103" s="14">
        <f t="shared" si="13"/>
        <v>0.56666666666666665</v>
      </c>
      <c r="AN103" s="4">
        <f t="shared" si="14"/>
        <v>11</v>
      </c>
    </row>
    <row r="104" spans="1:40" x14ac:dyDescent="0.25">
      <c r="A104" s="8"/>
      <c r="B104" s="11" t="s">
        <v>101</v>
      </c>
      <c r="C104" s="11" t="s">
        <v>101</v>
      </c>
      <c r="D104" s="10" t="s">
        <v>307</v>
      </c>
      <c r="E104" s="4" t="s">
        <v>153</v>
      </c>
      <c r="F104" s="4"/>
      <c r="G104" s="5"/>
      <c r="H104" s="5"/>
      <c r="I104" s="5"/>
      <c r="J104" s="5">
        <v>17</v>
      </c>
      <c r="K104" s="5"/>
      <c r="L104" s="5"/>
      <c r="M104" s="5"/>
      <c r="N104" s="5">
        <v>8</v>
      </c>
      <c r="O104" s="5">
        <v>4</v>
      </c>
      <c r="P104" s="5"/>
      <c r="Q104" s="5">
        <v>17</v>
      </c>
      <c r="R104" s="5"/>
      <c r="S104" s="5"/>
      <c r="T104" s="5">
        <v>9</v>
      </c>
      <c r="U104" s="5"/>
      <c r="V104" s="5"/>
      <c r="W104" s="5">
        <v>3</v>
      </c>
      <c r="X104" s="5"/>
      <c r="Y104" s="5"/>
      <c r="Z104" s="5"/>
      <c r="AA104" s="5">
        <v>1</v>
      </c>
      <c r="AB104" s="5">
        <v>6</v>
      </c>
      <c r="AC104" s="5"/>
      <c r="AD104" s="5">
        <v>4</v>
      </c>
      <c r="AE104" s="5">
        <v>4</v>
      </c>
      <c r="AF104" s="5"/>
      <c r="AG104" s="5"/>
      <c r="AH104" s="5"/>
      <c r="AI104" s="5"/>
      <c r="AJ104" s="5">
        <v>2</v>
      </c>
      <c r="AK104" s="5"/>
      <c r="AL104" s="4">
        <f t="shared" si="12"/>
        <v>75</v>
      </c>
      <c r="AM104" s="14">
        <f t="shared" si="13"/>
        <v>1.25</v>
      </c>
      <c r="AN104" s="4">
        <f t="shared" si="14"/>
        <v>11</v>
      </c>
    </row>
    <row r="105" spans="1:40" x14ac:dyDescent="0.25">
      <c r="A105" s="8"/>
      <c r="B105" s="16" t="s">
        <v>250</v>
      </c>
      <c r="C105" s="11" t="s">
        <v>102</v>
      </c>
      <c r="D105" s="10" t="s">
        <v>332</v>
      </c>
      <c r="E105" s="4" t="s">
        <v>153</v>
      </c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>
        <v>6</v>
      </c>
      <c r="AB105" s="5"/>
      <c r="AC105" s="5"/>
      <c r="AD105" s="5"/>
      <c r="AE105" s="5">
        <v>8</v>
      </c>
      <c r="AF105" s="5"/>
      <c r="AG105" s="5"/>
      <c r="AH105" s="5"/>
      <c r="AI105" s="5"/>
      <c r="AJ105" s="5"/>
      <c r="AK105" s="5">
        <v>3</v>
      </c>
      <c r="AL105" s="4">
        <f t="shared" si="12"/>
        <v>17</v>
      </c>
      <c r="AM105" s="14">
        <f t="shared" si="13"/>
        <v>0.28333333333333333</v>
      </c>
      <c r="AN105" s="4">
        <f t="shared" si="14"/>
        <v>3</v>
      </c>
    </row>
    <row r="106" spans="1:40" x14ac:dyDescent="0.25">
      <c r="A106" s="9"/>
      <c r="B106" s="15" t="s">
        <v>195</v>
      </c>
      <c r="C106" s="11" t="s">
        <v>34</v>
      </c>
      <c r="D106" s="10" t="s">
        <v>311</v>
      </c>
      <c r="E106" s="4" t="s">
        <v>153</v>
      </c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4">
        <f>SUM(G106:AK106)</f>
        <v>0</v>
      </c>
      <c r="AM106" s="14">
        <f>AL106/60</f>
        <v>0</v>
      </c>
      <c r="AN106" s="4">
        <f>SUMPRODUCT(--ISNUMBER(G106:AK106))</f>
        <v>0</v>
      </c>
    </row>
    <row r="107" spans="1:40" x14ac:dyDescent="0.25">
      <c r="A107" s="8"/>
      <c r="B107" s="15" t="s">
        <v>251</v>
      </c>
      <c r="C107" s="11" t="s">
        <v>103</v>
      </c>
      <c r="D107" s="10" t="s">
        <v>299</v>
      </c>
      <c r="E107" s="4" t="s">
        <v>153</v>
      </c>
      <c r="F107" s="4"/>
      <c r="G107" s="5"/>
      <c r="H107" s="5"/>
      <c r="I107" s="5"/>
      <c r="J107" s="5"/>
      <c r="K107" s="5"/>
      <c r="L107" s="5"/>
      <c r="M107" s="5"/>
      <c r="N107" s="5">
        <v>12</v>
      </c>
      <c r="O107" s="5">
        <v>49</v>
      </c>
      <c r="P107" s="5">
        <v>22</v>
      </c>
      <c r="Q107" s="5"/>
      <c r="R107" s="5"/>
      <c r="S107" s="5"/>
      <c r="T107" s="5"/>
      <c r="U107" s="5">
        <v>45</v>
      </c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4">
        <f t="shared" si="12"/>
        <v>128</v>
      </c>
      <c r="AM107" s="14">
        <f t="shared" si="13"/>
        <v>2.1333333333333333</v>
      </c>
      <c r="AN107" s="4">
        <f t="shared" si="14"/>
        <v>4</v>
      </c>
    </row>
    <row r="108" spans="1:40" x14ac:dyDescent="0.25">
      <c r="A108" s="8"/>
      <c r="B108" s="15" t="s">
        <v>252</v>
      </c>
      <c r="C108" s="11" t="s">
        <v>104</v>
      </c>
      <c r="D108" s="10" t="s">
        <v>344</v>
      </c>
      <c r="E108" s="4" t="s">
        <v>153</v>
      </c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4">
        <f t="shared" si="12"/>
        <v>0</v>
      </c>
      <c r="AM108" s="14">
        <f t="shared" si="13"/>
        <v>0</v>
      </c>
      <c r="AN108" s="4">
        <f t="shared" si="14"/>
        <v>0</v>
      </c>
    </row>
    <row r="109" spans="1:40" x14ac:dyDescent="0.25">
      <c r="A109" s="8"/>
      <c r="B109" s="15" t="s">
        <v>253</v>
      </c>
      <c r="C109" s="11" t="s">
        <v>105</v>
      </c>
      <c r="D109" s="10" t="s">
        <v>333</v>
      </c>
      <c r="E109" s="4" t="s">
        <v>153</v>
      </c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4">
        <f t="shared" si="12"/>
        <v>0</v>
      </c>
      <c r="AM109" s="14">
        <f t="shared" si="13"/>
        <v>0</v>
      </c>
      <c r="AN109" s="4">
        <f t="shared" si="14"/>
        <v>0</v>
      </c>
    </row>
    <row r="110" spans="1:40" x14ac:dyDescent="0.25">
      <c r="A110" s="8"/>
      <c r="B110" s="15" t="s">
        <v>254</v>
      </c>
      <c r="C110" s="11" t="s">
        <v>106</v>
      </c>
      <c r="D110" s="10" t="s">
        <v>345</v>
      </c>
      <c r="E110" s="4" t="s">
        <v>153</v>
      </c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5">
        <v>3</v>
      </c>
      <c r="Q110" s="5"/>
      <c r="R110" s="5"/>
      <c r="S110" s="5"/>
      <c r="T110" s="5">
        <v>17</v>
      </c>
      <c r="U110" s="5">
        <v>5</v>
      </c>
      <c r="V110" s="5"/>
      <c r="W110" s="5">
        <v>62</v>
      </c>
      <c r="X110" s="5"/>
      <c r="Y110" s="5"/>
      <c r="Z110" s="5"/>
      <c r="AA110" s="5"/>
      <c r="AB110" s="5">
        <v>5</v>
      </c>
      <c r="AC110" s="5"/>
      <c r="AD110" s="5">
        <v>15</v>
      </c>
      <c r="AE110" s="5"/>
      <c r="AF110" s="5"/>
      <c r="AG110" s="5"/>
      <c r="AH110" s="5"/>
      <c r="AI110" s="5"/>
      <c r="AJ110" s="5"/>
      <c r="AK110" s="5"/>
      <c r="AL110" s="4">
        <f t="shared" si="12"/>
        <v>107</v>
      </c>
      <c r="AM110" s="14">
        <f t="shared" si="13"/>
        <v>1.7833333333333334</v>
      </c>
      <c r="AN110" s="4">
        <f t="shared" si="14"/>
        <v>6</v>
      </c>
    </row>
    <row r="111" spans="1:40" x14ac:dyDescent="0.25">
      <c r="A111" s="8"/>
      <c r="B111" s="15" t="s">
        <v>255</v>
      </c>
      <c r="C111" s="11" t="s">
        <v>107</v>
      </c>
      <c r="D111" s="10" t="s">
        <v>346</v>
      </c>
      <c r="E111" s="4" t="s">
        <v>153</v>
      </c>
      <c r="F111" s="4"/>
      <c r="G111" s="5"/>
      <c r="H111" s="5"/>
      <c r="I111" s="5"/>
      <c r="J111" s="5"/>
      <c r="K111" s="5"/>
      <c r="L111" s="5"/>
      <c r="M111" s="5"/>
      <c r="N111" s="5"/>
      <c r="O111" s="5">
        <v>15</v>
      </c>
      <c r="P111" s="5">
        <v>10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>
        <v>1</v>
      </c>
      <c r="AJ111" s="5"/>
      <c r="AK111" s="5"/>
      <c r="AL111" s="4">
        <f t="shared" si="12"/>
        <v>26</v>
      </c>
      <c r="AM111" s="14">
        <f t="shared" si="13"/>
        <v>0.43333333333333335</v>
      </c>
      <c r="AN111" s="4">
        <f t="shared" si="14"/>
        <v>3</v>
      </c>
    </row>
    <row r="112" spans="1:40" x14ac:dyDescent="0.25">
      <c r="A112" s="8"/>
      <c r="B112" s="15" t="s">
        <v>256</v>
      </c>
      <c r="C112" s="11" t="s">
        <v>108</v>
      </c>
      <c r="D112" s="10" t="s">
        <v>319</v>
      </c>
      <c r="E112" s="4" t="s">
        <v>153</v>
      </c>
      <c r="F112" s="4"/>
      <c r="G112" s="5"/>
      <c r="H112" s="5"/>
      <c r="I112" s="5"/>
      <c r="J112" s="5"/>
      <c r="K112" s="5"/>
      <c r="L112" s="5"/>
      <c r="M112" s="5"/>
      <c r="N112" s="5">
        <v>88</v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4">
        <f t="shared" si="12"/>
        <v>88</v>
      </c>
      <c r="AM112" s="14">
        <f t="shared" si="13"/>
        <v>1.4666666666666666</v>
      </c>
      <c r="AN112" s="4">
        <f t="shared" si="14"/>
        <v>1</v>
      </c>
    </row>
    <row r="113" spans="1:40" x14ac:dyDescent="0.25">
      <c r="A113" s="8"/>
      <c r="B113" s="15" t="s">
        <v>257</v>
      </c>
      <c r="C113" s="11" t="s">
        <v>109</v>
      </c>
      <c r="D113" s="10" t="s">
        <v>347</v>
      </c>
      <c r="E113" s="4" t="s">
        <v>153</v>
      </c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4">
        <f t="shared" si="12"/>
        <v>0</v>
      </c>
      <c r="AM113" s="14">
        <f t="shared" si="13"/>
        <v>0</v>
      </c>
      <c r="AN113" s="4">
        <f t="shared" si="14"/>
        <v>0</v>
      </c>
    </row>
    <row r="114" spans="1:40" x14ac:dyDescent="0.25">
      <c r="A114" s="8"/>
      <c r="B114" s="15" t="s">
        <v>258</v>
      </c>
      <c r="C114" s="11" t="s">
        <v>110</v>
      </c>
      <c r="D114" s="10" t="s">
        <v>299</v>
      </c>
      <c r="E114" s="4" t="s">
        <v>153</v>
      </c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4">
        <f t="shared" si="12"/>
        <v>0</v>
      </c>
      <c r="AM114" s="14">
        <f t="shared" si="13"/>
        <v>0</v>
      </c>
      <c r="AN114" s="4">
        <f t="shared" si="14"/>
        <v>0</v>
      </c>
    </row>
    <row r="115" spans="1:40" x14ac:dyDescent="0.25">
      <c r="A115" s="8"/>
      <c r="B115" s="15" t="s">
        <v>259</v>
      </c>
      <c r="C115" s="11" t="s">
        <v>111</v>
      </c>
      <c r="D115" s="10" t="s">
        <v>301</v>
      </c>
      <c r="E115" s="4" t="s">
        <v>153</v>
      </c>
      <c r="F115" s="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4">
        <f t="shared" si="12"/>
        <v>0</v>
      </c>
      <c r="AM115" s="14">
        <f t="shared" si="13"/>
        <v>0</v>
      </c>
      <c r="AN115" s="4">
        <f t="shared" si="14"/>
        <v>0</v>
      </c>
    </row>
    <row r="116" spans="1:40" x14ac:dyDescent="0.25">
      <c r="A116" s="8"/>
      <c r="B116" s="15" t="s">
        <v>260</v>
      </c>
      <c r="C116" s="11" t="s">
        <v>112</v>
      </c>
      <c r="D116" s="10" t="s">
        <v>327</v>
      </c>
      <c r="E116" s="4" t="s">
        <v>153</v>
      </c>
      <c r="F116" s="4"/>
      <c r="G116" s="5"/>
      <c r="H116" s="5">
        <v>45</v>
      </c>
      <c r="I116" s="5">
        <v>75</v>
      </c>
      <c r="J116" s="5">
        <v>73</v>
      </c>
      <c r="K116" s="5"/>
      <c r="L116" s="5"/>
      <c r="M116" s="5"/>
      <c r="N116" s="5">
        <v>39</v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>
        <v>85</v>
      </c>
      <c r="AB116" s="5"/>
      <c r="AC116" s="5"/>
      <c r="AD116" s="5">
        <v>63</v>
      </c>
      <c r="AE116" s="5"/>
      <c r="AF116" s="5"/>
      <c r="AG116" s="5"/>
      <c r="AH116" s="5"/>
      <c r="AI116" s="5"/>
      <c r="AJ116" s="5"/>
      <c r="AK116" s="5"/>
      <c r="AL116" s="4">
        <f t="shared" si="12"/>
        <v>380</v>
      </c>
      <c r="AM116" s="14">
        <f t="shared" si="13"/>
        <v>6.333333333333333</v>
      </c>
      <c r="AN116" s="4">
        <f t="shared" si="14"/>
        <v>6</v>
      </c>
    </row>
    <row r="117" spans="1:40" x14ac:dyDescent="0.25">
      <c r="A117" s="8"/>
      <c r="B117" s="15" t="s">
        <v>261</v>
      </c>
      <c r="C117" s="11" t="s">
        <v>113</v>
      </c>
      <c r="D117" s="10" t="s">
        <v>348</v>
      </c>
      <c r="E117" s="4" t="s">
        <v>153</v>
      </c>
      <c r="F117" s="4"/>
      <c r="G117" s="5"/>
      <c r="H117" s="5"/>
      <c r="I117" s="5"/>
      <c r="J117" s="5"/>
      <c r="K117" s="5"/>
      <c r="L117" s="5"/>
      <c r="M117" s="5"/>
      <c r="N117" s="5"/>
      <c r="O117" s="5">
        <v>11</v>
      </c>
      <c r="P117" s="5"/>
      <c r="Q117" s="5"/>
      <c r="R117" s="5"/>
      <c r="S117" s="5"/>
      <c r="T117" s="5">
        <v>13</v>
      </c>
      <c r="U117" s="5">
        <v>9</v>
      </c>
      <c r="V117" s="5"/>
      <c r="W117" s="5"/>
      <c r="X117" s="5"/>
      <c r="Y117" s="5"/>
      <c r="Z117" s="5"/>
      <c r="AA117" s="5"/>
      <c r="AB117" s="5"/>
      <c r="AC117" s="5"/>
      <c r="AD117" s="5"/>
      <c r="AE117" s="5">
        <v>1</v>
      </c>
      <c r="AF117" s="5"/>
      <c r="AG117" s="5"/>
      <c r="AH117" s="5"/>
      <c r="AI117" s="5">
        <v>8</v>
      </c>
      <c r="AJ117" s="5"/>
      <c r="AK117" s="5"/>
      <c r="AL117" s="4">
        <f t="shared" si="12"/>
        <v>42</v>
      </c>
      <c r="AM117" s="14">
        <f t="shared" si="13"/>
        <v>0.7</v>
      </c>
      <c r="AN117" s="4">
        <f t="shared" si="14"/>
        <v>5</v>
      </c>
    </row>
    <row r="118" spans="1:40" x14ac:dyDescent="0.25">
      <c r="A118" s="9"/>
      <c r="B118" s="15" t="s">
        <v>197</v>
      </c>
      <c r="C118" s="11" t="s">
        <v>36</v>
      </c>
      <c r="D118" s="10" t="s">
        <v>312</v>
      </c>
      <c r="E118" s="4" t="s">
        <v>153</v>
      </c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4">
        <f>SUM(G118:AK118)</f>
        <v>0</v>
      </c>
      <c r="AM118" s="14">
        <f>AL118/60</f>
        <v>0</v>
      </c>
      <c r="AN118" s="4">
        <f>SUMPRODUCT(--ISNUMBER(G118:AK118))</f>
        <v>0</v>
      </c>
    </row>
    <row r="119" spans="1:40" x14ac:dyDescent="0.25">
      <c r="A119" s="8"/>
      <c r="B119" s="11" t="s">
        <v>114</v>
      </c>
      <c r="C119" s="11" t="s">
        <v>114</v>
      </c>
      <c r="D119" s="10" t="s">
        <v>349</v>
      </c>
      <c r="E119" s="4" t="s">
        <v>153</v>
      </c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>
        <v>4</v>
      </c>
      <c r="AI119" s="5"/>
      <c r="AJ119" s="5"/>
      <c r="AK119" s="5"/>
      <c r="AL119" s="4">
        <f t="shared" si="12"/>
        <v>4</v>
      </c>
      <c r="AM119" s="14">
        <f t="shared" si="13"/>
        <v>6.6666666666666666E-2</v>
      </c>
      <c r="AN119" s="4">
        <f t="shared" si="14"/>
        <v>1</v>
      </c>
    </row>
    <row r="120" spans="1:40" x14ac:dyDescent="0.25">
      <c r="A120" s="8"/>
      <c r="B120" s="15" t="s">
        <v>263</v>
      </c>
      <c r="C120" s="11" t="s">
        <v>116</v>
      </c>
      <c r="D120" s="10" t="s">
        <v>351</v>
      </c>
      <c r="E120" s="4" t="s">
        <v>153</v>
      </c>
      <c r="F120" s="4"/>
      <c r="G120" s="5"/>
      <c r="H120" s="5">
        <v>134</v>
      </c>
      <c r="I120" s="5">
        <v>1</v>
      </c>
      <c r="J120" s="5">
        <v>1</v>
      </c>
      <c r="K120" s="5"/>
      <c r="L120" s="5"/>
      <c r="M120" s="5"/>
      <c r="N120" s="5">
        <v>53</v>
      </c>
      <c r="O120" s="5">
        <v>2</v>
      </c>
      <c r="P120" s="5">
        <v>22</v>
      </c>
      <c r="Q120" s="5">
        <v>1</v>
      </c>
      <c r="R120" s="5"/>
      <c r="S120" s="5"/>
      <c r="T120" s="5"/>
      <c r="U120" s="5"/>
      <c r="V120" s="5"/>
      <c r="W120" s="5"/>
      <c r="X120" s="5">
        <v>11</v>
      </c>
      <c r="Y120" s="5"/>
      <c r="Z120" s="5"/>
      <c r="AA120" s="5"/>
      <c r="AB120" s="5"/>
      <c r="AC120" s="5"/>
      <c r="AD120" s="5"/>
      <c r="AE120" s="5">
        <v>8</v>
      </c>
      <c r="AF120" s="5"/>
      <c r="AG120" s="5"/>
      <c r="AH120" s="5"/>
      <c r="AI120" s="5"/>
      <c r="AJ120" s="5"/>
      <c r="AK120" s="5"/>
      <c r="AL120" s="4">
        <f t="shared" si="12"/>
        <v>233</v>
      </c>
      <c r="AM120" s="14">
        <f t="shared" si="13"/>
        <v>3.8833333333333333</v>
      </c>
      <c r="AN120" s="4">
        <f t="shared" si="14"/>
        <v>9</v>
      </c>
    </row>
    <row r="121" spans="1:40" x14ac:dyDescent="0.25">
      <c r="A121" s="8"/>
      <c r="B121" s="15" t="s">
        <v>264</v>
      </c>
      <c r="C121" s="11" t="s">
        <v>117</v>
      </c>
      <c r="D121" s="10" t="s">
        <v>304</v>
      </c>
      <c r="E121" s="4" t="s">
        <v>153</v>
      </c>
      <c r="F121" s="4"/>
      <c r="G121" s="5"/>
      <c r="H121" s="5"/>
      <c r="I121" s="5">
        <v>1</v>
      </c>
      <c r="J121" s="5">
        <v>1</v>
      </c>
      <c r="K121" s="5"/>
      <c r="L121" s="5"/>
      <c r="M121" s="5"/>
      <c r="N121" s="5"/>
      <c r="O121" s="5">
        <v>7</v>
      </c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>
        <v>6</v>
      </c>
      <c r="AF121" s="5"/>
      <c r="AG121" s="5"/>
      <c r="AH121" s="5"/>
      <c r="AI121" s="5"/>
      <c r="AJ121" s="5"/>
      <c r="AK121" s="5"/>
      <c r="AL121" s="4">
        <f t="shared" si="12"/>
        <v>15</v>
      </c>
      <c r="AM121" s="14">
        <f t="shared" si="13"/>
        <v>0.25</v>
      </c>
      <c r="AN121" s="4">
        <f t="shared" si="14"/>
        <v>4</v>
      </c>
    </row>
    <row r="122" spans="1:40" x14ac:dyDescent="0.25">
      <c r="A122" s="8"/>
      <c r="B122" s="15" t="s">
        <v>265</v>
      </c>
      <c r="C122" s="11" t="s">
        <v>118</v>
      </c>
      <c r="D122" s="10" t="s">
        <v>324</v>
      </c>
      <c r="E122" s="4" t="s">
        <v>153</v>
      </c>
      <c r="F122" s="4"/>
      <c r="G122" s="5"/>
      <c r="H122" s="5"/>
      <c r="I122" s="5"/>
      <c r="J122" s="5">
        <v>25</v>
      </c>
      <c r="K122" s="5"/>
      <c r="L122" s="5"/>
      <c r="M122" s="5"/>
      <c r="N122" s="5"/>
      <c r="O122" s="5"/>
      <c r="P122" s="5"/>
      <c r="Q122" s="5">
        <v>6</v>
      </c>
      <c r="R122" s="5"/>
      <c r="S122" s="5"/>
      <c r="T122" s="5"/>
      <c r="U122" s="5"/>
      <c r="V122" s="5">
        <v>1</v>
      </c>
      <c r="W122" s="5"/>
      <c r="X122" s="5"/>
      <c r="Y122" s="5"/>
      <c r="Z122" s="5"/>
      <c r="AA122" s="5"/>
      <c r="AB122" s="5"/>
      <c r="AC122" s="5"/>
      <c r="AD122" s="5"/>
      <c r="AE122" s="5">
        <v>2</v>
      </c>
      <c r="AF122" s="5"/>
      <c r="AG122" s="5"/>
      <c r="AH122" s="5"/>
      <c r="AI122" s="5"/>
      <c r="AJ122" s="5"/>
      <c r="AK122" s="5"/>
      <c r="AL122" s="4">
        <f t="shared" si="12"/>
        <v>34</v>
      </c>
      <c r="AM122" s="14">
        <f t="shared" si="13"/>
        <v>0.56666666666666665</v>
      </c>
      <c r="AN122" s="4">
        <f t="shared" si="14"/>
        <v>4</v>
      </c>
    </row>
    <row r="123" spans="1:40" x14ac:dyDescent="0.25">
      <c r="A123" s="8"/>
      <c r="B123" s="15" t="s">
        <v>266</v>
      </c>
      <c r="C123" s="11" t="s">
        <v>119</v>
      </c>
      <c r="D123" s="10" t="s">
        <v>307</v>
      </c>
      <c r="E123" s="4" t="s">
        <v>153</v>
      </c>
      <c r="F123" s="4"/>
      <c r="G123" s="5"/>
      <c r="H123" s="5"/>
      <c r="I123" s="5"/>
      <c r="J123" s="5"/>
      <c r="K123" s="5"/>
      <c r="L123" s="5"/>
      <c r="M123" s="5"/>
      <c r="N123" s="5">
        <v>23</v>
      </c>
      <c r="O123" s="5"/>
      <c r="P123" s="5"/>
      <c r="Q123" s="5"/>
      <c r="R123" s="5"/>
      <c r="S123" s="5"/>
      <c r="T123" s="5">
        <v>28</v>
      </c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4">
        <f t="shared" si="12"/>
        <v>51</v>
      </c>
      <c r="AM123" s="14">
        <f t="shared" si="13"/>
        <v>0.85</v>
      </c>
      <c r="AN123" s="4">
        <f t="shared" si="14"/>
        <v>2</v>
      </c>
    </row>
    <row r="124" spans="1:40" x14ac:dyDescent="0.25">
      <c r="A124" s="8"/>
      <c r="B124" s="15" t="s">
        <v>267</v>
      </c>
      <c r="C124" s="11" t="s">
        <v>120</v>
      </c>
      <c r="D124" s="10" t="s">
        <v>313</v>
      </c>
      <c r="E124" s="4" t="s">
        <v>153</v>
      </c>
      <c r="F124" s="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4">
        <f t="shared" si="12"/>
        <v>0</v>
      </c>
      <c r="AM124" s="14">
        <f t="shared" si="13"/>
        <v>0</v>
      </c>
      <c r="AN124" s="4">
        <f t="shared" si="14"/>
        <v>0</v>
      </c>
    </row>
    <row r="125" spans="1:40" x14ac:dyDescent="0.25">
      <c r="A125" s="8"/>
      <c r="B125" s="15" t="s">
        <v>380</v>
      </c>
      <c r="C125" s="11" t="s">
        <v>382</v>
      </c>
      <c r="D125" s="10" t="s">
        <v>381</v>
      </c>
      <c r="E125" s="4" t="s">
        <v>153</v>
      </c>
      <c r="F125" s="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4"/>
      <c r="AM125" s="14"/>
      <c r="AN125" s="4"/>
    </row>
    <row r="126" spans="1:40" x14ac:dyDescent="0.25">
      <c r="A126" s="8"/>
      <c r="B126" s="15" t="s">
        <v>269</v>
      </c>
      <c r="C126" s="11" t="s">
        <v>122</v>
      </c>
      <c r="D126" s="10" t="s">
        <v>317</v>
      </c>
      <c r="E126" s="4" t="s">
        <v>153</v>
      </c>
      <c r="F126" s="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>
        <v>13</v>
      </c>
      <c r="AF126" s="5"/>
      <c r="AG126" s="5"/>
      <c r="AH126" s="5"/>
      <c r="AI126" s="5"/>
      <c r="AJ126" s="5"/>
      <c r="AK126" s="5"/>
      <c r="AL126" s="4">
        <f t="shared" si="12"/>
        <v>13</v>
      </c>
      <c r="AM126" s="14">
        <f t="shared" si="13"/>
        <v>0.21666666666666667</v>
      </c>
      <c r="AN126" s="4">
        <f t="shared" si="14"/>
        <v>1</v>
      </c>
    </row>
    <row r="127" spans="1:40" x14ac:dyDescent="0.25">
      <c r="A127" s="8"/>
      <c r="B127" s="11" t="s">
        <v>123</v>
      </c>
      <c r="C127" s="11" t="s">
        <v>123</v>
      </c>
      <c r="D127" s="10" t="s">
        <v>305</v>
      </c>
      <c r="E127" s="4" t="s">
        <v>153</v>
      </c>
      <c r="F127" s="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4">
        <f t="shared" si="12"/>
        <v>0</v>
      </c>
      <c r="AM127" s="14">
        <f t="shared" si="13"/>
        <v>0</v>
      </c>
      <c r="AN127" s="4">
        <f t="shared" si="14"/>
        <v>0</v>
      </c>
    </row>
    <row r="128" spans="1:40" x14ac:dyDescent="0.25">
      <c r="A128" s="8"/>
      <c r="B128" s="15" t="s">
        <v>270</v>
      </c>
      <c r="C128" s="11" t="s">
        <v>124</v>
      </c>
      <c r="D128" s="10" t="s">
        <v>352</v>
      </c>
      <c r="E128" s="4" t="s">
        <v>153</v>
      </c>
      <c r="F128" s="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4">
        <f t="shared" si="12"/>
        <v>0</v>
      </c>
      <c r="AM128" s="14">
        <f t="shared" si="13"/>
        <v>0</v>
      </c>
      <c r="AN128" s="4">
        <f t="shared" si="14"/>
        <v>0</v>
      </c>
    </row>
    <row r="129" spans="1:40" x14ac:dyDescent="0.25">
      <c r="A129" s="8"/>
      <c r="B129" s="15" t="s">
        <v>271</v>
      </c>
      <c r="C129" s="11" t="s">
        <v>125</v>
      </c>
      <c r="D129" s="10" t="s">
        <v>353</v>
      </c>
      <c r="E129" s="4" t="s">
        <v>153</v>
      </c>
      <c r="F129" s="4"/>
      <c r="G129" s="5"/>
      <c r="H129" s="5"/>
      <c r="I129" s="5"/>
      <c r="J129" s="5">
        <v>6</v>
      </c>
      <c r="K129" s="5"/>
      <c r="L129" s="5"/>
      <c r="M129" s="5"/>
      <c r="N129" s="5"/>
      <c r="O129" s="5">
        <v>4</v>
      </c>
      <c r="P129" s="5">
        <v>7</v>
      </c>
      <c r="Q129" s="5"/>
      <c r="R129" s="5"/>
      <c r="S129" s="5"/>
      <c r="T129" s="5"/>
      <c r="U129" s="5"/>
      <c r="V129" s="5"/>
      <c r="W129" s="5">
        <v>1</v>
      </c>
      <c r="X129" s="5"/>
      <c r="Y129" s="5"/>
      <c r="Z129" s="5"/>
      <c r="AA129" s="5"/>
      <c r="AB129" s="5">
        <v>8</v>
      </c>
      <c r="AC129" s="5"/>
      <c r="AD129" s="5"/>
      <c r="AE129" s="5">
        <v>6</v>
      </c>
      <c r="AF129" s="5"/>
      <c r="AG129" s="5"/>
      <c r="AH129" s="5"/>
      <c r="AI129" s="5"/>
      <c r="AJ129" s="5"/>
      <c r="AK129" s="5"/>
      <c r="AL129" s="4">
        <f t="shared" si="12"/>
        <v>32</v>
      </c>
      <c r="AM129" s="14">
        <f t="shared" si="13"/>
        <v>0.53333333333333333</v>
      </c>
      <c r="AN129" s="4">
        <f t="shared" si="14"/>
        <v>6</v>
      </c>
    </row>
    <row r="130" spans="1:40" x14ac:dyDescent="0.25">
      <c r="A130" s="8"/>
      <c r="B130" s="15" t="s">
        <v>272</v>
      </c>
      <c r="C130" s="11" t="s">
        <v>126</v>
      </c>
      <c r="D130" s="10" t="s">
        <v>305</v>
      </c>
      <c r="E130" s="4" t="s">
        <v>153</v>
      </c>
      <c r="F130" s="4"/>
      <c r="G130" s="5"/>
      <c r="H130" s="5"/>
      <c r="I130" s="5"/>
      <c r="J130" s="5"/>
      <c r="K130" s="5"/>
      <c r="L130" s="5"/>
      <c r="M130" s="5"/>
      <c r="N130" s="5"/>
      <c r="O130" s="5">
        <v>73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4">
        <f t="shared" si="12"/>
        <v>73</v>
      </c>
      <c r="AM130" s="14">
        <f t="shared" si="13"/>
        <v>1.2166666666666666</v>
      </c>
      <c r="AN130" s="4">
        <f t="shared" si="14"/>
        <v>1</v>
      </c>
    </row>
    <row r="131" spans="1:40" x14ac:dyDescent="0.25">
      <c r="A131" s="8"/>
      <c r="B131" s="15" t="s">
        <v>273</v>
      </c>
      <c r="C131" s="11" t="s">
        <v>127</v>
      </c>
      <c r="D131" s="10" t="s">
        <v>354</v>
      </c>
      <c r="E131" s="4" t="s">
        <v>153</v>
      </c>
      <c r="F131" s="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4">
        <f t="shared" si="12"/>
        <v>0</v>
      </c>
      <c r="AM131" s="14">
        <f t="shared" si="13"/>
        <v>0</v>
      </c>
      <c r="AN131" s="4">
        <f t="shared" si="14"/>
        <v>0</v>
      </c>
    </row>
    <row r="132" spans="1:40" x14ac:dyDescent="0.25">
      <c r="A132" s="9"/>
      <c r="B132" s="15" t="s">
        <v>218</v>
      </c>
      <c r="C132" s="11" t="s">
        <v>65</v>
      </c>
      <c r="D132" s="10" t="s">
        <v>303</v>
      </c>
      <c r="E132" s="10" t="s">
        <v>153</v>
      </c>
      <c r="F132" s="4"/>
      <c r="G132" s="5"/>
      <c r="H132" s="5"/>
      <c r="I132" s="5"/>
      <c r="J132" s="5">
        <v>2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4">
        <f>SUM(G132:AK132)</f>
        <v>2</v>
      </c>
      <c r="AM132" s="14">
        <f>AL132/60</f>
        <v>3.3333333333333333E-2</v>
      </c>
      <c r="AN132" s="4">
        <f>SUMPRODUCT(--ISNUMBER(G132:AK132))</f>
        <v>1</v>
      </c>
    </row>
    <row r="133" spans="1:40" x14ac:dyDescent="0.25">
      <c r="A133" s="8"/>
      <c r="B133" s="15" t="s">
        <v>274</v>
      </c>
      <c r="C133" s="11" t="s">
        <v>128</v>
      </c>
      <c r="D133" s="10" t="s">
        <v>299</v>
      </c>
      <c r="E133" s="4" t="s">
        <v>153</v>
      </c>
      <c r="F133" s="4"/>
      <c r="G133" s="5"/>
      <c r="H133" s="5"/>
      <c r="I133" s="5"/>
      <c r="J133" s="5"/>
      <c r="K133" s="5"/>
      <c r="L133" s="5"/>
      <c r="M133" s="5"/>
      <c r="N133" s="5"/>
      <c r="O133" s="5">
        <v>18</v>
      </c>
      <c r="P133" s="5">
        <v>32</v>
      </c>
      <c r="Q133" s="5"/>
      <c r="R133" s="5"/>
      <c r="S133" s="5"/>
      <c r="T133" s="5">
        <v>20</v>
      </c>
      <c r="U133" s="5">
        <v>12</v>
      </c>
      <c r="V133" s="5"/>
      <c r="W133" s="5">
        <v>4</v>
      </c>
      <c r="X133" s="5"/>
      <c r="Y133" s="5"/>
      <c r="Z133" s="5"/>
      <c r="AA133" s="5"/>
      <c r="AB133" s="5">
        <v>14</v>
      </c>
      <c r="AC133" s="5"/>
      <c r="AD133" s="5">
        <v>17</v>
      </c>
      <c r="AE133" s="5">
        <v>48</v>
      </c>
      <c r="AF133" s="5"/>
      <c r="AG133" s="5"/>
      <c r="AH133" s="5"/>
      <c r="AI133" s="5"/>
      <c r="AJ133" s="5">
        <v>53</v>
      </c>
      <c r="AK133" s="5"/>
      <c r="AL133" s="4">
        <f t="shared" si="12"/>
        <v>218</v>
      </c>
      <c r="AM133" s="14">
        <f t="shared" si="13"/>
        <v>3.6333333333333333</v>
      </c>
      <c r="AN133" s="4">
        <f t="shared" si="14"/>
        <v>9</v>
      </c>
    </row>
    <row r="134" spans="1:40" x14ac:dyDescent="0.25">
      <c r="A134" s="8"/>
      <c r="B134" s="15" t="s">
        <v>275</v>
      </c>
      <c r="C134" s="11" t="s">
        <v>129</v>
      </c>
      <c r="D134" s="10" t="s">
        <v>303</v>
      </c>
      <c r="E134" s="4" t="s">
        <v>153</v>
      </c>
      <c r="F134" s="4"/>
      <c r="G134" s="5">
        <v>4</v>
      </c>
      <c r="H134" s="5">
        <v>14</v>
      </c>
      <c r="I134" s="5">
        <v>5</v>
      </c>
      <c r="J134" s="5"/>
      <c r="K134" s="5">
        <v>1</v>
      </c>
      <c r="L134" s="5"/>
      <c r="M134" s="5"/>
      <c r="N134" s="5"/>
      <c r="O134" s="5"/>
      <c r="P134" s="5"/>
      <c r="Q134" s="5">
        <v>3</v>
      </c>
      <c r="R134" s="5"/>
      <c r="S134" s="5"/>
      <c r="T134" s="5">
        <v>1</v>
      </c>
      <c r="U134" s="5"/>
      <c r="V134" s="5"/>
      <c r="W134" s="5"/>
      <c r="X134" s="5">
        <v>7</v>
      </c>
      <c r="Y134" s="5">
        <v>3</v>
      </c>
      <c r="Z134" s="5"/>
      <c r="AA134" s="5"/>
      <c r="AB134" s="5"/>
      <c r="AC134" s="5"/>
      <c r="AD134" s="5">
        <v>17</v>
      </c>
      <c r="AE134" s="5">
        <v>9</v>
      </c>
      <c r="AF134" s="5"/>
      <c r="AG134" s="5"/>
      <c r="AH134" s="5">
        <v>16</v>
      </c>
      <c r="AI134" s="5"/>
      <c r="AJ134" s="5"/>
      <c r="AK134" s="5"/>
      <c r="AL134" s="4">
        <f t="shared" si="12"/>
        <v>80</v>
      </c>
      <c r="AM134" s="14">
        <f t="shared" si="13"/>
        <v>1.3333333333333333</v>
      </c>
      <c r="AN134" s="4">
        <f t="shared" si="14"/>
        <v>11</v>
      </c>
    </row>
    <row r="135" spans="1:40" x14ac:dyDescent="0.25">
      <c r="A135" s="8"/>
      <c r="B135" s="15" t="s">
        <v>278</v>
      </c>
      <c r="C135" s="11" t="s">
        <v>131</v>
      </c>
      <c r="D135" s="10" t="s">
        <v>299</v>
      </c>
      <c r="E135" s="4" t="s">
        <v>153</v>
      </c>
      <c r="F135" s="4"/>
      <c r="G135" s="5"/>
      <c r="H135" s="5"/>
      <c r="I135" s="5">
        <v>34</v>
      </c>
      <c r="J135" s="5">
        <v>12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>
        <v>14</v>
      </c>
      <c r="AE135" s="5"/>
      <c r="AF135" s="5"/>
      <c r="AG135" s="5"/>
      <c r="AH135" s="5"/>
      <c r="AI135" s="5"/>
      <c r="AJ135" s="5"/>
      <c r="AK135" s="5"/>
      <c r="AL135" s="4">
        <f t="shared" si="12"/>
        <v>60</v>
      </c>
      <c r="AM135" s="14">
        <f t="shared" si="13"/>
        <v>1</v>
      </c>
      <c r="AN135" s="4">
        <f t="shared" si="14"/>
        <v>3</v>
      </c>
    </row>
    <row r="136" spans="1:40" x14ac:dyDescent="0.25">
      <c r="A136" s="8"/>
      <c r="B136" s="15" t="s">
        <v>279</v>
      </c>
      <c r="C136" s="11" t="s">
        <v>132</v>
      </c>
      <c r="D136" s="10" t="s">
        <v>357</v>
      </c>
      <c r="E136" s="4" t="s">
        <v>153</v>
      </c>
      <c r="F136" s="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4">
        <f t="shared" si="12"/>
        <v>0</v>
      </c>
      <c r="AM136" s="14">
        <f t="shared" si="13"/>
        <v>0</v>
      </c>
      <c r="AN136" s="4">
        <f t="shared" si="14"/>
        <v>0</v>
      </c>
    </row>
    <row r="137" spans="1:40" x14ac:dyDescent="0.25">
      <c r="A137" s="8"/>
      <c r="B137" s="15" t="s">
        <v>280</v>
      </c>
      <c r="C137" s="11" t="s">
        <v>133</v>
      </c>
      <c r="D137" s="10" t="s">
        <v>358</v>
      </c>
      <c r="E137" s="4" t="s">
        <v>153</v>
      </c>
      <c r="F137" s="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4">
        <f t="shared" si="12"/>
        <v>0</v>
      </c>
      <c r="AM137" s="14">
        <f t="shared" si="13"/>
        <v>0</v>
      </c>
      <c r="AN137" s="4">
        <f t="shared" si="14"/>
        <v>0</v>
      </c>
    </row>
    <row r="138" spans="1:40" x14ac:dyDescent="0.25">
      <c r="A138" s="8"/>
      <c r="B138" s="15" t="s">
        <v>281</v>
      </c>
      <c r="C138" s="11" t="s">
        <v>134</v>
      </c>
      <c r="D138" s="10" t="s">
        <v>359</v>
      </c>
      <c r="E138" s="4" t="s">
        <v>153</v>
      </c>
      <c r="F138" s="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4">
        <f t="shared" si="12"/>
        <v>0</v>
      </c>
      <c r="AM138" s="14">
        <f t="shared" si="13"/>
        <v>0</v>
      </c>
      <c r="AN138" s="4">
        <f t="shared" si="14"/>
        <v>0</v>
      </c>
    </row>
    <row r="139" spans="1:40" x14ac:dyDescent="0.25">
      <c r="A139" s="8"/>
      <c r="B139" s="15" t="s">
        <v>282</v>
      </c>
      <c r="C139" s="11" t="s">
        <v>135</v>
      </c>
      <c r="D139" s="10" t="s">
        <v>360</v>
      </c>
      <c r="E139" s="4" t="s">
        <v>153</v>
      </c>
      <c r="F139" s="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4">
        <f t="shared" si="12"/>
        <v>0</v>
      </c>
      <c r="AM139" s="14">
        <f t="shared" si="13"/>
        <v>0</v>
      </c>
      <c r="AN139" s="4">
        <f t="shared" si="14"/>
        <v>0</v>
      </c>
    </row>
    <row r="140" spans="1:40" x14ac:dyDescent="0.25">
      <c r="A140" s="8"/>
      <c r="B140" s="15" t="s">
        <v>283</v>
      </c>
      <c r="C140" s="11" t="s">
        <v>136</v>
      </c>
      <c r="D140" s="10" t="s">
        <v>313</v>
      </c>
      <c r="E140" s="4" t="s">
        <v>153</v>
      </c>
      <c r="F140" s="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4">
        <f t="shared" si="12"/>
        <v>0</v>
      </c>
      <c r="AM140" s="14">
        <f t="shared" si="13"/>
        <v>0</v>
      </c>
      <c r="AN140" s="4">
        <f t="shared" si="14"/>
        <v>0</v>
      </c>
    </row>
    <row r="141" spans="1:40" x14ac:dyDescent="0.25">
      <c r="A141" s="8"/>
      <c r="B141" s="15" t="s">
        <v>284</v>
      </c>
      <c r="C141" s="11" t="s">
        <v>137</v>
      </c>
      <c r="D141" s="10" t="s">
        <v>305</v>
      </c>
      <c r="E141" s="4" t="s">
        <v>153</v>
      </c>
      <c r="F141" s="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4">
        <f t="shared" ref="AL141:AL201" si="18">SUM(G141:AK141)</f>
        <v>0</v>
      </c>
      <c r="AM141" s="14">
        <f t="shared" ref="AM141:AM201" si="19">AL141/60</f>
        <v>0</v>
      </c>
      <c r="AN141" s="4">
        <f t="shared" ref="AN141:AN201" si="20">SUMPRODUCT(--ISNUMBER(G141:AK141))</f>
        <v>0</v>
      </c>
    </row>
    <row r="142" spans="1:40" x14ac:dyDescent="0.25">
      <c r="A142" s="8"/>
      <c r="B142" s="15" t="s">
        <v>285</v>
      </c>
      <c r="C142" s="11" t="s">
        <v>138</v>
      </c>
      <c r="D142" s="10" t="s">
        <v>361</v>
      </c>
      <c r="E142" s="4" t="s">
        <v>153</v>
      </c>
      <c r="F142" s="4"/>
      <c r="G142" s="5"/>
      <c r="H142" s="5"/>
      <c r="I142" s="5">
        <v>4</v>
      </c>
      <c r="J142" s="5"/>
      <c r="K142" s="5"/>
      <c r="L142" s="5"/>
      <c r="M142" s="5"/>
      <c r="N142" s="5"/>
      <c r="O142" s="5">
        <v>23</v>
      </c>
      <c r="P142" s="5">
        <v>11</v>
      </c>
      <c r="Q142" s="5"/>
      <c r="R142" s="5"/>
      <c r="S142" s="5"/>
      <c r="T142" s="5"/>
      <c r="U142" s="5"/>
      <c r="V142" s="5">
        <v>22</v>
      </c>
      <c r="W142" s="5">
        <v>13</v>
      </c>
      <c r="X142" s="5"/>
      <c r="Y142" s="5"/>
      <c r="Z142" s="5"/>
      <c r="AA142" s="5">
        <v>8</v>
      </c>
      <c r="AB142" s="5">
        <v>11</v>
      </c>
      <c r="AC142" s="5"/>
      <c r="AD142" s="5"/>
      <c r="AE142" s="5"/>
      <c r="AF142" s="5"/>
      <c r="AG142" s="5"/>
      <c r="AH142" s="5"/>
      <c r="AI142" s="5"/>
      <c r="AJ142" s="5"/>
      <c r="AK142" s="5">
        <v>13</v>
      </c>
      <c r="AL142" s="4">
        <f t="shared" si="18"/>
        <v>105</v>
      </c>
      <c r="AM142" s="14">
        <f t="shared" si="19"/>
        <v>1.75</v>
      </c>
      <c r="AN142" s="4">
        <f t="shared" si="20"/>
        <v>8</v>
      </c>
    </row>
    <row r="143" spans="1:40" x14ac:dyDescent="0.25">
      <c r="A143" s="8"/>
      <c r="B143" s="15" t="s">
        <v>286</v>
      </c>
      <c r="C143" s="11" t="s">
        <v>139</v>
      </c>
      <c r="D143" s="10" t="s">
        <v>307</v>
      </c>
      <c r="E143" s="4" t="s">
        <v>153</v>
      </c>
      <c r="F143" s="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4">
        <f t="shared" si="18"/>
        <v>0</v>
      </c>
      <c r="AM143" s="14">
        <f t="shared" si="19"/>
        <v>0</v>
      </c>
      <c r="AN143" s="4">
        <f t="shared" si="20"/>
        <v>0</v>
      </c>
    </row>
    <row r="144" spans="1:40" x14ac:dyDescent="0.25">
      <c r="A144" s="8"/>
      <c r="B144" s="15" t="s">
        <v>287</v>
      </c>
      <c r="C144" s="11" t="s">
        <v>140</v>
      </c>
      <c r="D144" s="10" t="s">
        <v>328</v>
      </c>
      <c r="E144" s="4" t="s">
        <v>153</v>
      </c>
      <c r="F144" s="4"/>
      <c r="G144" s="5"/>
      <c r="H144" s="5">
        <v>1</v>
      </c>
      <c r="I144" s="5">
        <v>3</v>
      </c>
      <c r="J144" s="5">
        <v>4</v>
      </c>
      <c r="K144" s="5"/>
      <c r="L144" s="5"/>
      <c r="M144" s="5"/>
      <c r="N144" s="5">
        <v>3</v>
      </c>
      <c r="O144" s="5">
        <v>10</v>
      </c>
      <c r="P144" s="5"/>
      <c r="Q144" s="5"/>
      <c r="R144" s="5"/>
      <c r="S144" s="5"/>
      <c r="T144" s="5"/>
      <c r="U144" s="5"/>
      <c r="V144" s="5"/>
      <c r="W144" s="5"/>
      <c r="X144" s="5">
        <v>1</v>
      </c>
      <c r="Y144" s="5"/>
      <c r="Z144" s="5"/>
      <c r="AA144" s="5"/>
      <c r="AB144" s="5"/>
      <c r="AC144" s="5"/>
      <c r="AD144" s="5"/>
      <c r="AE144" s="5">
        <v>10</v>
      </c>
      <c r="AF144" s="5"/>
      <c r="AG144" s="5"/>
      <c r="AH144" s="5"/>
      <c r="AI144" s="5"/>
      <c r="AJ144" s="5"/>
      <c r="AK144" s="5"/>
      <c r="AL144" s="4">
        <f t="shared" si="18"/>
        <v>32</v>
      </c>
      <c r="AM144" s="14">
        <f t="shared" si="19"/>
        <v>0.53333333333333333</v>
      </c>
      <c r="AN144" s="4">
        <f t="shared" si="20"/>
        <v>7</v>
      </c>
    </row>
    <row r="145" spans="1:40" x14ac:dyDescent="0.25">
      <c r="A145" s="8"/>
      <c r="B145" s="15" t="s">
        <v>288</v>
      </c>
      <c r="C145" s="11" t="s">
        <v>141</v>
      </c>
      <c r="D145" s="10" t="s">
        <v>307</v>
      </c>
      <c r="E145" s="4" t="s">
        <v>153</v>
      </c>
      <c r="F145" s="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4">
        <f t="shared" si="18"/>
        <v>0</v>
      </c>
      <c r="AM145" s="14">
        <f t="shared" si="19"/>
        <v>0</v>
      </c>
      <c r="AN145" s="4">
        <f t="shared" si="20"/>
        <v>0</v>
      </c>
    </row>
    <row r="146" spans="1:40" x14ac:dyDescent="0.25">
      <c r="A146" s="8"/>
      <c r="B146" s="15" t="s">
        <v>289</v>
      </c>
      <c r="C146" s="11" t="s">
        <v>142</v>
      </c>
      <c r="D146" s="10" t="s">
        <v>299</v>
      </c>
      <c r="E146" s="4" t="s">
        <v>153</v>
      </c>
      <c r="F146" s="4"/>
      <c r="G146" s="5"/>
      <c r="H146" s="5">
        <v>203</v>
      </c>
      <c r="I146" s="5">
        <v>88</v>
      </c>
      <c r="J146" s="5"/>
      <c r="K146" s="5"/>
      <c r="L146" s="5"/>
      <c r="M146" s="5"/>
      <c r="N146" s="5"/>
      <c r="O146" s="5"/>
      <c r="P146" s="5">
        <v>67</v>
      </c>
      <c r="Q146" s="5"/>
      <c r="R146" s="5"/>
      <c r="S146" s="5"/>
      <c r="T146" s="5"/>
      <c r="U146" s="5">
        <v>62</v>
      </c>
      <c r="V146" s="5"/>
      <c r="W146" s="5"/>
      <c r="X146" s="5">
        <v>8</v>
      </c>
      <c r="Y146" s="5">
        <v>28</v>
      </c>
      <c r="Z146" s="5">
        <v>48</v>
      </c>
      <c r="AA146" s="5">
        <v>7</v>
      </c>
      <c r="AB146" s="5">
        <v>48</v>
      </c>
      <c r="AC146" s="5"/>
      <c r="AD146" s="5"/>
      <c r="AE146" s="5"/>
      <c r="AF146" s="5"/>
      <c r="AG146" s="5"/>
      <c r="AH146" s="5"/>
      <c r="AI146" s="5"/>
      <c r="AJ146" s="5"/>
      <c r="AK146" s="5"/>
      <c r="AL146" s="4">
        <f t="shared" si="18"/>
        <v>559</v>
      </c>
      <c r="AM146" s="14">
        <f t="shared" si="19"/>
        <v>9.3166666666666664</v>
      </c>
      <c r="AN146" s="4">
        <f t="shared" si="20"/>
        <v>9</v>
      </c>
    </row>
    <row r="147" spans="1:40" x14ac:dyDescent="0.25">
      <c r="A147" s="8"/>
      <c r="B147" s="15" t="s">
        <v>290</v>
      </c>
      <c r="C147" s="11" t="s">
        <v>143</v>
      </c>
      <c r="D147" s="10" t="s">
        <v>362</v>
      </c>
      <c r="E147" s="4" t="s">
        <v>153</v>
      </c>
      <c r="F147" s="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4">
        <f t="shared" si="18"/>
        <v>0</v>
      </c>
      <c r="AM147" s="14">
        <f t="shared" si="19"/>
        <v>0</v>
      </c>
      <c r="AN147" s="4">
        <f t="shared" si="20"/>
        <v>0</v>
      </c>
    </row>
    <row r="148" spans="1:40" x14ac:dyDescent="0.25">
      <c r="A148" s="8"/>
      <c r="B148" s="15" t="s">
        <v>291</v>
      </c>
      <c r="C148" s="11" t="s">
        <v>144</v>
      </c>
      <c r="D148" s="10" t="s">
        <v>363</v>
      </c>
      <c r="E148" s="4" t="s">
        <v>153</v>
      </c>
      <c r="F148" s="4"/>
      <c r="G148" s="5"/>
      <c r="H148" s="5">
        <v>21</v>
      </c>
      <c r="I148" s="5"/>
      <c r="J148" s="5"/>
      <c r="K148" s="5"/>
      <c r="L148" s="5"/>
      <c r="M148" s="5"/>
      <c r="N148" s="5"/>
      <c r="O148" s="5">
        <v>4</v>
      </c>
      <c r="P148" s="5"/>
      <c r="Q148" s="5"/>
      <c r="R148" s="5"/>
      <c r="S148" s="5"/>
      <c r="T148" s="5"/>
      <c r="U148" s="5"/>
      <c r="V148" s="5"/>
      <c r="W148" s="5">
        <v>1</v>
      </c>
      <c r="X148" s="5"/>
      <c r="Y148" s="5"/>
      <c r="Z148" s="5"/>
      <c r="AA148" s="5"/>
      <c r="AB148" s="5"/>
      <c r="AC148" s="5"/>
      <c r="AD148" s="5">
        <v>11</v>
      </c>
      <c r="AE148" s="5">
        <v>10</v>
      </c>
      <c r="AF148" s="5"/>
      <c r="AG148" s="5"/>
      <c r="AH148" s="5"/>
      <c r="AI148" s="5">
        <v>3</v>
      </c>
      <c r="AJ148" s="5"/>
      <c r="AK148" s="5"/>
      <c r="AL148" s="4">
        <f t="shared" si="18"/>
        <v>50</v>
      </c>
      <c r="AM148" s="14">
        <f t="shared" si="19"/>
        <v>0.83333333333333337</v>
      </c>
      <c r="AN148" s="4">
        <f t="shared" si="20"/>
        <v>6</v>
      </c>
    </row>
    <row r="149" spans="1:40" x14ac:dyDescent="0.25">
      <c r="A149" s="8"/>
      <c r="B149" s="11" t="s">
        <v>145</v>
      </c>
      <c r="C149" s="11" t="s">
        <v>145</v>
      </c>
      <c r="D149" s="10" t="s">
        <v>301</v>
      </c>
      <c r="E149" s="4" t="s">
        <v>153</v>
      </c>
      <c r="F149" s="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>
        <v>27</v>
      </c>
      <c r="AE149" s="5"/>
      <c r="AF149" s="5"/>
      <c r="AG149" s="5"/>
      <c r="AH149" s="5"/>
      <c r="AI149" s="5"/>
      <c r="AJ149" s="5"/>
      <c r="AK149" s="5"/>
      <c r="AL149" s="4">
        <f t="shared" si="18"/>
        <v>27</v>
      </c>
      <c r="AM149" s="14">
        <f t="shared" si="19"/>
        <v>0.45</v>
      </c>
      <c r="AN149" s="4">
        <f t="shared" si="20"/>
        <v>1</v>
      </c>
    </row>
    <row r="150" spans="1:40" x14ac:dyDescent="0.25">
      <c r="A150" s="8"/>
      <c r="B150" s="15" t="s">
        <v>292</v>
      </c>
      <c r="C150" s="11" t="s">
        <v>146</v>
      </c>
      <c r="D150" s="10" t="s">
        <v>328</v>
      </c>
      <c r="E150" s="4" t="s">
        <v>153</v>
      </c>
      <c r="F150" s="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>
        <v>4</v>
      </c>
      <c r="AC150" s="5"/>
      <c r="AD150" s="5"/>
      <c r="AE150" s="5">
        <v>11</v>
      </c>
      <c r="AF150" s="5"/>
      <c r="AG150" s="5"/>
      <c r="AH150" s="5"/>
      <c r="AI150" s="5">
        <v>8</v>
      </c>
      <c r="AJ150" s="5"/>
      <c r="AK150" s="5"/>
      <c r="AL150" s="4">
        <f t="shared" si="18"/>
        <v>23</v>
      </c>
      <c r="AM150" s="14">
        <f t="shared" si="19"/>
        <v>0.38333333333333336</v>
      </c>
      <c r="AN150" s="4">
        <f t="shared" si="20"/>
        <v>3</v>
      </c>
    </row>
    <row r="151" spans="1:40" x14ac:dyDescent="0.25">
      <c r="A151" s="8"/>
      <c r="B151" s="15" t="s">
        <v>293</v>
      </c>
      <c r="C151" s="11" t="s">
        <v>147</v>
      </c>
      <c r="D151" s="10" t="s">
        <v>304</v>
      </c>
      <c r="E151" s="4" t="s">
        <v>153</v>
      </c>
      <c r="F151" s="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 t="s">
        <v>371</v>
      </c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4">
        <f t="shared" si="18"/>
        <v>0</v>
      </c>
      <c r="AM151" s="14">
        <f t="shared" si="19"/>
        <v>0</v>
      </c>
      <c r="AN151" s="4">
        <f t="shared" si="20"/>
        <v>0</v>
      </c>
    </row>
    <row r="152" spans="1:40" x14ac:dyDescent="0.25">
      <c r="A152" s="8"/>
      <c r="B152" s="15" t="s">
        <v>295</v>
      </c>
      <c r="C152" s="11" t="s">
        <v>149</v>
      </c>
      <c r="D152" s="10" t="s">
        <v>364</v>
      </c>
      <c r="E152" s="4" t="s">
        <v>153</v>
      </c>
      <c r="F152" s="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4">
        <f t="shared" si="18"/>
        <v>0</v>
      </c>
      <c r="AM152" s="14">
        <f t="shared" si="19"/>
        <v>0</v>
      </c>
      <c r="AN152" s="4">
        <f t="shared" si="20"/>
        <v>0</v>
      </c>
    </row>
    <row r="153" spans="1:40" x14ac:dyDescent="0.25">
      <c r="A153" s="8"/>
      <c r="B153" s="15" t="s">
        <v>296</v>
      </c>
      <c r="C153" s="11" t="s">
        <v>150</v>
      </c>
      <c r="D153" s="10" t="s">
        <v>325</v>
      </c>
      <c r="E153" s="4" t="s">
        <v>153</v>
      </c>
      <c r="F153" s="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4">
        <f t="shared" si="18"/>
        <v>0</v>
      </c>
      <c r="AM153" s="14">
        <f t="shared" si="19"/>
        <v>0</v>
      </c>
      <c r="AN153" s="4">
        <f t="shared" si="20"/>
        <v>0</v>
      </c>
    </row>
    <row r="154" spans="1:40" x14ac:dyDescent="0.25">
      <c r="A154" s="8"/>
      <c r="B154" s="15" t="s">
        <v>298</v>
      </c>
      <c r="C154" s="11" t="s">
        <v>152</v>
      </c>
      <c r="D154" s="10" t="s">
        <v>301</v>
      </c>
      <c r="E154" s="4" t="s">
        <v>153</v>
      </c>
      <c r="F154" s="4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>
        <v>18</v>
      </c>
      <c r="U154" s="5">
        <v>12</v>
      </c>
      <c r="V154" s="5">
        <v>27</v>
      </c>
      <c r="W154" s="5">
        <v>13</v>
      </c>
      <c r="X154" s="5"/>
      <c r="Y154" s="5"/>
      <c r="Z154" s="5"/>
      <c r="AA154" s="5"/>
      <c r="AB154" s="5">
        <v>1</v>
      </c>
      <c r="AC154" s="5"/>
      <c r="AD154" s="5">
        <v>8</v>
      </c>
      <c r="AE154" s="5">
        <v>26</v>
      </c>
      <c r="AF154" s="5"/>
      <c r="AG154" s="5"/>
      <c r="AH154" s="5"/>
      <c r="AI154" s="5">
        <v>14</v>
      </c>
      <c r="AJ154" s="5"/>
      <c r="AK154" s="5"/>
      <c r="AL154" s="4">
        <f t="shared" si="18"/>
        <v>119</v>
      </c>
      <c r="AM154" s="14">
        <f t="shared" si="19"/>
        <v>1.9833333333333334</v>
      </c>
      <c r="AN154" s="4">
        <f t="shared" si="20"/>
        <v>8</v>
      </c>
    </row>
    <row r="155" spans="1:40" x14ac:dyDescent="0.25">
      <c r="A155" s="8"/>
      <c r="B155" s="4"/>
      <c r="C155" s="13"/>
      <c r="D155" s="4"/>
      <c r="E155" s="4"/>
      <c r="F155" s="4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4">
        <f t="shared" si="18"/>
        <v>0</v>
      </c>
      <c r="AM155" s="14">
        <f t="shared" si="19"/>
        <v>0</v>
      </c>
      <c r="AN155" s="4">
        <f t="shared" si="20"/>
        <v>0</v>
      </c>
    </row>
    <row r="156" spans="1:40" x14ac:dyDescent="0.25">
      <c r="A156" s="8"/>
      <c r="B156" s="4"/>
      <c r="C156" s="4"/>
      <c r="D156" s="4"/>
      <c r="E156" s="4"/>
      <c r="F156" s="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4">
        <f t="shared" si="18"/>
        <v>0</v>
      </c>
      <c r="AM156" s="14">
        <f t="shared" si="19"/>
        <v>0</v>
      </c>
      <c r="AN156" s="4">
        <f t="shared" si="20"/>
        <v>0</v>
      </c>
    </row>
    <row r="157" spans="1:40" x14ac:dyDescent="0.25">
      <c r="A157" s="8"/>
      <c r="B157" s="4"/>
      <c r="C157" s="4"/>
      <c r="D157" s="4"/>
      <c r="E157" s="4"/>
      <c r="F157" s="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4">
        <f t="shared" si="18"/>
        <v>0</v>
      </c>
      <c r="AM157" s="14">
        <f t="shared" si="19"/>
        <v>0</v>
      </c>
      <c r="AN157" s="4">
        <f t="shared" si="20"/>
        <v>0</v>
      </c>
    </row>
    <row r="158" spans="1:40" x14ac:dyDescent="0.25">
      <c r="A158" s="8"/>
      <c r="B158" s="4"/>
      <c r="C158" s="4"/>
      <c r="D158" s="4"/>
      <c r="E158" s="4"/>
      <c r="F158" s="4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4">
        <f t="shared" si="18"/>
        <v>0</v>
      </c>
      <c r="AM158" s="14">
        <f t="shared" si="19"/>
        <v>0</v>
      </c>
      <c r="AN158" s="4">
        <f t="shared" si="20"/>
        <v>0</v>
      </c>
    </row>
    <row r="159" spans="1:40" x14ac:dyDescent="0.25">
      <c r="A159" s="8"/>
      <c r="B159" s="4"/>
      <c r="C159" s="4"/>
      <c r="D159" s="4"/>
      <c r="E159" s="4"/>
      <c r="F159" s="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4">
        <f t="shared" si="18"/>
        <v>0</v>
      </c>
      <c r="AM159" s="14">
        <f t="shared" si="19"/>
        <v>0</v>
      </c>
      <c r="AN159" s="4">
        <f t="shared" si="20"/>
        <v>0</v>
      </c>
    </row>
    <row r="160" spans="1:40" x14ac:dyDescent="0.25">
      <c r="A160" s="8"/>
      <c r="B160" s="4"/>
      <c r="C160" s="4"/>
      <c r="D160" s="4"/>
      <c r="E160" s="4"/>
      <c r="F160" s="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4">
        <f t="shared" si="18"/>
        <v>0</v>
      </c>
      <c r="AM160" s="14">
        <f t="shared" si="19"/>
        <v>0</v>
      </c>
      <c r="AN160" s="4">
        <f t="shared" si="20"/>
        <v>0</v>
      </c>
    </row>
    <row r="161" spans="1:40" x14ac:dyDescent="0.25">
      <c r="A161" s="8"/>
      <c r="B161" s="4"/>
      <c r="C161" s="4"/>
      <c r="D161" s="4"/>
      <c r="E161" s="4"/>
      <c r="F161" s="4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4">
        <f t="shared" si="18"/>
        <v>0</v>
      </c>
      <c r="AM161" s="14">
        <f t="shared" si="19"/>
        <v>0</v>
      </c>
      <c r="AN161" s="4">
        <f t="shared" si="20"/>
        <v>0</v>
      </c>
    </row>
    <row r="162" spans="1:40" x14ac:dyDescent="0.25">
      <c r="A162" s="8"/>
      <c r="B162" s="4"/>
      <c r="C162" s="4"/>
      <c r="D162" s="4"/>
      <c r="E162" s="4"/>
      <c r="F162" s="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4">
        <f t="shared" si="18"/>
        <v>0</v>
      </c>
      <c r="AM162" s="14">
        <f t="shared" si="19"/>
        <v>0</v>
      </c>
      <c r="AN162" s="4">
        <f t="shared" si="20"/>
        <v>0</v>
      </c>
    </row>
    <row r="163" spans="1:40" x14ac:dyDescent="0.25">
      <c r="A163" s="8"/>
      <c r="B163" s="4"/>
      <c r="C163" s="4"/>
      <c r="D163" s="4"/>
      <c r="E163" s="4"/>
      <c r="F163" s="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4">
        <f t="shared" si="18"/>
        <v>0</v>
      </c>
      <c r="AM163" s="14">
        <f t="shared" si="19"/>
        <v>0</v>
      </c>
      <c r="AN163" s="4">
        <f t="shared" si="20"/>
        <v>0</v>
      </c>
    </row>
    <row r="164" spans="1:40" x14ac:dyDescent="0.25">
      <c r="A164" s="8"/>
      <c r="B164" s="4"/>
      <c r="C164" s="4"/>
      <c r="D164" s="4"/>
      <c r="E164" s="4"/>
      <c r="F164" s="4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4">
        <f t="shared" si="18"/>
        <v>0</v>
      </c>
      <c r="AM164" s="14">
        <f t="shared" si="19"/>
        <v>0</v>
      </c>
      <c r="AN164" s="4">
        <f t="shared" si="20"/>
        <v>0</v>
      </c>
    </row>
    <row r="165" spans="1:40" x14ac:dyDescent="0.25">
      <c r="A165" s="8"/>
      <c r="B165" s="4"/>
      <c r="C165" s="4"/>
      <c r="D165" s="4"/>
      <c r="E165" s="4"/>
      <c r="F165" s="4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4">
        <f t="shared" si="18"/>
        <v>0</v>
      </c>
      <c r="AM165" s="14">
        <f t="shared" si="19"/>
        <v>0</v>
      </c>
      <c r="AN165" s="4">
        <f t="shared" si="20"/>
        <v>0</v>
      </c>
    </row>
    <row r="166" spans="1:40" x14ac:dyDescent="0.25">
      <c r="A166" s="8"/>
      <c r="B166" s="4"/>
      <c r="C166" s="4"/>
      <c r="D166" s="4"/>
      <c r="E166" s="4"/>
      <c r="F166" s="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4">
        <f t="shared" si="18"/>
        <v>0</v>
      </c>
      <c r="AM166" s="14">
        <f t="shared" si="19"/>
        <v>0</v>
      </c>
      <c r="AN166" s="4">
        <f t="shared" si="20"/>
        <v>0</v>
      </c>
    </row>
    <row r="167" spans="1:40" x14ac:dyDescent="0.25">
      <c r="A167" s="8"/>
      <c r="B167" s="4"/>
      <c r="C167" s="4"/>
      <c r="D167" s="4"/>
      <c r="E167" s="4"/>
      <c r="F167" s="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4">
        <f t="shared" si="18"/>
        <v>0</v>
      </c>
      <c r="AM167" s="14">
        <f t="shared" si="19"/>
        <v>0</v>
      </c>
      <c r="AN167" s="4">
        <f t="shared" si="20"/>
        <v>0</v>
      </c>
    </row>
    <row r="168" spans="1:40" x14ac:dyDescent="0.25">
      <c r="A168" s="8"/>
      <c r="B168" s="4"/>
      <c r="C168" s="4"/>
      <c r="D168" s="4"/>
      <c r="E168" s="4"/>
      <c r="F168" s="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4">
        <f t="shared" si="18"/>
        <v>0</v>
      </c>
      <c r="AM168" s="14">
        <f t="shared" si="19"/>
        <v>0</v>
      </c>
      <c r="AN168" s="4">
        <f t="shared" si="20"/>
        <v>0</v>
      </c>
    </row>
    <row r="169" spans="1:40" x14ac:dyDescent="0.25">
      <c r="A169" s="8"/>
      <c r="B169" s="4"/>
      <c r="C169" s="4"/>
      <c r="D169" s="4"/>
      <c r="E169" s="4"/>
      <c r="F169" s="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4">
        <f t="shared" si="18"/>
        <v>0</v>
      </c>
      <c r="AM169" s="14">
        <f t="shared" si="19"/>
        <v>0</v>
      </c>
      <c r="AN169" s="4">
        <f t="shared" si="20"/>
        <v>0</v>
      </c>
    </row>
    <row r="170" spans="1:40" x14ac:dyDescent="0.25">
      <c r="A170" s="8"/>
      <c r="B170" s="4"/>
      <c r="C170" s="4"/>
      <c r="D170" s="4"/>
      <c r="E170" s="4"/>
      <c r="F170" s="4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4">
        <f t="shared" si="18"/>
        <v>0</v>
      </c>
      <c r="AM170" s="14">
        <f t="shared" si="19"/>
        <v>0</v>
      </c>
      <c r="AN170" s="4">
        <f t="shared" si="20"/>
        <v>0</v>
      </c>
    </row>
    <row r="171" spans="1:40" x14ac:dyDescent="0.25">
      <c r="A171" s="8"/>
      <c r="B171" s="4"/>
      <c r="C171" s="4"/>
      <c r="D171" s="4"/>
      <c r="E171" s="4"/>
      <c r="F171" s="4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4">
        <f t="shared" si="18"/>
        <v>0</v>
      </c>
      <c r="AM171" s="14">
        <f t="shared" si="19"/>
        <v>0</v>
      </c>
      <c r="AN171" s="4">
        <f t="shared" si="20"/>
        <v>0</v>
      </c>
    </row>
    <row r="172" spans="1:40" x14ac:dyDescent="0.25">
      <c r="A172" s="8"/>
      <c r="B172" s="4"/>
      <c r="C172" s="4"/>
      <c r="D172" s="4"/>
      <c r="E172" s="4"/>
      <c r="F172" s="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4">
        <f t="shared" si="18"/>
        <v>0</v>
      </c>
      <c r="AM172" s="14">
        <f t="shared" si="19"/>
        <v>0</v>
      </c>
      <c r="AN172" s="4">
        <f t="shared" si="20"/>
        <v>0</v>
      </c>
    </row>
    <row r="173" spans="1:40" x14ac:dyDescent="0.25">
      <c r="A173" s="8"/>
      <c r="B173" s="4"/>
      <c r="C173" s="4"/>
      <c r="D173" s="4"/>
      <c r="E173" s="4"/>
      <c r="F173" s="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4">
        <f t="shared" si="18"/>
        <v>0</v>
      </c>
      <c r="AM173" s="14">
        <f t="shared" si="19"/>
        <v>0</v>
      </c>
      <c r="AN173" s="4">
        <f t="shared" si="20"/>
        <v>0</v>
      </c>
    </row>
    <row r="174" spans="1:40" x14ac:dyDescent="0.25">
      <c r="A174" s="8"/>
      <c r="B174" s="4"/>
      <c r="C174" s="4"/>
      <c r="D174" s="4"/>
      <c r="E174" s="4"/>
      <c r="F174" s="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4">
        <f t="shared" si="18"/>
        <v>0</v>
      </c>
      <c r="AM174" s="14">
        <f t="shared" si="19"/>
        <v>0</v>
      </c>
      <c r="AN174" s="4">
        <f t="shared" si="20"/>
        <v>0</v>
      </c>
    </row>
    <row r="175" spans="1:40" x14ac:dyDescent="0.25">
      <c r="A175" s="8"/>
      <c r="B175" s="4"/>
      <c r="C175" s="4"/>
      <c r="D175" s="4"/>
      <c r="E175" s="4"/>
      <c r="F175" s="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4">
        <f t="shared" si="18"/>
        <v>0</v>
      </c>
      <c r="AM175" s="14">
        <f t="shared" si="19"/>
        <v>0</v>
      </c>
      <c r="AN175" s="4">
        <f t="shared" si="20"/>
        <v>0</v>
      </c>
    </row>
    <row r="176" spans="1:40" x14ac:dyDescent="0.25">
      <c r="A176" s="8"/>
      <c r="B176" s="4"/>
      <c r="C176" s="4"/>
      <c r="D176" s="4"/>
      <c r="E176" s="4"/>
      <c r="F176" s="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4">
        <f t="shared" si="18"/>
        <v>0</v>
      </c>
      <c r="AM176" s="14">
        <f t="shared" si="19"/>
        <v>0</v>
      </c>
      <c r="AN176" s="4">
        <f t="shared" si="20"/>
        <v>0</v>
      </c>
    </row>
    <row r="177" spans="1:40" x14ac:dyDescent="0.25">
      <c r="A177" s="8"/>
      <c r="B177" s="4"/>
      <c r="C177" s="4"/>
      <c r="D177" s="4"/>
      <c r="E177" s="4"/>
      <c r="F177" s="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4">
        <f t="shared" si="18"/>
        <v>0</v>
      </c>
      <c r="AM177" s="14">
        <f t="shared" si="19"/>
        <v>0</v>
      </c>
      <c r="AN177" s="4">
        <f t="shared" si="20"/>
        <v>0</v>
      </c>
    </row>
    <row r="178" spans="1:40" x14ac:dyDescent="0.25">
      <c r="A178" s="8"/>
      <c r="B178" s="4"/>
      <c r="C178" s="4"/>
      <c r="D178" s="4"/>
      <c r="E178" s="4"/>
      <c r="F178" s="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4">
        <f t="shared" si="18"/>
        <v>0</v>
      </c>
      <c r="AM178" s="14">
        <f t="shared" si="19"/>
        <v>0</v>
      </c>
      <c r="AN178" s="4">
        <f t="shared" si="20"/>
        <v>0</v>
      </c>
    </row>
    <row r="179" spans="1:40" x14ac:dyDescent="0.25">
      <c r="A179" s="8"/>
      <c r="B179" s="4"/>
      <c r="C179" s="4"/>
      <c r="D179" s="4"/>
      <c r="E179" s="4"/>
      <c r="F179" s="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4">
        <f t="shared" si="18"/>
        <v>0</v>
      </c>
      <c r="AM179" s="14">
        <f t="shared" si="19"/>
        <v>0</v>
      </c>
      <c r="AN179" s="4">
        <f t="shared" si="20"/>
        <v>0</v>
      </c>
    </row>
    <row r="180" spans="1:40" x14ac:dyDescent="0.25">
      <c r="A180" s="8"/>
      <c r="B180" s="4"/>
      <c r="C180" s="4"/>
      <c r="D180" s="4"/>
      <c r="E180" s="4"/>
      <c r="F180" s="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4">
        <f t="shared" si="18"/>
        <v>0</v>
      </c>
      <c r="AM180" s="14">
        <f t="shared" si="19"/>
        <v>0</v>
      </c>
      <c r="AN180" s="4">
        <f t="shared" si="20"/>
        <v>0</v>
      </c>
    </row>
    <row r="181" spans="1:40" x14ac:dyDescent="0.25">
      <c r="A181" s="8"/>
      <c r="B181" s="4"/>
      <c r="C181" s="4"/>
      <c r="D181" s="4"/>
      <c r="E181" s="4"/>
      <c r="F181" s="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4">
        <f t="shared" si="18"/>
        <v>0</v>
      </c>
      <c r="AM181" s="14">
        <f t="shared" si="19"/>
        <v>0</v>
      </c>
      <c r="AN181" s="4">
        <f t="shared" si="20"/>
        <v>0</v>
      </c>
    </row>
    <row r="182" spans="1:40" x14ac:dyDescent="0.25">
      <c r="A182" s="8"/>
      <c r="B182" s="4"/>
      <c r="C182" s="4"/>
      <c r="D182" s="4"/>
      <c r="E182" s="4"/>
      <c r="F182" s="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4">
        <f t="shared" si="18"/>
        <v>0</v>
      </c>
      <c r="AM182" s="14">
        <f t="shared" si="19"/>
        <v>0</v>
      </c>
      <c r="AN182" s="4">
        <f t="shared" si="20"/>
        <v>0</v>
      </c>
    </row>
    <row r="183" spans="1:40" x14ac:dyDescent="0.25">
      <c r="A183" s="8"/>
      <c r="B183" s="4"/>
      <c r="C183" s="4"/>
      <c r="D183" s="4"/>
      <c r="E183" s="4"/>
      <c r="F183" s="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4">
        <f t="shared" si="18"/>
        <v>0</v>
      </c>
      <c r="AM183" s="14">
        <f t="shared" si="19"/>
        <v>0</v>
      </c>
      <c r="AN183" s="4">
        <f t="shared" si="20"/>
        <v>0</v>
      </c>
    </row>
    <row r="184" spans="1:40" x14ac:dyDescent="0.25">
      <c r="A184" s="8"/>
      <c r="B184" s="4"/>
      <c r="C184" s="4"/>
      <c r="D184" s="4"/>
      <c r="E184" s="4"/>
      <c r="F184" s="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4">
        <f t="shared" si="18"/>
        <v>0</v>
      </c>
      <c r="AM184" s="14">
        <f t="shared" si="19"/>
        <v>0</v>
      </c>
      <c r="AN184" s="4">
        <f t="shared" si="20"/>
        <v>0</v>
      </c>
    </row>
    <row r="185" spans="1:40" x14ac:dyDescent="0.25">
      <c r="A185" s="8"/>
      <c r="B185" s="4"/>
      <c r="C185" s="4"/>
      <c r="D185" s="4"/>
      <c r="E185" s="4"/>
      <c r="F185" s="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4">
        <f t="shared" si="18"/>
        <v>0</v>
      </c>
      <c r="AM185" s="14">
        <f t="shared" si="19"/>
        <v>0</v>
      </c>
      <c r="AN185" s="4">
        <f t="shared" si="20"/>
        <v>0</v>
      </c>
    </row>
    <row r="186" spans="1:40" x14ac:dyDescent="0.25">
      <c r="A186" s="8"/>
      <c r="B186" s="4"/>
      <c r="C186" s="4"/>
      <c r="D186" s="4"/>
      <c r="E186" s="4"/>
      <c r="F186" s="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4">
        <f t="shared" si="18"/>
        <v>0</v>
      </c>
      <c r="AM186" s="14">
        <f t="shared" si="19"/>
        <v>0</v>
      </c>
      <c r="AN186" s="4">
        <f t="shared" si="20"/>
        <v>0</v>
      </c>
    </row>
    <row r="187" spans="1:40" x14ac:dyDescent="0.25">
      <c r="A187" s="8"/>
      <c r="B187" s="4"/>
      <c r="C187" s="4"/>
      <c r="D187" s="4"/>
      <c r="E187" s="4"/>
      <c r="F187" s="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4">
        <f t="shared" si="18"/>
        <v>0</v>
      </c>
      <c r="AM187" s="14">
        <f t="shared" si="19"/>
        <v>0</v>
      </c>
      <c r="AN187" s="4">
        <f t="shared" si="20"/>
        <v>0</v>
      </c>
    </row>
    <row r="188" spans="1:40" x14ac:dyDescent="0.25">
      <c r="A188" s="8"/>
      <c r="B188" s="4"/>
      <c r="C188" s="4"/>
      <c r="D188" s="4"/>
      <c r="E188" s="4"/>
      <c r="F188" s="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4">
        <f t="shared" si="18"/>
        <v>0</v>
      </c>
      <c r="AM188" s="14">
        <f t="shared" si="19"/>
        <v>0</v>
      </c>
      <c r="AN188" s="4">
        <f t="shared" si="20"/>
        <v>0</v>
      </c>
    </row>
    <row r="189" spans="1:40" x14ac:dyDescent="0.25">
      <c r="A189" s="8"/>
      <c r="B189" s="4"/>
      <c r="C189" s="4"/>
      <c r="D189" s="4"/>
      <c r="E189" s="4"/>
      <c r="F189" s="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4">
        <f t="shared" si="18"/>
        <v>0</v>
      </c>
      <c r="AM189" s="14">
        <f t="shared" si="19"/>
        <v>0</v>
      </c>
      <c r="AN189" s="4">
        <f t="shared" si="20"/>
        <v>0</v>
      </c>
    </row>
    <row r="190" spans="1:40" x14ac:dyDescent="0.25">
      <c r="A190" s="8"/>
      <c r="B190" s="4"/>
      <c r="C190" s="4"/>
      <c r="D190" s="4"/>
      <c r="E190" s="4"/>
      <c r="F190" s="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4">
        <f t="shared" si="18"/>
        <v>0</v>
      </c>
      <c r="AM190" s="14">
        <f t="shared" si="19"/>
        <v>0</v>
      </c>
      <c r="AN190" s="4">
        <f t="shared" si="20"/>
        <v>0</v>
      </c>
    </row>
    <row r="191" spans="1:40" x14ac:dyDescent="0.25">
      <c r="A191" s="8"/>
      <c r="B191" s="4"/>
      <c r="C191" s="4"/>
      <c r="D191" s="4"/>
      <c r="E191" s="4"/>
      <c r="F191" s="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4">
        <f t="shared" si="18"/>
        <v>0</v>
      </c>
      <c r="AM191" s="14">
        <f t="shared" si="19"/>
        <v>0</v>
      </c>
      <c r="AN191" s="4">
        <f t="shared" si="20"/>
        <v>0</v>
      </c>
    </row>
    <row r="192" spans="1:40" x14ac:dyDescent="0.25">
      <c r="A192" s="8"/>
      <c r="B192" s="4"/>
      <c r="C192" s="4"/>
      <c r="D192" s="4"/>
      <c r="E192" s="4"/>
      <c r="F192" s="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4">
        <f t="shared" si="18"/>
        <v>0</v>
      </c>
      <c r="AM192" s="14">
        <f t="shared" si="19"/>
        <v>0</v>
      </c>
      <c r="AN192" s="4">
        <f t="shared" si="20"/>
        <v>0</v>
      </c>
    </row>
    <row r="193" spans="1:40" x14ac:dyDescent="0.25">
      <c r="A193" s="8"/>
      <c r="B193" s="4"/>
      <c r="C193" s="4"/>
      <c r="D193" s="4"/>
      <c r="E193" s="4"/>
      <c r="F193" s="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4">
        <f t="shared" si="18"/>
        <v>0</v>
      </c>
      <c r="AM193" s="14">
        <f t="shared" si="19"/>
        <v>0</v>
      </c>
      <c r="AN193" s="4">
        <f t="shared" si="20"/>
        <v>0</v>
      </c>
    </row>
    <row r="194" spans="1:40" x14ac:dyDescent="0.25">
      <c r="A194" s="8"/>
      <c r="B194" s="4"/>
      <c r="C194" s="4"/>
      <c r="D194" s="4"/>
      <c r="E194" s="4"/>
      <c r="F194" s="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4">
        <f t="shared" si="18"/>
        <v>0</v>
      </c>
      <c r="AM194" s="14">
        <f t="shared" si="19"/>
        <v>0</v>
      </c>
      <c r="AN194" s="4">
        <f t="shared" si="20"/>
        <v>0</v>
      </c>
    </row>
    <row r="195" spans="1:40" x14ac:dyDescent="0.25">
      <c r="A195" s="8"/>
      <c r="B195" s="4"/>
      <c r="C195" s="4"/>
      <c r="D195" s="4"/>
      <c r="E195" s="4"/>
      <c r="F195" s="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4">
        <f t="shared" si="18"/>
        <v>0</v>
      </c>
      <c r="AM195" s="14">
        <f t="shared" si="19"/>
        <v>0</v>
      </c>
      <c r="AN195" s="4">
        <f t="shared" si="20"/>
        <v>0</v>
      </c>
    </row>
    <row r="196" spans="1:40" x14ac:dyDescent="0.25">
      <c r="A196" s="8"/>
      <c r="B196" s="4"/>
      <c r="C196" s="4"/>
      <c r="D196" s="4"/>
      <c r="E196" s="4"/>
      <c r="F196" s="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4">
        <f t="shared" si="18"/>
        <v>0</v>
      </c>
      <c r="AM196" s="14">
        <f t="shared" si="19"/>
        <v>0</v>
      </c>
      <c r="AN196" s="4">
        <f t="shared" si="20"/>
        <v>0</v>
      </c>
    </row>
    <row r="197" spans="1:40" x14ac:dyDescent="0.25">
      <c r="A197" s="8"/>
      <c r="B197" s="4"/>
      <c r="C197" s="4"/>
      <c r="D197" s="4"/>
      <c r="E197" s="4"/>
      <c r="F197" s="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4">
        <f t="shared" si="18"/>
        <v>0</v>
      </c>
      <c r="AM197" s="14">
        <f t="shared" si="19"/>
        <v>0</v>
      </c>
      <c r="AN197" s="4">
        <f t="shared" si="20"/>
        <v>0</v>
      </c>
    </row>
    <row r="198" spans="1:40" x14ac:dyDescent="0.25">
      <c r="A198" s="8"/>
      <c r="B198" s="4"/>
      <c r="C198" s="4"/>
      <c r="D198" s="4"/>
      <c r="E198" s="4"/>
      <c r="F198" s="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4">
        <f t="shared" si="18"/>
        <v>0</v>
      </c>
      <c r="AM198" s="14">
        <f t="shared" si="19"/>
        <v>0</v>
      </c>
      <c r="AN198" s="4">
        <f t="shared" si="20"/>
        <v>0</v>
      </c>
    </row>
    <row r="199" spans="1:40" x14ac:dyDescent="0.25">
      <c r="A199" s="8"/>
      <c r="B199" s="4"/>
      <c r="C199" s="4"/>
      <c r="D199" s="4"/>
      <c r="E199" s="4"/>
      <c r="F199" s="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4">
        <f t="shared" si="18"/>
        <v>0</v>
      </c>
      <c r="AM199" s="14">
        <f t="shared" si="19"/>
        <v>0</v>
      </c>
      <c r="AN199" s="4">
        <f t="shared" si="20"/>
        <v>0</v>
      </c>
    </row>
    <row r="200" spans="1:40" x14ac:dyDescent="0.25">
      <c r="A200" s="8"/>
      <c r="B200" s="4"/>
      <c r="C200" s="4"/>
      <c r="D200" s="4"/>
      <c r="E200" s="4"/>
      <c r="F200" s="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4">
        <f t="shared" si="18"/>
        <v>0</v>
      </c>
      <c r="AM200" s="14">
        <f t="shared" si="19"/>
        <v>0</v>
      </c>
      <c r="AN200" s="4">
        <f t="shared" si="20"/>
        <v>0</v>
      </c>
    </row>
    <row r="201" spans="1:40" x14ac:dyDescent="0.25">
      <c r="A201" s="8"/>
      <c r="B201" s="4"/>
      <c r="C201" s="4"/>
      <c r="D201" s="4"/>
      <c r="E201" s="4"/>
      <c r="F201" s="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4">
        <f t="shared" si="18"/>
        <v>0</v>
      </c>
      <c r="AM201" s="14">
        <f t="shared" si="19"/>
        <v>0</v>
      </c>
      <c r="AN201" s="4">
        <f t="shared" si="20"/>
        <v>0</v>
      </c>
    </row>
    <row r="202" spans="1:40" x14ac:dyDescent="0.25">
      <c r="A202" s="8"/>
      <c r="B202" s="4"/>
      <c r="C202" s="4"/>
      <c r="D202" s="4"/>
      <c r="E202" s="4"/>
      <c r="F202" s="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4">
        <f t="shared" ref="AL202:AL265" si="21">SUM(G202:AK202)</f>
        <v>0</v>
      </c>
      <c r="AM202" s="14">
        <f t="shared" ref="AM202:AM265" si="22">AL202/60</f>
        <v>0</v>
      </c>
      <c r="AN202" s="4">
        <f t="shared" ref="AN202:AN265" si="23">SUMPRODUCT(--ISNUMBER(G202:AK202))</f>
        <v>0</v>
      </c>
    </row>
    <row r="203" spans="1:40" x14ac:dyDescent="0.25">
      <c r="A203" s="8"/>
      <c r="B203" s="4"/>
      <c r="C203" s="4"/>
      <c r="D203" s="4"/>
      <c r="E203" s="4"/>
      <c r="F203" s="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4">
        <f t="shared" si="21"/>
        <v>0</v>
      </c>
      <c r="AM203" s="14">
        <f t="shared" si="22"/>
        <v>0</v>
      </c>
      <c r="AN203" s="4">
        <f t="shared" si="23"/>
        <v>0</v>
      </c>
    </row>
    <row r="204" spans="1:40" x14ac:dyDescent="0.25">
      <c r="A204" s="8"/>
      <c r="B204" s="4"/>
      <c r="C204" s="4"/>
      <c r="D204" s="4"/>
      <c r="E204" s="4"/>
      <c r="F204" s="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4">
        <f t="shared" si="21"/>
        <v>0</v>
      </c>
      <c r="AM204" s="14">
        <f t="shared" si="22"/>
        <v>0</v>
      </c>
      <c r="AN204" s="4">
        <f t="shared" si="23"/>
        <v>0</v>
      </c>
    </row>
    <row r="205" spans="1:40" x14ac:dyDescent="0.25">
      <c r="A205" s="8"/>
      <c r="B205" s="4"/>
      <c r="C205" s="4"/>
      <c r="D205" s="4"/>
      <c r="E205" s="4"/>
      <c r="F205" s="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4">
        <f t="shared" si="21"/>
        <v>0</v>
      </c>
      <c r="AM205" s="14">
        <f t="shared" si="22"/>
        <v>0</v>
      </c>
      <c r="AN205" s="4">
        <f t="shared" si="23"/>
        <v>0</v>
      </c>
    </row>
    <row r="206" spans="1:40" x14ac:dyDescent="0.25">
      <c r="A206" s="8"/>
      <c r="B206" s="4"/>
      <c r="C206" s="4"/>
      <c r="D206" s="4"/>
      <c r="E206" s="4"/>
      <c r="F206" s="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4">
        <f t="shared" si="21"/>
        <v>0</v>
      </c>
      <c r="AM206" s="14">
        <f t="shared" si="22"/>
        <v>0</v>
      </c>
      <c r="AN206" s="4">
        <f t="shared" si="23"/>
        <v>0</v>
      </c>
    </row>
    <row r="207" spans="1:40" x14ac:dyDescent="0.25">
      <c r="A207" s="8"/>
      <c r="B207" s="4"/>
      <c r="C207" s="4"/>
      <c r="D207" s="4"/>
      <c r="E207" s="4"/>
      <c r="F207" s="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4">
        <f t="shared" si="21"/>
        <v>0</v>
      </c>
      <c r="AM207" s="14">
        <f t="shared" si="22"/>
        <v>0</v>
      </c>
      <c r="AN207" s="4">
        <f t="shared" si="23"/>
        <v>0</v>
      </c>
    </row>
    <row r="208" spans="1:40" x14ac:dyDescent="0.25">
      <c r="A208" s="8"/>
      <c r="B208" s="4"/>
      <c r="C208" s="4"/>
      <c r="D208" s="4"/>
      <c r="E208" s="4"/>
      <c r="F208" s="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4">
        <f t="shared" si="21"/>
        <v>0</v>
      </c>
      <c r="AM208" s="14">
        <f t="shared" si="22"/>
        <v>0</v>
      </c>
      <c r="AN208" s="4">
        <f t="shared" si="23"/>
        <v>0</v>
      </c>
    </row>
    <row r="209" spans="1:40" x14ac:dyDescent="0.25">
      <c r="A209" s="8"/>
      <c r="B209" s="4"/>
      <c r="C209" s="4"/>
      <c r="D209" s="4"/>
      <c r="E209" s="4"/>
      <c r="F209" s="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4">
        <f t="shared" si="21"/>
        <v>0</v>
      </c>
      <c r="AM209" s="14">
        <f t="shared" si="22"/>
        <v>0</v>
      </c>
      <c r="AN209" s="4">
        <f t="shared" si="23"/>
        <v>0</v>
      </c>
    </row>
    <row r="210" spans="1:40" x14ac:dyDescent="0.25">
      <c r="A210" s="8"/>
      <c r="B210" s="4"/>
      <c r="C210" s="4"/>
      <c r="D210" s="4"/>
      <c r="E210" s="4"/>
      <c r="F210" s="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4">
        <f t="shared" si="21"/>
        <v>0</v>
      </c>
      <c r="AM210" s="14">
        <f t="shared" si="22"/>
        <v>0</v>
      </c>
      <c r="AN210" s="4">
        <f t="shared" si="23"/>
        <v>0</v>
      </c>
    </row>
    <row r="211" spans="1:40" x14ac:dyDescent="0.25">
      <c r="A211" s="8"/>
      <c r="B211" s="4"/>
      <c r="C211" s="4"/>
      <c r="D211" s="4"/>
      <c r="E211" s="4"/>
      <c r="F211" s="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4">
        <f t="shared" si="21"/>
        <v>0</v>
      </c>
      <c r="AM211" s="14">
        <f t="shared" si="22"/>
        <v>0</v>
      </c>
      <c r="AN211" s="4">
        <f t="shared" si="23"/>
        <v>0</v>
      </c>
    </row>
    <row r="212" spans="1:40" x14ac:dyDescent="0.25">
      <c r="A212" s="8"/>
      <c r="B212" s="4"/>
      <c r="C212" s="4"/>
      <c r="D212" s="4"/>
      <c r="E212" s="4"/>
      <c r="F212" s="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4">
        <f t="shared" si="21"/>
        <v>0</v>
      </c>
      <c r="AM212" s="14">
        <f t="shared" si="22"/>
        <v>0</v>
      </c>
      <c r="AN212" s="4">
        <f t="shared" si="23"/>
        <v>0</v>
      </c>
    </row>
    <row r="213" spans="1:40" x14ac:dyDescent="0.25">
      <c r="A213" s="8"/>
      <c r="B213" s="4"/>
      <c r="C213" s="4"/>
      <c r="D213" s="4"/>
      <c r="E213" s="4"/>
      <c r="F213" s="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4">
        <f t="shared" si="21"/>
        <v>0</v>
      </c>
      <c r="AM213" s="14">
        <f t="shared" si="22"/>
        <v>0</v>
      </c>
      <c r="AN213" s="4">
        <f t="shared" si="23"/>
        <v>0</v>
      </c>
    </row>
    <row r="214" spans="1:40" x14ac:dyDescent="0.25">
      <c r="A214" s="8"/>
      <c r="B214" s="4"/>
      <c r="C214" s="4"/>
      <c r="D214" s="4"/>
      <c r="E214" s="4"/>
      <c r="F214" s="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4">
        <f t="shared" si="21"/>
        <v>0</v>
      </c>
      <c r="AM214" s="14">
        <f t="shared" si="22"/>
        <v>0</v>
      </c>
      <c r="AN214" s="4">
        <f t="shared" si="23"/>
        <v>0</v>
      </c>
    </row>
    <row r="215" spans="1:40" x14ac:dyDescent="0.25">
      <c r="A215" s="8"/>
      <c r="B215" s="4"/>
      <c r="C215" s="4"/>
      <c r="D215" s="4"/>
      <c r="E215" s="4"/>
      <c r="F215" s="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4">
        <f t="shared" si="21"/>
        <v>0</v>
      </c>
      <c r="AM215" s="14">
        <f t="shared" si="22"/>
        <v>0</v>
      </c>
      <c r="AN215" s="4">
        <f t="shared" si="23"/>
        <v>0</v>
      </c>
    </row>
    <row r="216" spans="1:40" x14ac:dyDescent="0.25">
      <c r="A216" s="8"/>
      <c r="B216" s="4"/>
      <c r="C216" s="4"/>
      <c r="D216" s="4"/>
      <c r="E216" s="4"/>
      <c r="F216" s="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4">
        <f t="shared" si="21"/>
        <v>0</v>
      </c>
      <c r="AM216" s="14">
        <f t="shared" si="22"/>
        <v>0</v>
      </c>
      <c r="AN216" s="4">
        <f t="shared" si="23"/>
        <v>0</v>
      </c>
    </row>
    <row r="217" spans="1:40" x14ac:dyDescent="0.25">
      <c r="A217" s="8"/>
      <c r="B217" s="4"/>
      <c r="C217" s="4"/>
      <c r="D217" s="4"/>
      <c r="E217" s="4"/>
      <c r="F217" s="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4">
        <f t="shared" si="21"/>
        <v>0</v>
      </c>
      <c r="AM217" s="14">
        <f t="shared" si="22"/>
        <v>0</v>
      </c>
      <c r="AN217" s="4">
        <f t="shared" si="23"/>
        <v>0</v>
      </c>
    </row>
    <row r="218" spans="1:40" x14ac:dyDescent="0.25">
      <c r="A218" s="8"/>
      <c r="B218" s="4"/>
      <c r="C218" s="4"/>
      <c r="D218" s="4"/>
      <c r="E218" s="4"/>
      <c r="F218" s="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4">
        <f t="shared" si="21"/>
        <v>0</v>
      </c>
      <c r="AM218" s="14">
        <f t="shared" si="22"/>
        <v>0</v>
      </c>
      <c r="AN218" s="4">
        <f t="shared" si="23"/>
        <v>0</v>
      </c>
    </row>
    <row r="219" spans="1:40" x14ac:dyDescent="0.25">
      <c r="A219" s="8"/>
      <c r="B219" s="4"/>
      <c r="C219" s="4"/>
      <c r="D219" s="4"/>
      <c r="E219" s="4"/>
      <c r="F219" s="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4">
        <f t="shared" si="21"/>
        <v>0</v>
      </c>
      <c r="AM219" s="14">
        <f t="shared" si="22"/>
        <v>0</v>
      </c>
      <c r="AN219" s="4">
        <f t="shared" si="23"/>
        <v>0</v>
      </c>
    </row>
    <row r="220" spans="1:40" x14ac:dyDescent="0.25">
      <c r="A220" s="8"/>
      <c r="B220" s="4"/>
      <c r="C220" s="4"/>
      <c r="D220" s="4"/>
      <c r="E220" s="4"/>
      <c r="F220" s="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4">
        <f t="shared" si="21"/>
        <v>0</v>
      </c>
      <c r="AM220" s="14">
        <f t="shared" si="22"/>
        <v>0</v>
      </c>
      <c r="AN220" s="4">
        <f t="shared" si="23"/>
        <v>0</v>
      </c>
    </row>
    <row r="221" spans="1:40" x14ac:dyDescent="0.25">
      <c r="A221" s="8"/>
      <c r="B221" s="4"/>
      <c r="C221" s="4"/>
      <c r="D221" s="4"/>
      <c r="E221" s="4"/>
      <c r="F221" s="4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4">
        <f t="shared" si="21"/>
        <v>0</v>
      </c>
      <c r="AM221" s="14">
        <f t="shared" si="22"/>
        <v>0</v>
      </c>
      <c r="AN221" s="4">
        <f t="shared" si="23"/>
        <v>0</v>
      </c>
    </row>
    <row r="222" spans="1:40" x14ac:dyDescent="0.25">
      <c r="A222" s="8"/>
      <c r="B222" s="4"/>
      <c r="C222" s="4"/>
      <c r="D222" s="4"/>
      <c r="E222" s="4"/>
      <c r="F222" s="4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4">
        <f t="shared" si="21"/>
        <v>0</v>
      </c>
      <c r="AM222" s="14">
        <f t="shared" si="22"/>
        <v>0</v>
      </c>
      <c r="AN222" s="4">
        <f t="shared" si="23"/>
        <v>0</v>
      </c>
    </row>
    <row r="223" spans="1:40" x14ac:dyDescent="0.25">
      <c r="A223" s="8"/>
      <c r="B223" s="4"/>
      <c r="C223" s="4"/>
      <c r="D223" s="4"/>
      <c r="E223" s="4"/>
      <c r="F223" s="4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4">
        <f t="shared" si="21"/>
        <v>0</v>
      </c>
      <c r="AM223" s="14">
        <f t="shared" si="22"/>
        <v>0</v>
      </c>
      <c r="AN223" s="4">
        <f t="shared" si="23"/>
        <v>0</v>
      </c>
    </row>
    <row r="224" spans="1:40" x14ac:dyDescent="0.25">
      <c r="A224" s="8"/>
      <c r="B224" s="4"/>
      <c r="C224" s="4"/>
      <c r="D224" s="4"/>
      <c r="E224" s="4"/>
      <c r="F224" s="4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4">
        <f t="shared" si="21"/>
        <v>0</v>
      </c>
      <c r="AM224" s="14">
        <f t="shared" si="22"/>
        <v>0</v>
      </c>
      <c r="AN224" s="4">
        <f t="shared" si="23"/>
        <v>0</v>
      </c>
    </row>
    <row r="225" spans="1:40" x14ac:dyDescent="0.25">
      <c r="A225" s="8"/>
      <c r="B225" s="4"/>
      <c r="C225" s="4"/>
      <c r="D225" s="4"/>
      <c r="E225" s="4"/>
      <c r="F225" s="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4">
        <f t="shared" si="21"/>
        <v>0</v>
      </c>
      <c r="AM225" s="14">
        <f t="shared" si="22"/>
        <v>0</v>
      </c>
      <c r="AN225" s="4">
        <f t="shared" si="23"/>
        <v>0</v>
      </c>
    </row>
    <row r="226" spans="1:40" x14ac:dyDescent="0.25">
      <c r="A226" s="8"/>
      <c r="B226" s="4"/>
      <c r="C226" s="4"/>
      <c r="D226" s="4"/>
      <c r="E226" s="4"/>
      <c r="F226" s="4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4">
        <f t="shared" si="21"/>
        <v>0</v>
      </c>
      <c r="AM226" s="14">
        <f t="shared" si="22"/>
        <v>0</v>
      </c>
      <c r="AN226" s="4">
        <f t="shared" si="23"/>
        <v>0</v>
      </c>
    </row>
    <row r="227" spans="1:40" x14ac:dyDescent="0.25">
      <c r="A227" s="8"/>
      <c r="B227" s="4"/>
      <c r="C227" s="4"/>
      <c r="D227" s="4"/>
      <c r="E227" s="4"/>
      <c r="F227" s="4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4">
        <f t="shared" si="21"/>
        <v>0</v>
      </c>
      <c r="AM227" s="14">
        <f t="shared" si="22"/>
        <v>0</v>
      </c>
      <c r="AN227" s="4">
        <f t="shared" si="23"/>
        <v>0</v>
      </c>
    </row>
    <row r="228" spans="1:40" x14ac:dyDescent="0.25">
      <c r="A228" s="8"/>
      <c r="B228" s="4"/>
      <c r="C228" s="4"/>
      <c r="D228" s="4"/>
      <c r="E228" s="4"/>
      <c r="F228" s="4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4">
        <f t="shared" si="21"/>
        <v>0</v>
      </c>
      <c r="AM228" s="14">
        <f t="shared" si="22"/>
        <v>0</v>
      </c>
      <c r="AN228" s="4">
        <f t="shared" si="23"/>
        <v>0</v>
      </c>
    </row>
    <row r="229" spans="1:40" x14ac:dyDescent="0.25">
      <c r="A229" s="8"/>
      <c r="B229" s="4"/>
      <c r="C229" s="4"/>
      <c r="D229" s="4"/>
      <c r="E229" s="4"/>
      <c r="F229" s="4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4">
        <f t="shared" si="21"/>
        <v>0</v>
      </c>
      <c r="AM229" s="14">
        <f t="shared" si="22"/>
        <v>0</v>
      </c>
      <c r="AN229" s="4">
        <f t="shared" si="23"/>
        <v>0</v>
      </c>
    </row>
    <row r="230" spans="1:40" x14ac:dyDescent="0.25">
      <c r="A230" s="8"/>
      <c r="B230" s="4"/>
      <c r="C230" s="4"/>
      <c r="D230" s="4"/>
      <c r="E230" s="4"/>
      <c r="F230" s="4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4">
        <f t="shared" si="21"/>
        <v>0</v>
      </c>
      <c r="AM230" s="14">
        <f t="shared" si="22"/>
        <v>0</v>
      </c>
      <c r="AN230" s="4">
        <f t="shared" si="23"/>
        <v>0</v>
      </c>
    </row>
    <row r="231" spans="1:40" x14ac:dyDescent="0.25">
      <c r="A231" s="8"/>
      <c r="B231" s="4"/>
      <c r="C231" s="4"/>
      <c r="D231" s="4"/>
      <c r="E231" s="4"/>
      <c r="F231" s="4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4">
        <f t="shared" si="21"/>
        <v>0</v>
      </c>
      <c r="AM231" s="14">
        <f t="shared" si="22"/>
        <v>0</v>
      </c>
      <c r="AN231" s="4">
        <f t="shared" si="23"/>
        <v>0</v>
      </c>
    </row>
    <row r="232" spans="1:40" x14ac:dyDescent="0.25">
      <c r="A232" s="8"/>
      <c r="B232" s="4"/>
      <c r="C232" s="4"/>
      <c r="D232" s="4"/>
      <c r="E232" s="4"/>
      <c r="F232" s="4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4">
        <f t="shared" si="21"/>
        <v>0</v>
      </c>
      <c r="AM232" s="14">
        <f t="shared" si="22"/>
        <v>0</v>
      </c>
      <c r="AN232" s="4">
        <f t="shared" si="23"/>
        <v>0</v>
      </c>
    </row>
    <row r="233" spans="1:40" x14ac:dyDescent="0.25">
      <c r="A233" s="8"/>
      <c r="B233" s="4"/>
      <c r="C233" s="4"/>
      <c r="D233" s="4"/>
      <c r="E233" s="4"/>
      <c r="F233" s="4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4">
        <f t="shared" si="21"/>
        <v>0</v>
      </c>
      <c r="AM233" s="14">
        <f t="shared" si="22"/>
        <v>0</v>
      </c>
      <c r="AN233" s="4">
        <f t="shared" si="23"/>
        <v>0</v>
      </c>
    </row>
    <row r="234" spans="1:40" x14ac:dyDescent="0.25">
      <c r="A234" s="8"/>
      <c r="B234" s="4"/>
      <c r="C234" s="4"/>
      <c r="D234" s="4"/>
      <c r="E234" s="4"/>
      <c r="F234" s="4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4">
        <f t="shared" si="21"/>
        <v>0</v>
      </c>
      <c r="AM234" s="14">
        <f t="shared" si="22"/>
        <v>0</v>
      </c>
      <c r="AN234" s="4">
        <f t="shared" si="23"/>
        <v>0</v>
      </c>
    </row>
    <row r="235" spans="1:40" x14ac:dyDescent="0.25">
      <c r="A235" s="8"/>
      <c r="B235" s="4"/>
      <c r="C235" s="4"/>
      <c r="D235" s="4"/>
      <c r="E235" s="4"/>
      <c r="F235" s="4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4">
        <f t="shared" si="21"/>
        <v>0</v>
      </c>
      <c r="AM235" s="14">
        <f t="shared" si="22"/>
        <v>0</v>
      </c>
      <c r="AN235" s="4">
        <f t="shared" si="23"/>
        <v>0</v>
      </c>
    </row>
    <row r="236" spans="1:40" x14ac:dyDescent="0.25">
      <c r="A236" s="8"/>
      <c r="B236" s="4"/>
      <c r="C236" s="4"/>
      <c r="D236" s="4"/>
      <c r="E236" s="4"/>
      <c r="F236" s="4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4">
        <f t="shared" si="21"/>
        <v>0</v>
      </c>
      <c r="AM236" s="14">
        <f t="shared" si="22"/>
        <v>0</v>
      </c>
      <c r="AN236" s="4">
        <f t="shared" si="23"/>
        <v>0</v>
      </c>
    </row>
    <row r="237" spans="1:40" x14ac:dyDescent="0.25">
      <c r="A237" s="8"/>
      <c r="B237" s="4"/>
      <c r="C237" s="4"/>
      <c r="D237" s="4"/>
      <c r="E237" s="4"/>
      <c r="F237" s="4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4">
        <f t="shared" si="21"/>
        <v>0</v>
      </c>
      <c r="AM237" s="14">
        <f t="shared" si="22"/>
        <v>0</v>
      </c>
      <c r="AN237" s="4">
        <f t="shared" si="23"/>
        <v>0</v>
      </c>
    </row>
    <row r="238" spans="1:40" x14ac:dyDescent="0.25">
      <c r="A238" s="8"/>
      <c r="B238" s="4"/>
      <c r="C238" s="4"/>
      <c r="D238" s="4"/>
      <c r="E238" s="4"/>
      <c r="F238" s="4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4">
        <f t="shared" si="21"/>
        <v>0</v>
      </c>
      <c r="AM238" s="14">
        <f t="shared" si="22"/>
        <v>0</v>
      </c>
      <c r="AN238" s="4">
        <f t="shared" si="23"/>
        <v>0</v>
      </c>
    </row>
    <row r="239" spans="1:40" x14ac:dyDescent="0.25">
      <c r="A239" s="8"/>
      <c r="B239" s="4"/>
      <c r="C239" s="4"/>
      <c r="D239" s="4"/>
      <c r="E239" s="4"/>
      <c r="F239" s="4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4">
        <f t="shared" si="21"/>
        <v>0</v>
      </c>
      <c r="AM239" s="14">
        <f t="shared" si="22"/>
        <v>0</v>
      </c>
      <c r="AN239" s="4">
        <f t="shared" si="23"/>
        <v>0</v>
      </c>
    </row>
    <row r="240" spans="1:40" x14ac:dyDescent="0.25">
      <c r="A240" s="8"/>
      <c r="B240" s="4"/>
      <c r="C240" s="4"/>
      <c r="D240" s="4"/>
      <c r="E240" s="4"/>
      <c r="F240" s="4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4">
        <f t="shared" si="21"/>
        <v>0</v>
      </c>
      <c r="AM240" s="14">
        <f t="shared" si="22"/>
        <v>0</v>
      </c>
      <c r="AN240" s="4">
        <f t="shared" si="23"/>
        <v>0</v>
      </c>
    </row>
    <row r="241" spans="1:40" x14ac:dyDescent="0.25">
      <c r="A241" s="8"/>
      <c r="B241" s="4"/>
      <c r="C241" s="4"/>
      <c r="D241" s="4"/>
      <c r="E241" s="4"/>
      <c r="F241" s="4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4">
        <f t="shared" si="21"/>
        <v>0</v>
      </c>
      <c r="AM241" s="14">
        <f t="shared" si="22"/>
        <v>0</v>
      </c>
      <c r="AN241" s="4">
        <f t="shared" si="23"/>
        <v>0</v>
      </c>
    </row>
    <row r="242" spans="1:40" x14ac:dyDescent="0.25">
      <c r="A242" s="8"/>
      <c r="B242" s="4"/>
      <c r="C242" s="4"/>
      <c r="D242" s="4"/>
      <c r="E242" s="4"/>
      <c r="F242" s="4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4">
        <f t="shared" si="21"/>
        <v>0</v>
      </c>
      <c r="AM242" s="14">
        <f t="shared" si="22"/>
        <v>0</v>
      </c>
      <c r="AN242" s="4">
        <f t="shared" si="23"/>
        <v>0</v>
      </c>
    </row>
    <row r="243" spans="1:40" x14ac:dyDescent="0.25">
      <c r="A243" s="8"/>
      <c r="B243" s="4"/>
      <c r="C243" s="4"/>
      <c r="D243" s="4"/>
      <c r="E243" s="4"/>
      <c r="F243" s="4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4">
        <f t="shared" si="21"/>
        <v>0</v>
      </c>
      <c r="AM243" s="14">
        <f t="shared" si="22"/>
        <v>0</v>
      </c>
      <c r="AN243" s="4">
        <f t="shared" si="23"/>
        <v>0</v>
      </c>
    </row>
    <row r="244" spans="1:40" x14ac:dyDescent="0.25">
      <c r="A244" s="8"/>
      <c r="B244" s="4"/>
      <c r="C244" s="4"/>
      <c r="D244" s="4"/>
      <c r="E244" s="4"/>
      <c r="F244" s="4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4">
        <f t="shared" si="21"/>
        <v>0</v>
      </c>
      <c r="AM244" s="14">
        <f t="shared" si="22"/>
        <v>0</v>
      </c>
      <c r="AN244" s="4">
        <f t="shared" si="23"/>
        <v>0</v>
      </c>
    </row>
    <row r="245" spans="1:40" x14ac:dyDescent="0.25">
      <c r="A245" s="8"/>
      <c r="B245" s="4"/>
      <c r="C245" s="4"/>
      <c r="D245" s="4"/>
      <c r="E245" s="4"/>
      <c r="F245" s="4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4">
        <f t="shared" si="21"/>
        <v>0</v>
      </c>
      <c r="AM245" s="14">
        <f t="shared" si="22"/>
        <v>0</v>
      </c>
      <c r="AN245" s="4">
        <f t="shared" si="23"/>
        <v>0</v>
      </c>
    </row>
    <row r="246" spans="1:40" x14ac:dyDescent="0.25">
      <c r="A246" s="8"/>
      <c r="B246" s="4"/>
      <c r="C246" s="4"/>
      <c r="D246" s="4"/>
      <c r="E246" s="4"/>
      <c r="F246" s="4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4">
        <f t="shared" si="21"/>
        <v>0</v>
      </c>
      <c r="AM246" s="14">
        <f t="shared" si="22"/>
        <v>0</v>
      </c>
      <c r="AN246" s="4">
        <f t="shared" si="23"/>
        <v>0</v>
      </c>
    </row>
    <row r="247" spans="1:40" x14ac:dyDescent="0.25">
      <c r="A247" s="8"/>
      <c r="B247" s="4"/>
      <c r="C247" s="4"/>
      <c r="D247" s="4"/>
      <c r="E247" s="4"/>
      <c r="F247" s="4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4">
        <f t="shared" si="21"/>
        <v>0</v>
      </c>
      <c r="AM247" s="14">
        <f t="shared" si="22"/>
        <v>0</v>
      </c>
      <c r="AN247" s="4">
        <f t="shared" si="23"/>
        <v>0</v>
      </c>
    </row>
    <row r="248" spans="1:40" x14ac:dyDescent="0.25">
      <c r="A248" s="8"/>
      <c r="B248" s="4"/>
      <c r="C248" s="4"/>
      <c r="D248" s="4"/>
      <c r="E248" s="4"/>
      <c r="F248" s="4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4">
        <f t="shared" si="21"/>
        <v>0</v>
      </c>
      <c r="AM248" s="14">
        <f t="shared" si="22"/>
        <v>0</v>
      </c>
      <c r="AN248" s="4">
        <f t="shared" si="23"/>
        <v>0</v>
      </c>
    </row>
    <row r="249" spans="1:40" x14ac:dyDescent="0.25">
      <c r="A249" s="8"/>
      <c r="B249" s="4"/>
      <c r="C249" s="4"/>
      <c r="D249" s="4"/>
      <c r="E249" s="4"/>
      <c r="F249" s="4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4">
        <f t="shared" si="21"/>
        <v>0</v>
      </c>
      <c r="AM249" s="14">
        <f t="shared" si="22"/>
        <v>0</v>
      </c>
      <c r="AN249" s="4">
        <f t="shared" si="23"/>
        <v>0</v>
      </c>
    </row>
    <row r="250" spans="1:40" x14ac:dyDescent="0.25">
      <c r="A250" s="8"/>
      <c r="B250" s="4"/>
      <c r="C250" s="4"/>
      <c r="D250" s="4"/>
      <c r="E250" s="4"/>
      <c r="F250" s="4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4">
        <f t="shared" si="21"/>
        <v>0</v>
      </c>
      <c r="AM250" s="14">
        <f t="shared" si="22"/>
        <v>0</v>
      </c>
      <c r="AN250" s="4">
        <f t="shared" si="23"/>
        <v>0</v>
      </c>
    </row>
    <row r="251" spans="1:40" x14ac:dyDescent="0.25">
      <c r="A251" s="8"/>
      <c r="B251" s="4"/>
      <c r="C251" s="4"/>
      <c r="D251" s="4"/>
      <c r="E251" s="4"/>
      <c r="F251" s="4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4">
        <f t="shared" si="21"/>
        <v>0</v>
      </c>
      <c r="AM251" s="14">
        <f t="shared" si="22"/>
        <v>0</v>
      </c>
      <c r="AN251" s="4">
        <f t="shared" si="23"/>
        <v>0</v>
      </c>
    </row>
    <row r="252" spans="1:40" x14ac:dyDescent="0.25">
      <c r="A252" s="8"/>
      <c r="B252" s="4"/>
      <c r="C252" s="4"/>
      <c r="D252" s="4"/>
      <c r="E252" s="4"/>
      <c r="F252" s="4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4">
        <f t="shared" si="21"/>
        <v>0</v>
      </c>
      <c r="AM252" s="14">
        <f t="shared" si="22"/>
        <v>0</v>
      </c>
      <c r="AN252" s="4">
        <f t="shared" si="23"/>
        <v>0</v>
      </c>
    </row>
    <row r="253" spans="1:40" x14ac:dyDescent="0.25">
      <c r="A253" s="8"/>
      <c r="B253" s="4"/>
      <c r="C253" s="4"/>
      <c r="D253" s="4"/>
      <c r="E253" s="4"/>
      <c r="F253" s="4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4">
        <f t="shared" si="21"/>
        <v>0</v>
      </c>
      <c r="AM253" s="14">
        <f t="shared" si="22"/>
        <v>0</v>
      </c>
      <c r="AN253" s="4">
        <f t="shared" si="23"/>
        <v>0</v>
      </c>
    </row>
    <row r="254" spans="1:40" x14ac:dyDescent="0.25">
      <c r="A254" s="8"/>
      <c r="B254" s="4"/>
      <c r="C254" s="4"/>
      <c r="D254" s="4"/>
      <c r="E254" s="4"/>
      <c r="F254" s="4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4">
        <f t="shared" si="21"/>
        <v>0</v>
      </c>
      <c r="AM254" s="14">
        <f t="shared" si="22"/>
        <v>0</v>
      </c>
      <c r="AN254" s="4">
        <f t="shared" si="23"/>
        <v>0</v>
      </c>
    </row>
    <row r="255" spans="1:40" x14ac:dyDescent="0.25">
      <c r="A255" s="8"/>
      <c r="B255" s="4"/>
      <c r="C255" s="4"/>
      <c r="D255" s="4"/>
      <c r="E255" s="4"/>
      <c r="F255" s="4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4">
        <f t="shared" si="21"/>
        <v>0</v>
      </c>
      <c r="AM255" s="14">
        <f t="shared" si="22"/>
        <v>0</v>
      </c>
      <c r="AN255" s="4">
        <f t="shared" si="23"/>
        <v>0</v>
      </c>
    </row>
    <row r="256" spans="1:40" x14ac:dyDescent="0.25">
      <c r="A256" s="8"/>
      <c r="B256" s="4"/>
      <c r="C256" s="4"/>
      <c r="D256" s="4"/>
      <c r="E256" s="4"/>
      <c r="F256" s="4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4">
        <f t="shared" si="21"/>
        <v>0</v>
      </c>
      <c r="AM256" s="14">
        <f t="shared" si="22"/>
        <v>0</v>
      </c>
      <c r="AN256" s="4">
        <f t="shared" si="23"/>
        <v>0</v>
      </c>
    </row>
    <row r="257" spans="1:40" x14ac:dyDescent="0.25">
      <c r="A257" s="8"/>
      <c r="B257" s="4"/>
      <c r="C257" s="4"/>
      <c r="D257" s="4"/>
      <c r="E257" s="4"/>
      <c r="F257" s="4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4">
        <f t="shared" si="21"/>
        <v>0</v>
      </c>
      <c r="AM257" s="14">
        <f t="shared" si="22"/>
        <v>0</v>
      </c>
      <c r="AN257" s="4">
        <f t="shared" si="23"/>
        <v>0</v>
      </c>
    </row>
    <row r="258" spans="1:40" x14ac:dyDescent="0.25">
      <c r="A258" s="8"/>
      <c r="B258" s="4"/>
      <c r="C258" s="4"/>
      <c r="D258" s="4"/>
      <c r="E258" s="4"/>
      <c r="F258" s="4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4">
        <f t="shared" si="21"/>
        <v>0</v>
      </c>
      <c r="AM258" s="14">
        <f t="shared" si="22"/>
        <v>0</v>
      </c>
      <c r="AN258" s="4">
        <f t="shared" si="23"/>
        <v>0</v>
      </c>
    </row>
    <row r="259" spans="1:40" x14ac:dyDescent="0.25">
      <c r="A259" s="8"/>
      <c r="B259" s="4"/>
      <c r="C259" s="4"/>
      <c r="D259" s="4"/>
      <c r="E259" s="4"/>
      <c r="F259" s="4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4">
        <f t="shared" si="21"/>
        <v>0</v>
      </c>
      <c r="AM259" s="14">
        <f t="shared" si="22"/>
        <v>0</v>
      </c>
      <c r="AN259" s="4">
        <f t="shared" si="23"/>
        <v>0</v>
      </c>
    </row>
    <row r="260" spans="1:40" x14ac:dyDescent="0.25">
      <c r="A260" s="8"/>
      <c r="B260" s="4"/>
      <c r="C260" s="4"/>
      <c r="D260" s="4"/>
      <c r="E260" s="4"/>
      <c r="F260" s="4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4">
        <f t="shared" si="21"/>
        <v>0</v>
      </c>
      <c r="AM260" s="14">
        <f t="shared" si="22"/>
        <v>0</v>
      </c>
      <c r="AN260" s="4">
        <f t="shared" si="23"/>
        <v>0</v>
      </c>
    </row>
    <row r="261" spans="1:40" x14ac:dyDescent="0.25">
      <c r="A261" s="8"/>
      <c r="B261" s="4"/>
      <c r="C261" s="4"/>
      <c r="D261" s="4"/>
      <c r="E261" s="4"/>
      <c r="F261" s="4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4">
        <f t="shared" si="21"/>
        <v>0</v>
      </c>
      <c r="AM261" s="14">
        <f t="shared" si="22"/>
        <v>0</v>
      </c>
      <c r="AN261" s="4">
        <f t="shared" si="23"/>
        <v>0</v>
      </c>
    </row>
    <row r="262" spans="1:40" x14ac:dyDescent="0.25">
      <c r="A262" s="8"/>
      <c r="B262" s="4"/>
      <c r="C262" s="4"/>
      <c r="D262" s="4"/>
      <c r="E262" s="4"/>
      <c r="F262" s="4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4">
        <f t="shared" si="21"/>
        <v>0</v>
      </c>
      <c r="AM262" s="14">
        <f t="shared" si="22"/>
        <v>0</v>
      </c>
      <c r="AN262" s="4">
        <f t="shared" si="23"/>
        <v>0</v>
      </c>
    </row>
    <row r="263" spans="1:40" x14ac:dyDescent="0.25">
      <c r="A263" s="8"/>
      <c r="B263" s="4"/>
      <c r="C263" s="4"/>
      <c r="D263" s="4"/>
      <c r="E263" s="4"/>
      <c r="F263" s="4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4">
        <f t="shared" si="21"/>
        <v>0</v>
      </c>
      <c r="AM263" s="14">
        <f t="shared" si="22"/>
        <v>0</v>
      </c>
      <c r="AN263" s="4">
        <f t="shared" si="23"/>
        <v>0</v>
      </c>
    </row>
    <row r="264" spans="1:40" x14ac:dyDescent="0.25">
      <c r="A264" s="8"/>
      <c r="B264" s="4"/>
      <c r="C264" s="4"/>
      <c r="D264" s="4"/>
      <c r="E264" s="4"/>
      <c r="F264" s="4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4">
        <f t="shared" si="21"/>
        <v>0</v>
      </c>
      <c r="AM264" s="14">
        <f t="shared" si="22"/>
        <v>0</v>
      </c>
      <c r="AN264" s="4">
        <f t="shared" si="23"/>
        <v>0</v>
      </c>
    </row>
    <row r="265" spans="1:40" x14ac:dyDescent="0.25">
      <c r="A265" s="8"/>
      <c r="B265" s="4"/>
      <c r="C265" s="4"/>
      <c r="D265" s="4"/>
      <c r="E265" s="4"/>
      <c r="F265" s="4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4">
        <f t="shared" si="21"/>
        <v>0</v>
      </c>
      <c r="AM265" s="14">
        <f t="shared" si="22"/>
        <v>0</v>
      </c>
      <c r="AN265" s="4">
        <f t="shared" si="23"/>
        <v>0</v>
      </c>
    </row>
    <row r="266" spans="1:40" x14ac:dyDescent="0.25">
      <c r="A266" s="8"/>
      <c r="B266" s="4"/>
      <c r="C266" s="4"/>
      <c r="D266" s="4"/>
      <c r="E266" s="4"/>
      <c r="F266" s="4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4">
        <f t="shared" ref="AL266:AL277" si="24">SUM(G266:AK266)</f>
        <v>0</v>
      </c>
      <c r="AM266" s="14">
        <f t="shared" ref="AM266:AM277" si="25">AL266/60</f>
        <v>0</v>
      </c>
      <c r="AN266" s="4">
        <f t="shared" ref="AN266:AN277" si="26">SUMPRODUCT(--ISNUMBER(G266:AK266))</f>
        <v>0</v>
      </c>
    </row>
    <row r="267" spans="1:40" x14ac:dyDescent="0.25">
      <c r="A267" s="8"/>
      <c r="B267" s="4"/>
      <c r="C267" s="4"/>
      <c r="D267" s="4"/>
      <c r="E267" s="4"/>
      <c r="F267" s="4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4">
        <f t="shared" si="24"/>
        <v>0</v>
      </c>
      <c r="AM267" s="14">
        <f t="shared" si="25"/>
        <v>0</v>
      </c>
      <c r="AN267" s="4">
        <f t="shared" si="26"/>
        <v>0</v>
      </c>
    </row>
    <row r="268" spans="1:40" x14ac:dyDescent="0.25">
      <c r="A268" s="8"/>
      <c r="B268" s="4"/>
      <c r="C268" s="4"/>
      <c r="D268" s="4"/>
      <c r="E268" s="4"/>
      <c r="F268" s="4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4">
        <f t="shared" si="24"/>
        <v>0</v>
      </c>
      <c r="AM268" s="14">
        <f t="shared" si="25"/>
        <v>0</v>
      </c>
      <c r="AN268" s="4">
        <f t="shared" si="26"/>
        <v>0</v>
      </c>
    </row>
    <row r="269" spans="1:40" x14ac:dyDescent="0.25">
      <c r="A269" s="8"/>
      <c r="B269" s="4"/>
      <c r="C269" s="4"/>
      <c r="D269" s="4"/>
      <c r="E269" s="4"/>
      <c r="F269" s="4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4">
        <f t="shared" si="24"/>
        <v>0</v>
      </c>
      <c r="AM269" s="14">
        <f t="shared" si="25"/>
        <v>0</v>
      </c>
      <c r="AN269" s="4">
        <f t="shared" si="26"/>
        <v>0</v>
      </c>
    </row>
    <row r="270" spans="1:40" x14ac:dyDescent="0.25">
      <c r="A270" s="8"/>
      <c r="B270" s="4"/>
      <c r="C270" s="4"/>
      <c r="D270" s="4"/>
      <c r="E270" s="4"/>
      <c r="F270" s="4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4">
        <f t="shared" si="24"/>
        <v>0</v>
      </c>
      <c r="AM270" s="14">
        <f t="shared" si="25"/>
        <v>0</v>
      </c>
      <c r="AN270" s="4">
        <f t="shared" si="26"/>
        <v>0</v>
      </c>
    </row>
    <row r="271" spans="1:40" x14ac:dyDescent="0.25">
      <c r="A271" s="8"/>
      <c r="B271" s="4"/>
      <c r="C271" s="4"/>
      <c r="D271" s="4"/>
      <c r="E271" s="4"/>
      <c r="F271" s="4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4">
        <f t="shared" si="24"/>
        <v>0</v>
      </c>
      <c r="AM271" s="14">
        <f t="shared" si="25"/>
        <v>0</v>
      </c>
      <c r="AN271" s="4">
        <f t="shared" si="26"/>
        <v>0</v>
      </c>
    </row>
    <row r="272" spans="1:40" x14ac:dyDescent="0.25">
      <c r="A272" s="8"/>
      <c r="B272" s="4"/>
      <c r="C272" s="4"/>
      <c r="D272" s="4"/>
      <c r="E272" s="4"/>
      <c r="F272" s="4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4">
        <f t="shared" si="24"/>
        <v>0</v>
      </c>
      <c r="AM272" s="14">
        <f t="shared" si="25"/>
        <v>0</v>
      </c>
      <c r="AN272" s="4">
        <f t="shared" si="26"/>
        <v>0</v>
      </c>
    </row>
    <row r="273" spans="1:40" x14ac:dyDescent="0.25">
      <c r="A273" s="8"/>
      <c r="B273" s="4"/>
      <c r="C273" s="4"/>
      <c r="D273" s="4"/>
      <c r="E273" s="4"/>
      <c r="F273" s="4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4">
        <f t="shared" si="24"/>
        <v>0</v>
      </c>
      <c r="AM273" s="14">
        <f t="shared" si="25"/>
        <v>0</v>
      </c>
      <c r="AN273" s="4">
        <f t="shared" si="26"/>
        <v>0</v>
      </c>
    </row>
    <row r="274" spans="1:40" x14ac:dyDescent="0.25">
      <c r="A274" s="8"/>
      <c r="B274" s="4"/>
      <c r="C274" s="4"/>
      <c r="D274" s="4"/>
      <c r="E274" s="4"/>
      <c r="F274" s="4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4">
        <f t="shared" si="24"/>
        <v>0</v>
      </c>
      <c r="AM274" s="14">
        <f t="shared" si="25"/>
        <v>0</v>
      </c>
      <c r="AN274" s="4">
        <f t="shared" si="26"/>
        <v>0</v>
      </c>
    </row>
    <row r="275" spans="1:40" x14ac:dyDescent="0.25">
      <c r="A275" s="8"/>
      <c r="B275" s="4"/>
      <c r="C275" s="4"/>
      <c r="D275" s="4"/>
      <c r="E275" s="4"/>
      <c r="F275" s="4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4">
        <f t="shared" si="24"/>
        <v>0</v>
      </c>
      <c r="AM275" s="14">
        <f t="shared" si="25"/>
        <v>0</v>
      </c>
      <c r="AN275" s="4">
        <f t="shared" si="26"/>
        <v>0</v>
      </c>
    </row>
    <row r="276" spans="1:40" x14ac:dyDescent="0.25">
      <c r="A276" s="8"/>
      <c r="B276" s="4"/>
      <c r="C276" s="4"/>
      <c r="D276" s="4"/>
      <c r="E276" s="4"/>
      <c r="F276" s="4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4">
        <f t="shared" si="24"/>
        <v>0</v>
      </c>
      <c r="AM276" s="14">
        <f t="shared" si="25"/>
        <v>0</v>
      </c>
      <c r="AN276" s="4">
        <f t="shared" si="26"/>
        <v>0</v>
      </c>
    </row>
    <row r="277" spans="1:40" x14ac:dyDescent="0.25">
      <c r="A277" s="8"/>
      <c r="B277" s="4"/>
      <c r="C277" s="4"/>
      <c r="D277" s="4"/>
      <c r="E277" s="4"/>
      <c r="F277" s="4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4">
        <f t="shared" si="24"/>
        <v>0</v>
      </c>
      <c r="AM277" s="14">
        <f t="shared" si="25"/>
        <v>0</v>
      </c>
      <c r="AN277" s="4">
        <f t="shared" si="26"/>
        <v>0</v>
      </c>
    </row>
  </sheetData>
  <mergeCells count="7">
    <mergeCell ref="AL2:AL3"/>
    <mergeCell ref="AN2:AN3"/>
    <mergeCell ref="AM2:AM3"/>
    <mergeCell ref="G2:AK2"/>
    <mergeCell ref="A1:C1"/>
    <mergeCell ref="A2:A3"/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05"/>
  <sheetViews>
    <sheetView topLeftCell="A175" zoomScale="70" zoomScaleNormal="70" workbookViewId="0">
      <selection activeCell="F189" sqref="F189"/>
    </sheetView>
  </sheetViews>
  <sheetFormatPr defaultRowHeight="15" x14ac:dyDescent="0.25"/>
  <cols>
    <col min="2" max="2" width="20.5703125" bestFit="1" customWidth="1"/>
    <col min="3" max="3" width="14.85546875" bestFit="1" customWidth="1"/>
    <col min="4" max="4" width="15.140625" bestFit="1" customWidth="1"/>
    <col min="5" max="5" width="15.5703125" bestFit="1" customWidth="1"/>
    <col min="6" max="6" width="15.140625" bestFit="1" customWidth="1"/>
    <col min="7" max="7" width="15.42578125" bestFit="1" customWidth="1"/>
    <col min="8" max="8" width="15" bestFit="1" customWidth="1"/>
    <col min="9" max="9" width="9.42578125" style="71" customWidth="1"/>
    <col min="15" max="15" width="8.7109375" style="71"/>
    <col min="21" max="21" width="8.7109375" style="71"/>
  </cols>
  <sheetData>
    <row r="1" spans="2:21" ht="14.45" customHeight="1" x14ac:dyDescent="0.25">
      <c r="B1" s="102"/>
      <c r="C1" s="103"/>
      <c r="D1" s="117" t="s">
        <v>163</v>
      </c>
      <c r="E1" s="118"/>
      <c r="F1" s="118"/>
      <c r="G1" s="118"/>
      <c r="H1" s="118"/>
      <c r="I1" s="119"/>
      <c r="J1" s="117" t="s">
        <v>165</v>
      </c>
      <c r="K1" s="118"/>
      <c r="L1" s="118"/>
      <c r="M1" s="118"/>
      <c r="N1" s="118"/>
      <c r="O1" s="119"/>
      <c r="P1" s="117" t="s">
        <v>164</v>
      </c>
      <c r="Q1" s="118"/>
      <c r="R1" s="118"/>
      <c r="S1" s="118"/>
      <c r="T1" s="118"/>
      <c r="U1" s="119"/>
    </row>
    <row r="2" spans="2:21" x14ac:dyDescent="0.25">
      <c r="B2" s="97" t="s">
        <v>161</v>
      </c>
      <c r="C2" s="104" t="s">
        <v>0</v>
      </c>
      <c r="D2" s="62" t="s">
        <v>437</v>
      </c>
      <c r="E2" s="62" t="s">
        <v>438</v>
      </c>
      <c r="F2" s="62" t="s">
        <v>439</v>
      </c>
      <c r="G2" s="62" t="s">
        <v>440</v>
      </c>
      <c r="H2" s="62" t="s">
        <v>441</v>
      </c>
      <c r="I2" s="62" t="s">
        <v>468</v>
      </c>
      <c r="J2" s="62" t="s">
        <v>442</v>
      </c>
      <c r="K2" s="62" t="s">
        <v>443</v>
      </c>
      <c r="L2" s="62" t="s">
        <v>445</v>
      </c>
      <c r="M2" s="62" t="s">
        <v>444</v>
      </c>
      <c r="N2" s="62" t="s">
        <v>446</v>
      </c>
      <c r="O2" s="62" t="s">
        <v>467</v>
      </c>
      <c r="P2" s="62" t="s">
        <v>451</v>
      </c>
      <c r="Q2" s="62" t="s">
        <v>447</v>
      </c>
      <c r="R2" s="62" t="s">
        <v>448</v>
      </c>
      <c r="S2" s="62" t="s">
        <v>449</v>
      </c>
      <c r="T2" s="62" t="s">
        <v>450</v>
      </c>
      <c r="U2" s="62" t="s">
        <v>466</v>
      </c>
    </row>
    <row r="3" spans="2:21" x14ac:dyDescent="0.25">
      <c r="B3" s="63" t="s">
        <v>166</v>
      </c>
      <c r="C3" s="65" t="str">
        <f>_xlfn.XLOOKUP(B3,'Jun-Compile'!$B$3:$B$167,'Jun-Compile'!$C$3:$C$167, ,0)</f>
        <v>PPJM</v>
      </c>
      <c r="D3" s="76">
        <f>_xlfn.XLOOKUP(B3,'Jan-Compile'!$B$3:$B$153,'Jan-Compile'!$D$3:$D$153,"",0)</f>
        <v>16</v>
      </c>
      <c r="E3" s="76">
        <f>_xlfn.XLOOKUP(B3,'Feb-Compile'!$B$3:$B$153,'Feb-Compile'!$D$3:$D$153,"",0)</f>
        <v>8</v>
      </c>
      <c r="F3" s="76">
        <f>_xlfn.XLOOKUP(B3,'Mar-Compile'!$B$3:$B$153,'Mar-Compile'!$D$3:$D$153,"",0)</f>
        <v>65</v>
      </c>
      <c r="G3" s="76">
        <f>_xlfn.XLOOKUP(B3,'Apr-Compile'!$B$3:$B$153,'Apr-Compile'!$D$3:$D$153,"",0)</f>
        <v>42</v>
      </c>
      <c r="H3" s="76">
        <f>_xlfn.XLOOKUP(B3,'Mei-Compile'!$B$3:$B$163,'Mei-Compile'!$D$3:$D$163,"",0)</f>
        <v>23</v>
      </c>
      <c r="I3" s="76">
        <f>_xlfn.XLOOKUP(B3,'Jun-Compile'!$B$3:$B$167,'Jun-Compile'!$D$3:$D$167,"",0)</f>
        <v>14</v>
      </c>
      <c r="J3" s="26">
        <f>_xlfn.XLOOKUP(B3,'Jan-Compile'!$B$3:$B$153,'Jan-Compile'!$F$3:$F$153,"",0)</f>
        <v>0.26666666666666666</v>
      </c>
      <c r="K3" s="26">
        <f>_xlfn.XLOOKUP(B3,'Feb-Compile'!$B$3:$B$153,'Feb-Compile'!$F$3:$F$153,"",0)</f>
        <v>0.13333333333333333</v>
      </c>
      <c r="L3" s="26">
        <f>_xlfn.XLOOKUP(B3,'Mar-Compile'!$B$3:$B$153,'Mar-Compile'!$F$3:$F$153,"",0)</f>
        <v>1.0833333333333333</v>
      </c>
      <c r="M3" s="26">
        <f>_xlfn.XLOOKUP(B3,'Apr-Compile'!$B$3:$B$153,'Apr-Compile'!$F$3:$F$153,"",0)</f>
        <v>0.7</v>
      </c>
      <c r="N3" s="26">
        <f>_xlfn.XLOOKUP(B3,'Mei-Compile'!$B$3:$B$163,'Mei-Compile'!$F$3:$F$163,"",0)</f>
        <v>0.38333333333333336</v>
      </c>
      <c r="O3" s="26">
        <f>_xlfn.XLOOKUP(B3,'Jun-Compile'!$B$3:$B$167,'Jun-Compile'!$F$3:$F$167,"",0)</f>
        <v>0.23333333333333334</v>
      </c>
      <c r="P3" s="76">
        <f>_xlfn.XLOOKUP(B3,'Jan-Compile'!$B$3:$B$153,'Jan-Compile'!$H$3:$H$153,"",0)</f>
        <v>1</v>
      </c>
      <c r="Q3" s="76">
        <f>_xlfn.XLOOKUP(B3,'Feb-Compile'!$B$3:$B$153,'Feb-Compile'!$H$3:$H$153,"",0)</f>
        <v>2</v>
      </c>
      <c r="R3" s="76">
        <f>_xlfn.XLOOKUP(B3,'Mar-Compile'!$B$3:$B$153,'Mar-Compile'!$H$3:$H$153,"",0)</f>
        <v>5</v>
      </c>
      <c r="S3" s="76">
        <f>_xlfn.XLOOKUP(B3,'Apr-Compile'!$B$3:$B$153,'Apr-Compile'!$H$3:$H$153,"",0)</f>
        <v>4</v>
      </c>
      <c r="T3" s="76">
        <f>_xlfn.XLOOKUP(B3,'Mei-Compile'!$B$3:$B$163,'Mei-Compile'!$H$3:$H$163,"",0)</f>
        <v>1</v>
      </c>
      <c r="U3" s="76">
        <f>_xlfn.XLOOKUP(B3,'Jun-Compile'!$B$3:$B$167,'Jun-Compile'!$H$3:$H$167,"",0)</f>
        <v>2</v>
      </c>
    </row>
    <row r="4" spans="2:21" x14ac:dyDescent="0.25">
      <c r="B4" s="63" t="s">
        <v>167</v>
      </c>
      <c r="C4" s="65" t="str">
        <f>_xlfn.XLOOKUP(B4,'Jun-Compile'!$B$3:$B$167,'Jun-Compile'!$C$3:$C$167, ,0)</f>
        <v>PPJM</v>
      </c>
      <c r="D4" s="76">
        <f>_xlfn.XLOOKUP(B4,'Jan-Compile'!$B$3:$B$153,'Jan-Compile'!$D$3:$D$153,"",0)</f>
        <v>0</v>
      </c>
      <c r="E4" s="76">
        <f>_xlfn.XLOOKUP(B4,'Feb-Compile'!$B$3:$B$153,'Feb-Compile'!$D$3:$D$153,"",0)</f>
        <v>229</v>
      </c>
      <c r="F4" s="76">
        <f>_xlfn.XLOOKUP(B4,'Mar-Compile'!$B$3:$B$153,'Mar-Compile'!$D$3:$D$153,"",0)</f>
        <v>179</v>
      </c>
      <c r="G4" s="76">
        <f>_xlfn.XLOOKUP(B4,'Apr-Compile'!$B$3:$B$153,'Apr-Compile'!$D$3:$D$153,"",0)</f>
        <v>29</v>
      </c>
      <c r="H4" s="76">
        <f>_xlfn.XLOOKUP(B4,'Mei-Compile'!$B$3:$B$163,'Mei-Compile'!$D$3:$D$163,"",0)</f>
        <v>155</v>
      </c>
      <c r="I4" s="76">
        <f>_xlfn.XLOOKUP(B4,'Jun-Compile'!$B$3:$B$167,'Jun-Compile'!$D$3:$D$167,"",0)</f>
        <v>22</v>
      </c>
      <c r="J4" s="26">
        <f>_xlfn.XLOOKUP(B4,'Jan-Compile'!$B$3:$B$153,'Jan-Compile'!$F$3:$F$153,"",0)</f>
        <v>0</v>
      </c>
      <c r="K4" s="26">
        <f>_xlfn.XLOOKUP(B4,'Feb-Compile'!$B$3:$B$153,'Feb-Compile'!$F$3:$F$153,"",0)</f>
        <v>3.8166666666666669</v>
      </c>
      <c r="L4" s="26">
        <f>_xlfn.XLOOKUP(B4,'Mar-Compile'!$B$3:$B$153,'Mar-Compile'!$F$3:$F$153,"",0)</f>
        <v>2.9833333333333334</v>
      </c>
      <c r="M4" s="26">
        <f>_xlfn.XLOOKUP(B4,'Apr-Compile'!$B$3:$B$153,'Apr-Compile'!$F$3:$F$153,"",0)</f>
        <v>0.48333333333333334</v>
      </c>
      <c r="N4" s="26">
        <f>_xlfn.XLOOKUP(B4,'Mei-Compile'!$B$3:$B$163,'Mei-Compile'!$F$3:$F$163,"",0)</f>
        <v>2.5833333333333335</v>
      </c>
      <c r="O4" s="26">
        <f>_xlfn.XLOOKUP(B4,'Jun-Compile'!$B$3:$B$167,'Jun-Compile'!$F$3:$F$167,"",0)</f>
        <v>0.36666666666666664</v>
      </c>
      <c r="P4" s="76">
        <f>_xlfn.XLOOKUP(B4,'Jan-Compile'!$B$3:$B$153,'Jan-Compile'!$H$3:$H$153,"",0)</f>
        <v>0</v>
      </c>
      <c r="Q4" s="76">
        <f>_xlfn.XLOOKUP(B4,'Feb-Compile'!$B$3:$B$153,'Feb-Compile'!$H$3:$H$153,"",0)</f>
        <v>5</v>
      </c>
      <c r="R4" s="76">
        <f>_xlfn.XLOOKUP(B4,'Mar-Compile'!$B$3:$B$153,'Mar-Compile'!$H$3:$H$153,"",0)</f>
        <v>5</v>
      </c>
      <c r="S4" s="76">
        <f>_xlfn.XLOOKUP(B4,'Apr-Compile'!$B$3:$B$153,'Apr-Compile'!$H$3:$H$153,"",0)</f>
        <v>4</v>
      </c>
      <c r="T4" s="76">
        <f>_xlfn.XLOOKUP(B4,'Mei-Compile'!$B$3:$B$163,'Mei-Compile'!$H$3:$H$163,"",0)</f>
        <v>4</v>
      </c>
      <c r="U4" s="76">
        <f>_xlfn.XLOOKUP(B4,'Jun-Compile'!$B$3:$B$167,'Jun-Compile'!$H$3:$H$167,"",0)</f>
        <v>3</v>
      </c>
    </row>
    <row r="5" spans="2:21" x14ac:dyDescent="0.25">
      <c r="B5" s="63" t="s">
        <v>168</v>
      </c>
      <c r="C5" s="65" t="str">
        <f>_xlfn.XLOOKUP(B5,'Jun-Compile'!$B$3:$B$167,'Jun-Compile'!$C$3:$C$167, ,0)</f>
        <v>PPJM</v>
      </c>
      <c r="D5" s="76">
        <f>_xlfn.XLOOKUP(B5,'Jan-Compile'!$B$3:$B$153,'Jan-Compile'!$D$3:$D$153,"",0)</f>
        <v>49</v>
      </c>
      <c r="E5" s="76">
        <f>_xlfn.XLOOKUP(B5,'Feb-Compile'!$B$3:$B$153,'Feb-Compile'!$D$3:$D$153,"",0)</f>
        <v>0</v>
      </c>
      <c r="F5" s="76">
        <f>_xlfn.XLOOKUP(B5,'Mar-Compile'!$B$3:$B$153,'Mar-Compile'!$D$3:$D$153,"",0)</f>
        <v>72</v>
      </c>
      <c r="G5" s="76">
        <f>_xlfn.XLOOKUP(B5,'Apr-Compile'!$B$3:$B$153,'Apr-Compile'!$D$3:$D$153,"",0)</f>
        <v>35</v>
      </c>
      <c r="H5" s="76">
        <f>_xlfn.XLOOKUP(B5,'Mei-Compile'!$B$3:$B$163,'Mei-Compile'!$D$3:$D$163,"",0)</f>
        <v>0</v>
      </c>
      <c r="I5" s="76">
        <f>_xlfn.XLOOKUP(B5,'Jun-Compile'!$B$3:$B$167,'Jun-Compile'!$D$3:$D$167,"",0)</f>
        <v>13</v>
      </c>
      <c r="J5" s="26">
        <f>_xlfn.XLOOKUP(B5,'Jan-Compile'!$B$3:$B$153,'Jan-Compile'!$F$3:$F$153,"",0)</f>
        <v>0.81666666666666665</v>
      </c>
      <c r="K5" s="26">
        <f>_xlfn.XLOOKUP(B5,'Feb-Compile'!$B$3:$B$153,'Feb-Compile'!$F$3:$F$153,"",0)</f>
        <v>0</v>
      </c>
      <c r="L5" s="26">
        <f>_xlfn.XLOOKUP(B5,'Mar-Compile'!$B$3:$B$153,'Mar-Compile'!$F$3:$F$153,"",0)</f>
        <v>1.2</v>
      </c>
      <c r="M5" s="26">
        <f>_xlfn.XLOOKUP(B5,'Apr-Compile'!$B$3:$B$153,'Apr-Compile'!$F$3:$F$153,"",0)</f>
        <v>0.58333333333333337</v>
      </c>
      <c r="N5" s="26">
        <f>_xlfn.XLOOKUP(B5,'Mei-Compile'!$B$3:$B$163,'Mei-Compile'!$F$3:$F$163,"",0)</f>
        <v>0</v>
      </c>
      <c r="O5" s="26">
        <f>_xlfn.XLOOKUP(B5,'Jun-Compile'!$B$3:$B$167,'Jun-Compile'!$F$3:$F$167,"",0)</f>
        <v>0.21666666666666667</v>
      </c>
      <c r="P5" s="76">
        <f>_xlfn.XLOOKUP(B5,'Jan-Compile'!$B$3:$B$153,'Jan-Compile'!$H$3:$H$153,"",0)</f>
        <v>3</v>
      </c>
      <c r="Q5" s="76">
        <f>_xlfn.XLOOKUP(B5,'Feb-Compile'!$B$3:$B$153,'Feb-Compile'!$H$3:$H$153,"",0)</f>
        <v>0</v>
      </c>
      <c r="R5" s="76">
        <f>_xlfn.XLOOKUP(B5,'Mar-Compile'!$B$3:$B$153,'Mar-Compile'!$H$3:$H$153,"",0)</f>
        <v>9</v>
      </c>
      <c r="S5" s="76">
        <f>_xlfn.XLOOKUP(B5,'Apr-Compile'!$B$3:$B$153,'Apr-Compile'!$H$3:$H$153,"",0)</f>
        <v>1</v>
      </c>
      <c r="T5" s="76">
        <f>_xlfn.XLOOKUP(B5,'Mei-Compile'!$B$3:$B$163,'Mei-Compile'!$H$3:$H$163,"",0)</f>
        <v>0</v>
      </c>
      <c r="U5" s="76">
        <f>_xlfn.XLOOKUP(B5,'Jun-Compile'!$B$3:$B$167,'Jun-Compile'!$H$3:$H$167,"",0)</f>
        <v>1</v>
      </c>
    </row>
    <row r="6" spans="2:21" x14ac:dyDescent="0.25">
      <c r="B6" s="66" t="s">
        <v>169</v>
      </c>
      <c r="C6" s="65">
        <f>_xlfn.XLOOKUP(B6,'Jun-Compile'!$B$3:$B$167,'Jun-Compile'!$C$3:$C$167, ,0)</f>
        <v>0</v>
      </c>
      <c r="D6" s="76">
        <f>_xlfn.XLOOKUP(B6,'Jan-Compile'!$B$3:$B$153,'Jan-Compile'!$D$3:$D$153,"",0)</f>
        <v>0</v>
      </c>
      <c r="E6" s="76">
        <f>_xlfn.XLOOKUP(B6,'Feb-Compile'!$B$3:$B$153,'Feb-Compile'!$D$3:$D$153,"",0)</f>
        <v>0</v>
      </c>
      <c r="F6" s="76">
        <f>_xlfn.XLOOKUP(B6,'Mar-Compile'!$B$3:$B$153,'Mar-Compile'!$D$3:$D$153,"",0)</f>
        <v>0</v>
      </c>
      <c r="G6" s="76">
        <f>_xlfn.XLOOKUP(B6,'Apr-Compile'!$B$3:$B$153,'Apr-Compile'!$D$3:$D$153,"",0)</f>
        <v>0</v>
      </c>
      <c r="H6" s="76">
        <f>_xlfn.XLOOKUP(B6,'Mei-Compile'!$B$3:$B$163,'Mei-Compile'!$D$3:$D$163,"",0)</f>
        <v>0</v>
      </c>
      <c r="I6" s="76">
        <f>_xlfn.XLOOKUP(B6,'Jun-Compile'!$B$3:$B$167,'Jun-Compile'!$D$3:$D$167,"",0)</f>
        <v>0</v>
      </c>
      <c r="J6" s="26">
        <f>_xlfn.XLOOKUP(B6,'Jan-Compile'!$B$3:$B$153,'Jan-Compile'!$F$3:$F$153,"",0)</f>
        <v>0</v>
      </c>
      <c r="K6" s="26">
        <f>_xlfn.XLOOKUP(B6,'Feb-Compile'!$B$3:$B$153,'Feb-Compile'!$F$3:$F$153,"",0)</f>
        <v>0</v>
      </c>
      <c r="L6" s="26">
        <f>_xlfn.XLOOKUP(B6,'Mar-Compile'!$B$3:$B$153,'Mar-Compile'!$F$3:$F$153,"",0)</f>
        <v>0</v>
      </c>
      <c r="M6" s="26">
        <f>_xlfn.XLOOKUP(B6,'Apr-Compile'!$B$3:$B$153,'Apr-Compile'!$F$3:$F$153,"",0)</f>
        <v>0</v>
      </c>
      <c r="N6" s="26">
        <f>_xlfn.XLOOKUP(B6,'Mei-Compile'!$B$3:$B$163,'Mei-Compile'!$F$3:$F$163,"",0)</f>
        <v>0</v>
      </c>
      <c r="O6" s="26">
        <f>_xlfn.XLOOKUP(B6,'Jun-Compile'!$B$3:$B$167,'Jun-Compile'!$F$3:$F$167,"",0)</f>
        <v>0</v>
      </c>
      <c r="P6" s="76">
        <f>_xlfn.XLOOKUP(B6,'Jan-Compile'!$B$3:$B$153,'Jan-Compile'!$H$3:$H$153,"",0)</f>
        <v>0</v>
      </c>
      <c r="Q6" s="76">
        <f>_xlfn.XLOOKUP(B6,'Feb-Compile'!$B$3:$B$153,'Feb-Compile'!$H$3:$H$153,"",0)</f>
        <v>0</v>
      </c>
      <c r="R6" s="76">
        <f>_xlfn.XLOOKUP(B6,'Mar-Compile'!$B$3:$B$153,'Mar-Compile'!$H$3:$H$153,"",0)</f>
        <v>0</v>
      </c>
      <c r="S6" s="76">
        <f>_xlfn.XLOOKUP(B6,'Apr-Compile'!$B$3:$B$153,'Apr-Compile'!$H$3:$H$153,"",0)</f>
        <v>0</v>
      </c>
      <c r="T6" s="76">
        <f>_xlfn.XLOOKUP(B6,'Mei-Compile'!$B$3:$B$163,'Mei-Compile'!$H$3:$H$163,"",0)</f>
        <v>0</v>
      </c>
      <c r="U6" s="76">
        <f>_xlfn.XLOOKUP(B6,'Jun-Compile'!$B$3:$B$167,'Jun-Compile'!$H$3:$H$167,"",0)</f>
        <v>0</v>
      </c>
    </row>
    <row r="7" spans="2:21" x14ac:dyDescent="0.25">
      <c r="B7" s="67" t="s">
        <v>170</v>
      </c>
      <c r="C7" s="65" t="str">
        <f>_xlfn.XLOOKUP(B7,'Jun-Compile'!$B$3:$B$167,'Jun-Compile'!$C$3:$C$167, ,0)</f>
        <v>PPJM</v>
      </c>
      <c r="D7" s="76">
        <f>_xlfn.XLOOKUP(B7,'Jan-Compile'!$B$3:$B$153,'Jan-Compile'!$D$3:$D$153,"",0)</f>
        <v>18</v>
      </c>
      <c r="E7" s="76">
        <f>_xlfn.XLOOKUP(B7,'Feb-Compile'!$B$3:$B$153,'Feb-Compile'!$D$3:$D$153,"",0)</f>
        <v>0</v>
      </c>
      <c r="F7" s="76">
        <f>_xlfn.XLOOKUP(B7,'Mar-Compile'!$B$3:$B$153,'Mar-Compile'!$D$3:$D$153,"",0)</f>
        <v>0</v>
      </c>
      <c r="G7" s="76">
        <f>_xlfn.XLOOKUP(B7,'Apr-Compile'!$B$3:$B$153,'Apr-Compile'!$D$3:$D$153,"",0)</f>
        <v>0</v>
      </c>
      <c r="H7" s="76">
        <f>_xlfn.XLOOKUP(B7,'Mei-Compile'!$B$3:$B$163,'Mei-Compile'!$D$3:$D$163,"",0)</f>
        <v>2</v>
      </c>
      <c r="I7" s="76">
        <f>_xlfn.XLOOKUP(B7,'Jun-Compile'!$B$3:$B$167,'Jun-Compile'!$D$3:$D$167,"",0)</f>
        <v>19</v>
      </c>
      <c r="J7" s="26">
        <f>_xlfn.XLOOKUP(B7,'Jan-Compile'!$B$3:$B$153,'Jan-Compile'!$F$3:$F$153,"",0)</f>
        <v>0.3</v>
      </c>
      <c r="K7" s="26">
        <f>_xlfn.XLOOKUP(B7,'Feb-Compile'!$B$3:$B$153,'Feb-Compile'!$F$3:$F$153,"",0)</f>
        <v>0</v>
      </c>
      <c r="L7" s="26">
        <f>_xlfn.XLOOKUP(B7,'Mar-Compile'!$B$3:$B$153,'Mar-Compile'!$F$3:$F$153,"",0)</f>
        <v>0</v>
      </c>
      <c r="M7" s="26">
        <f>_xlfn.XLOOKUP(B7,'Apr-Compile'!$B$3:$B$153,'Apr-Compile'!$F$3:$F$153,"",0)</f>
        <v>0</v>
      </c>
      <c r="N7" s="26">
        <f>_xlfn.XLOOKUP(B7,'Mei-Compile'!$B$3:$B$163,'Mei-Compile'!$F$3:$F$163,"",0)</f>
        <v>3.3333333333333333E-2</v>
      </c>
      <c r="O7" s="26">
        <f>_xlfn.XLOOKUP(B7,'Jun-Compile'!$B$3:$B$167,'Jun-Compile'!$F$3:$F$167,"",0)</f>
        <v>0.31666666666666665</v>
      </c>
      <c r="P7" s="76">
        <f>_xlfn.XLOOKUP(B7,'Jan-Compile'!$B$3:$B$153,'Jan-Compile'!$H$3:$H$153,"",0)</f>
        <v>5</v>
      </c>
      <c r="Q7" s="76">
        <f>_xlfn.XLOOKUP(B7,'Feb-Compile'!$B$3:$B$153,'Feb-Compile'!$H$3:$H$153,"",0)</f>
        <v>0</v>
      </c>
      <c r="R7" s="76">
        <f>_xlfn.XLOOKUP(B7,'Mar-Compile'!$B$3:$B$153,'Mar-Compile'!$H$3:$H$153,"",0)</f>
        <v>0</v>
      </c>
      <c r="S7" s="76">
        <f>_xlfn.XLOOKUP(B7,'Apr-Compile'!$B$3:$B$153,'Apr-Compile'!$H$3:$H$153,"",0)</f>
        <v>0</v>
      </c>
      <c r="T7" s="76">
        <f>_xlfn.XLOOKUP(B7,'Mei-Compile'!$B$3:$B$163,'Mei-Compile'!$H$3:$H$163,"",0)</f>
        <v>2</v>
      </c>
      <c r="U7" s="76">
        <f>_xlfn.XLOOKUP(B7,'Jun-Compile'!$B$3:$B$167,'Jun-Compile'!$H$3:$H$167,"",0)</f>
        <v>2</v>
      </c>
    </row>
    <row r="8" spans="2:21" x14ac:dyDescent="0.25">
      <c r="B8" s="63" t="s">
        <v>171</v>
      </c>
      <c r="C8" s="65" t="str">
        <f>_xlfn.XLOOKUP(B8,'Jun-Compile'!$B$3:$B$167,'Jun-Compile'!$C$3:$C$167, ,0)</f>
        <v>PPJM</v>
      </c>
      <c r="D8" s="76">
        <f>_xlfn.XLOOKUP(B8,'Jan-Compile'!$B$3:$B$153,'Jan-Compile'!$D$3:$D$153,"",0)</f>
        <v>299</v>
      </c>
      <c r="E8" s="76">
        <f>_xlfn.XLOOKUP(B8,'Feb-Compile'!$B$3:$B$153,'Feb-Compile'!$D$3:$D$153,"",0)</f>
        <v>286</v>
      </c>
      <c r="F8" s="76">
        <f>_xlfn.XLOOKUP(B8,'Mar-Compile'!$B$3:$B$153,'Mar-Compile'!$D$3:$D$153,"",0)</f>
        <v>335</v>
      </c>
      <c r="G8" s="76">
        <f>_xlfn.XLOOKUP(B8,'Apr-Compile'!$B$3:$B$153,'Apr-Compile'!$D$3:$D$153,"",0)</f>
        <v>217</v>
      </c>
      <c r="H8" s="76">
        <f>_xlfn.XLOOKUP(B8,'Mei-Compile'!$B$3:$B$163,'Mei-Compile'!$D$3:$D$163,"",0)</f>
        <v>404</v>
      </c>
      <c r="I8" s="76">
        <f>_xlfn.XLOOKUP(B8,'Jun-Compile'!$B$3:$B$167,'Jun-Compile'!$D$3:$D$167,"",0)</f>
        <v>212</v>
      </c>
      <c r="J8" s="26">
        <f>_xlfn.XLOOKUP(B8,'Jan-Compile'!$B$3:$B$153,'Jan-Compile'!$F$3:$F$153,"",0)</f>
        <v>4.9833333333333334</v>
      </c>
      <c r="K8" s="26">
        <f>_xlfn.XLOOKUP(B8,'Feb-Compile'!$B$3:$B$153,'Feb-Compile'!$F$3:$F$153,"",0)</f>
        <v>4.7666666666666666</v>
      </c>
      <c r="L8" s="26">
        <f>_xlfn.XLOOKUP(B8,'Mar-Compile'!$B$3:$B$153,'Mar-Compile'!$F$3:$F$153,"",0)</f>
        <v>5.583333333333333</v>
      </c>
      <c r="M8" s="26">
        <f>_xlfn.XLOOKUP(B8,'Apr-Compile'!$B$3:$B$153,'Apr-Compile'!$F$3:$F$153,"",0)</f>
        <v>3.6166666666666667</v>
      </c>
      <c r="N8" s="26">
        <f>_xlfn.XLOOKUP(B8,'Mei-Compile'!$B$3:$B$163,'Mei-Compile'!$F$3:$F$163,"",0)</f>
        <v>6.7333333333333334</v>
      </c>
      <c r="O8" s="26">
        <f>_xlfn.XLOOKUP(B8,'Jun-Compile'!$B$3:$B$167,'Jun-Compile'!$F$3:$F$167,"",0)</f>
        <v>3.5333333333333332</v>
      </c>
      <c r="P8" s="76">
        <f>_xlfn.XLOOKUP(B8,'Jan-Compile'!$B$3:$B$153,'Jan-Compile'!$H$3:$H$153,"",0)</f>
        <v>9</v>
      </c>
      <c r="Q8" s="76">
        <f>_xlfn.XLOOKUP(B8,'Feb-Compile'!$B$3:$B$153,'Feb-Compile'!$H$3:$H$153,"",0)</f>
        <v>12</v>
      </c>
      <c r="R8" s="76">
        <f>_xlfn.XLOOKUP(B8,'Mar-Compile'!$B$3:$B$153,'Mar-Compile'!$H$3:$H$153,"",0)</f>
        <v>14</v>
      </c>
      <c r="S8" s="76">
        <f>_xlfn.XLOOKUP(B8,'Apr-Compile'!$B$3:$B$153,'Apr-Compile'!$H$3:$H$153,"",0)</f>
        <v>12</v>
      </c>
      <c r="T8" s="76">
        <f>_xlfn.XLOOKUP(B8,'Mei-Compile'!$B$3:$B$163,'Mei-Compile'!$H$3:$H$163,"",0)</f>
        <v>12</v>
      </c>
      <c r="U8" s="76">
        <f>_xlfn.XLOOKUP(B8,'Jun-Compile'!$B$3:$B$167,'Jun-Compile'!$H$3:$H$167,"",0)</f>
        <v>7</v>
      </c>
    </row>
    <row r="9" spans="2:21" x14ac:dyDescent="0.25">
      <c r="B9" s="63" t="s">
        <v>172</v>
      </c>
      <c r="C9" s="65" t="str">
        <f>_xlfn.XLOOKUP(B9,'Jun-Compile'!$B$3:$B$167,'Jun-Compile'!$C$3:$C$167, ,0)</f>
        <v>PPJM</v>
      </c>
      <c r="D9" s="76">
        <f>_xlfn.XLOOKUP(B9,'Jan-Compile'!$B$3:$B$153,'Jan-Compile'!$D$3:$D$153,"",0)</f>
        <v>265</v>
      </c>
      <c r="E9" s="76">
        <f>_xlfn.XLOOKUP(B9,'Feb-Compile'!$B$3:$B$153,'Feb-Compile'!$D$3:$D$153,"",0)</f>
        <v>355</v>
      </c>
      <c r="F9" s="76">
        <f>_xlfn.XLOOKUP(B9,'Mar-Compile'!$B$3:$B$153,'Mar-Compile'!$D$3:$D$153,"",0)</f>
        <v>352</v>
      </c>
      <c r="G9" s="76">
        <f>_xlfn.XLOOKUP(B9,'Apr-Compile'!$B$3:$B$153,'Apr-Compile'!$D$3:$D$153,"",0)</f>
        <v>355</v>
      </c>
      <c r="H9" s="76">
        <f>_xlfn.XLOOKUP(B9,'Mei-Compile'!$B$3:$B$163,'Mei-Compile'!$D$3:$D$163,"",0)</f>
        <v>532</v>
      </c>
      <c r="I9" s="76">
        <f>_xlfn.XLOOKUP(B9,'Jun-Compile'!$B$3:$B$167,'Jun-Compile'!$D$3:$D$167,"",0)</f>
        <v>262</v>
      </c>
      <c r="J9" s="26">
        <f>_xlfn.XLOOKUP(B9,'Jan-Compile'!$B$3:$B$153,'Jan-Compile'!$F$3:$F$153,"",0)</f>
        <v>4.416666666666667</v>
      </c>
      <c r="K9" s="26">
        <f>_xlfn.XLOOKUP(B9,'Feb-Compile'!$B$3:$B$153,'Feb-Compile'!$F$3:$F$153,"",0)</f>
        <v>5.916666666666667</v>
      </c>
      <c r="L9" s="26">
        <f>_xlfn.XLOOKUP(B9,'Mar-Compile'!$B$3:$B$153,'Mar-Compile'!$F$3:$F$153,"",0)</f>
        <v>5.8666666666666663</v>
      </c>
      <c r="M9" s="26">
        <f>_xlfn.XLOOKUP(B9,'Apr-Compile'!$B$3:$B$153,'Apr-Compile'!$F$3:$F$153,"",0)</f>
        <v>5.916666666666667</v>
      </c>
      <c r="N9" s="26">
        <f>_xlfn.XLOOKUP(B9,'Mei-Compile'!$B$3:$B$163,'Mei-Compile'!$F$3:$F$163,"",0)</f>
        <v>8.8666666666666671</v>
      </c>
      <c r="O9" s="26">
        <f>_xlfn.XLOOKUP(B9,'Jun-Compile'!$B$3:$B$167,'Jun-Compile'!$F$3:$F$167,"",0)</f>
        <v>4.3666666666666663</v>
      </c>
      <c r="P9" s="76">
        <f>_xlfn.XLOOKUP(B9,'Jan-Compile'!$B$3:$B$153,'Jan-Compile'!$H$3:$H$153,"",0)</f>
        <v>8</v>
      </c>
      <c r="Q9" s="76">
        <f>_xlfn.XLOOKUP(B9,'Feb-Compile'!$B$3:$B$153,'Feb-Compile'!$H$3:$H$153,"",0)</f>
        <v>6</v>
      </c>
      <c r="R9" s="76">
        <f>_xlfn.XLOOKUP(B9,'Mar-Compile'!$B$3:$B$153,'Mar-Compile'!$H$3:$H$153,"",0)</f>
        <v>8</v>
      </c>
      <c r="S9" s="76">
        <f>_xlfn.XLOOKUP(B9,'Apr-Compile'!$B$3:$B$153,'Apr-Compile'!$H$3:$H$153,"",0)</f>
        <v>11</v>
      </c>
      <c r="T9" s="76">
        <f>_xlfn.XLOOKUP(B9,'Mei-Compile'!$B$3:$B$163,'Mei-Compile'!$H$3:$H$163,"",0)</f>
        <v>7</v>
      </c>
      <c r="U9" s="76">
        <f>_xlfn.XLOOKUP(B9,'Jun-Compile'!$B$3:$B$167,'Jun-Compile'!$H$3:$H$167,"",0)</f>
        <v>10</v>
      </c>
    </row>
    <row r="10" spans="2:21" x14ac:dyDescent="0.25">
      <c r="B10" s="63" t="s">
        <v>173</v>
      </c>
      <c r="C10" s="65" t="str">
        <f>_xlfn.XLOOKUP(B10,'Jun-Compile'!$B$3:$B$167,'Jun-Compile'!$C$3:$C$167, ,0)</f>
        <v>PPJM</v>
      </c>
      <c r="D10" s="76">
        <f>_xlfn.XLOOKUP(B10,'Jan-Compile'!$B$3:$B$153,'Jan-Compile'!$D$3:$D$153,"",0)</f>
        <v>52</v>
      </c>
      <c r="E10" s="76">
        <f>_xlfn.XLOOKUP(B10,'Feb-Compile'!$B$3:$B$153,'Feb-Compile'!$D$3:$D$153,"",0)</f>
        <v>0</v>
      </c>
      <c r="F10" s="76">
        <f>_xlfn.XLOOKUP(B10,'Mar-Compile'!$B$3:$B$153,'Mar-Compile'!$D$3:$D$153,"",0)</f>
        <v>0</v>
      </c>
      <c r="G10" s="76">
        <f>_xlfn.XLOOKUP(B10,'Apr-Compile'!$B$3:$B$153,'Apr-Compile'!$D$3:$D$153,"",0)</f>
        <v>40</v>
      </c>
      <c r="H10" s="76">
        <f>_xlfn.XLOOKUP(B10,'Mei-Compile'!$B$3:$B$163,'Mei-Compile'!$D$3:$D$163,"",0)</f>
        <v>6</v>
      </c>
      <c r="I10" s="76">
        <f>_xlfn.XLOOKUP(B10,'Jun-Compile'!$B$3:$B$167,'Jun-Compile'!$D$3:$D$167,"",0)</f>
        <v>12</v>
      </c>
      <c r="J10" s="26">
        <f>_xlfn.XLOOKUP(B10,'Jan-Compile'!$B$3:$B$153,'Jan-Compile'!$F$3:$F$153,"",0)</f>
        <v>0.8666666666666667</v>
      </c>
      <c r="K10" s="26">
        <f>_xlfn.XLOOKUP(B10,'Feb-Compile'!$B$3:$B$153,'Feb-Compile'!$F$3:$F$153,"",0)</f>
        <v>0</v>
      </c>
      <c r="L10" s="26">
        <f>_xlfn.XLOOKUP(B10,'Mar-Compile'!$B$3:$B$153,'Mar-Compile'!$F$3:$F$153,"",0)</f>
        <v>0</v>
      </c>
      <c r="M10" s="26">
        <f>_xlfn.XLOOKUP(B10,'Apr-Compile'!$B$3:$B$153,'Apr-Compile'!$F$3:$F$153,"",0)</f>
        <v>0.66666666666666663</v>
      </c>
      <c r="N10" s="26">
        <f>_xlfn.XLOOKUP(B10,'Mei-Compile'!$B$3:$B$163,'Mei-Compile'!$F$3:$F$163,"",0)</f>
        <v>0.1</v>
      </c>
      <c r="O10" s="26">
        <f>_xlfn.XLOOKUP(B10,'Jun-Compile'!$B$3:$B$167,'Jun-Compile'!$F$3:$F$167,"",0)</f>
        <v>0.2</v>
      </c>
      <c r="P10" s="76">
        <f>_xlfn.XLOOKUP(B10,'Jan-Compile'!$B$3:$B$153,'Jan-Compile'!$H$3:$H$153,"",0)</f>
        <v>2</v>
      </c>
      <c r="Q10" s="76">
        <f>_xlfn.XLOOKUP(B10,'Feb-Compile'!$B$3:$B$153,'Feb-Compile'!$H$3:$H$153,"",0)</f>
        <v>0</v>
      </c>
      <c r="R10" s="76">
        <f>_xlfn.XLOOKUP(B10,'Mar-Compile'!$B$3:$B$153,'Mar-Compile'!$H$3:$H$153,"",0)</f>
        <v>0</v>
      </c>
      <c r="S10" s="76">
        <f>_xlfn.XLOOKUP(B10,'Apr-Compile'!$B$3:$B$153,'Apr-Compile'!$H$3:$H$153,"",0)</f>
        <v>1</v>
      </c>
      <c r="T10" s="76">
        <f>_xlfn.XLOOKUP(B10,'Mei-Compile'!$B$3:$B$163,'Mei-Compile'!$H$3:$H$163,"",0)</f>
        <v>1</v>
      </c>
      <c r="U10" s="76">
        <f>_xlfn.XLOOKUP(B10,'Jun-Compile'!$B$3:$B$167,'Jun-Compile'!$H$3:$H$167,"",0)</f>
        <v>3</v>
      </c>
    </row>
    <row r="11" spans="2:21" x14ac:dyDescent="0.25">
      <c r="B11" s="63" t="s">
        <v>174</v>
      </c>
      <c r="C11" s="65" t="str">
        <f>_xlfn.XLOOKUP(B11,'Jun-Compile'!$B$3:$B$167,'Jun-Compile'!$C$3:$C$167, ,0)</f>
        <v>PPJM</v>
      </c>
      <c r="D11" s="76">
        <f>_xlfn.XLOOKUP(B11,'Jan-Compile'!$B$3:$B$153,'Jan-Compile'!$D$3:$D$153,"",0)</f>
        <v>0</v>
      </c>
      <c r="E11" s="76">
        <f>_xlfn.XLOOKUP(B11,'Feb-Compile'!$B$3:$B$153,'Feb-Compile'!$D$3:$D$153,"",0)</f>
        <v>0</v>
      </c>
      <c r="F11" s="76">
        <f>_xlfn.XLOOKUP(B11,'Mar-Compile'!$B$3:$B$153,'Mar-Compile'!$D$3:$D$153,"",0)</f>
        <v>0</v>
      </c>
      <c r="G11" s="76">
        <f>_xlfn.XLOOKUP(B11,'Apr-Compile'!$B$3:$B$153,'Apr-Compile'!$D$3:$D$153,"",0)</f>
        <v>0</v>
      </c>
      <c r="H11" s="76">
        <f>_xlfn.XLOOKUP(B11,'Mei-Compile'!$B$3:$B$163,'Mei-Compile'!$D$3:$D$163,"",0)</f>
        <v>0</v>
      </c>
      <c r="I11" s="76">
        <f>_xlfn.XLOOKUP(B11,'Jun-Compile'!$B$3:$B$167,'Jun-Compile'!$D$3:$D$167,"",0)</f>
        <v>0</v>
      </c>
      <c r="J11" s="26">
        <f>_xlfn.XLOOKUP(B11,'Jan-Compile'!$B$3:$B$153,'Jan-Compile'!$F$3:$F$153,"",0)</f>
        <v>0</v>
      </c>
      <c r="K11" s="26">
        <f>_xlfn.XLOOKUP(B11,'Feb-Compile'!$B$3:$B$153,'Feb-Compile'!$F$3:$F$153,"",0)</f>
        <v>0</v>
      </c>
      <c r="L11" s="26">
        <f>_xlfn.XLOOKUP(B11,'Mar-Compile'!$B$3:$B$153,'Mar-Compile'!$F$3:$F$153,"",0)</f>
        <v>0</v>
      </c>
      <c r="M11" s="26">
        <f>_xlfn.XLOOKUP(B11,'Apr-Compile'!$B$3:$B$153,'Apr-Compile'!$F$3:$F$153,"",0)</f>
        <v>0</v>
      </c>
      <c r="N11" s="26">
        <f>_xlfn.XLOOKUP(B11,'Mei-Compile'!$B$3:$B$163,'Mei-Compile'!$F$3:$F$163,"",0)</f>
        <v>0</v>
      </c>
      <c r="O11" s="26">
        <f>_xlfn.XLOOKUP(B11,'Jun-Compile'!$B$3:$B$167,'Jun-Compile'!$F$3:$F$167,"",0)</f>
        <v>0</v>
      </c>
      <c r="P11" s="76">
        <f>_xlfn.XLOOKUP(B11,'Jan-Compile'!$B$3:$B$153,'Jan-Compile'!$H$3:$H$153,"",0)</f>
        <v>0</v>
      </c>
      <c r="Q11" s="76">
        <f>_xlfn.XLOOKUP(B11,'Feb-Compile'!$B$3:$B$153,'Feb-Compile'!$H$3:$H$153,"",0)</f>
        <v>0</v>
      </c>
      <c r="R11" s="76">
        <f>_xlfn.XLOOKUP(B11,'Mar-Compile'!$B$3:$B$153,'Mar-Compile'!$H$3:$H$153,"",0)</f>
        <v>0</v>
      </c>
      <c r="S11" s="76">
        <f>_xlfn.XLOOKUP(B11,'Apr-Compile'!$B$3:$B$153,'Apr-Compile'!$H$3:$H$153,"",0)</f>
        <v>0</v>
      </c>
      <c r="T11" s="76">
        <f>_xlfn.XLOOKUP(B11,'Mei-Compile'!$B$3:$B$163,'Mei-Compile'!$H$3:$H$163,"",0)</f>
        <v>0</v>
      </c>
      <c r="U11" s="76">
        <f>_xlfn.XLOOKUP(B11,'Jun-Compile'!$B$3:$B$167,'Jun-Compile'!$H$3:$H$167,"",0)</f>
        <v>0</v>
      </c>
    </row>
    <row r="12" spans="2:21" x14ac:dyDescent="0.25">
      <c r="B12" s="63" t="s">
        <v>175</v>
      </c>
      <c r="C12" s="65" t="str">
        <f>_xlfn.XLOOKUP(B12,'Jun-Compile'!$B$3:$B$167,'Jun-Compile'!$C$3:$C$167, ,0)</f>
        <v>Purchasing</v>
      </c>
      <c r="D12" s="76">
        <f>_xlfn.XLOOKUP(B12,'Jan-Compile'!$B$3:$B$153,'Jan-Compile'!$D$3:$D$153,"",0)</f>
        <v>188</v>
      </c>
      <c r="E12" s="76">
        <f>_xlfn.XLOOKUP(B12,'Feb-Compile'!$B$3:$B$153,'Feb-Compile'!$D$3:$D$153,"",0)</f>
        <v>108</v>
      </c>
      <c r="F12" s="76">
        <f>_xlfn.XLOOKUP(B12,'Mar-Compile'!$B$3:$B$153,'Mar-Compile'!$D$3:$D$153,"",0)</f>
        <v>137</v>
      </c>
      <c r="G12" s="76">
        <f>_xlfn.XLOOKUP(B12,'Apr-Compile'!$B$3:$B$153,'Apr-Compile'!$D$3:$D$153,"",0)</f>
        <v>21</v>
      </c>
      <c r="H12" s="76">
        <f>_xlfn.XLOOKUP(B12,'Mei-Compile'!$B$3:$B$163,'Mei-Compile'!$D$3:$D$163,"",0)</f>
        <v>48</v>
      </c>
      <c r="I12" s="76">
        <f>_xlfn.XLOOKUP(B12,'Jun-Compile'!$B$3:$B$167,'Jun-Compile'!$D$3:$D$167,"",0)</f>
        <v>49</v>
      </c>
      <c r="J12" s="26">
        <f>_xlfn.XLOOKUP(B12,'Jan-Compile'!$B$3:$B$153,'Jan-Compile'!$F$3:$F$153,"",0)</f>
        <v>3.1333333333333333</v>
      </c>
      <c r="K12" s="26">
        <f>_xlfn.XLOOKUP(B12,'Feb-Compile'!$B$3:$B$153,'Feb-Compile'!$F$3:$F$153,"",0)</f>
        <v>1.8</v>
      </c>
      <c r="L12" s="26">
        <f>_xlfn.XLOOKUP(B12,'Mar-Compile'!$B$3:$B$153,'Mar-Compile'!$F$3:$F$153,"",0)</f>
        <v>2.2833333333333332</v>
      </c>
      <c r="M12" s="26">
        <f>_xlfn.XLOOKUP(B12,'Apr-Compile'!$B$3:$B$153,'Apr-Compile'!$F$3:$F$153,"",0)</f>
        <v>0.35</v>
      </c>
      <c r="N12" s="26">
        <f>_xlfn.XLOOKUP(B12,'Mei-Compile'!$B$3:$B$163,'Mei-Compile'!$F$3:$F$163,"",0)</f>
        <v>0.8</v>
      </c>
      <c r="O12" s="26">
        <f>_xlfn.XLOOKUP(B12,'Jun-Compile'!$B$3:$B$167,'Jun-Compile'!$F$3:$F$167,"",0)</f>
        <v>0.81666666666666665</v>
      </c>
      <c r="P12" s="76">
        <f>_xlfn.XLOOKUP(B12,'Jan-Compile'!$B$3:$B$153,'Jan-Compile'!$H$3:$H$153,"",0)</f>
        <v>6</v>
      </c>
      <c r="Q12" s="76">
        <f>_xlfn.XLOOKUP(B12,'Feb-Compile'!$B$3:$B$153,'Feb-Compile'!$H$3:$H$153,"",0)</f>
        <v>8</v>
      </c>
      <c r="R12" s="76">
        <f>_xlfn.XLOOKUP(B12,'Mar-Compile'!$B$3:$B$153,'Mar-Compile'!$H$3:$H$153,"",0)</f>
        <v>8</v>
      </c>
      <c r="S12" s="76">
        <f>_xlfn.XLOOKUP(B12,'Apr-Compile'!$B$3:$B$153,'Apr-Compile'!$H$3:$H$153,"",0)</f>
        <v>1</v>
      </c>
      <c r="T12" s="76">
        <f>_xlfn.XLOOKUP(B12,'Mei-Compile'!$B$3:$B$163,'Mei-Compile'!$H$3:$H$163,"",0)</f>
        <v>6</v>
      </c>
      <c r="U12" s="76">
        <f>_xlfn.XLOOKUP(B12,'Jun-Compile'!$B$3:$B$167,'Jun-Compile'!$H$3:$H$167,"",0)</f>
        <v>8</v>
      </c>
    </row>
    <row r="13" spans="2:21" x14ac:dyDescent="0.25">
      <c r="B13" s="63" t="s">
        <v>176</v>
      </c>
      <c r="C13" s="65" t="str">
        <f>_xlfn.XLOOKUP(B13,'Jun-Compile'!$B$3:$B$167,'Jun-Compile'!$C$3:$C$167, ,0)</f>
        <v>PPJM</v>
      </c>
      <c r="D13" s="76">
        <f>_xlfn.XLOOKUP(B13,'Jan-Compile'!$B$3:$B$153,'Jan-Compile'!$D$3:$D$153,"",0)</f>
        <v>44</v>
      </c>
      <c r="E13" s="76">
        <f>_xlfn.XLOOKUP(B13,'Feb-Compile'!$B$3:$B$153,'Feb-Compile'!$D$3:$D$153,"",0)</f>
        <v>0</v>
      </c>
      <c r="F13" s="76">
        <f>_xlfn.XLOOKUP(B13,'Mar-Compile'!$B$3:$B$153,'Mar-Compile'!$D$3:$D$153,"",0)</f>
        <v>15</v>
      </c>
      <c r="G13" s="76">
        <f>_xlfn.XLOOKUP(B13,'Apr-Compile'!$B$3:$B$153,'Apr-Compile'!$D$3:$D$153,"",0)</f>
        <v>4</v>
      </c>
      <c r="H13" s="76">
        <f>_xlfn.XLOOKUP(B13,'Mei-Compile'!$B$3:$B$163,'Mei-Compile'!$D$3:$D$163,"",0)</f>
        <v>0</v>
      </c>
      <c r="I13" s="76">
        <f>_xlfn.XLOOKUP(B13,'Jun-Compile'!$B$3:$B$167,'Jun-Compile'!$D$3:$D$167,"",0)</f>
        <v>38</v>
      </c>
      <c r="J13" s="26">
        <f>_xlfn.XLOOKUP(B13,'Jan-Compile'!$B$3:$B$153,'Jan-Compile'!$F$3:$F$153,"",0)</f>
        <v>0.73333333333333328</v>
      </c>
      <c r="K13" s="26">
        <f>_xlfn.XLOOKUP(B13,'Feb-Compile'!$B$3:$B$153,'Feb-Compile'!$F$3:$F$153,"",0)</f>
        <v>0</v>
      </c>
      <c r="L13" s="26">
        <f>_xlfn.XLOOKUP(B13,'Mar-Compile'!$B$3:$B$153,'Mar-Compile'!$F$3:$F$153,"",0)</f>
        <v>0.25</v>
      </c>
      <c r="M13" s="26">
        <f>_xlfn.XLOOKUP(B13,'Apr-Compile'!$B$3:$B$153,'Apr-Compile'!$F$3:$F$153,"",0)</f>
        <v>6.6666666666666666E-2</v>
      </c>
      <c r="N13" s="26">
        <f>_xlfn.XLOOKUP(B13,'Mei-Compile'!$B$3:$B$163,'Mei-Compile'!$F$3:$F$163,"",0)</f>
        <v>0</v>
      </c>
      <c r="O13" s="26">
        <f>_xlfn.XLOOKUP(B13,'Jun-Compile'!$B$3:$B$167,'Jun-Compile'!$F$3:$F$167,"",0)</f>
        <v>0.6333333333333333</v>
      </c>
      <c r="P13" s="76">
        <f>_xlfn.XLOOKUP(B13,'Jan-Compile'!$B$3:$B$153,'Jan-Compile'!$H$3:$H$153,"",0)</f>
        <v>2</v>
      </c>
      <c r="Q13" s="76">
        <f>_xlfn.XLOOKUP(B13,'Feb-Compile'!$B$3:$B$153,'Feb-Compile'!$H$3:$H$153,"",0)</f>
        <v>0</v>
      </c>
      <c r="R13" s="76">
        <f>_xlfn.XLOOKUP(B13,'Mar-Compile'!$B$3:$B$153,'Mar-Compile'!$H$3:$H$153,"",0)</f>
        <v>3</v>
      </c>
      <c r="S13" s="76">
        <f>_xlfn.XLOOKUP(B13,'Apr-Compile'!$B$3:$B$153,'Apr-Compile'!$H$3:$H$153,"",0)</f>
        <v>1</v>
      </c>
      <c r="T13" s="76">
        <f>_xlfn.XLOOKUP(B13,'Mei-Compile'!$B$3:$B$163,'Mei-Compile'!$H$3:$H$163,"",0)</f>
        <v>0</v>
      </c>
      <c r="U13" s="76">
        <f>_xlfn.XLOOKUP(B13,'Jun-Compile'!$B$3:$B$167,'Jun-Compile'!$H$3:$H$167,"",0)</f>
        <v>4</v>
      </c>
    </row>
    <row r="14" spans="2:21" x14ac:dyDescent="0.25">
      <c r="B14" s="63" t="s">
        <v>177</v>
      </c>
      <c r="C14" s="65" t="str">
        <f>_xlfn.XLOOKUP(B14,'Jun-Compile'!$B$3:$B$167,'Jun-Compile'!$C$3:$C$167, ,0)</f>
        <v>PPJM</v>
      </c>
      <c r="D14" s="76">
        <f>_xlfn.XLOOKUP(B14,'Jan-Compile'!$B$3:$B$153,'Jan-Compile'!$D$3:$D$153,"",0)</f>
        <v>23</v>
      </c>
      <c r="E14" s="76">
        <f>_xlfn.XLOOKUP(B14,'Feb-Compile'!$B$3:$B$153,'Feb-Compile'!$D$3:$D$153,"",0)</f>
        <v>0</v>
      </c>
      <c r="F14" s="76">
        <f>_xlfn.XLOOKUP(B14,'Mar-Compile'!$B$3:$B$153,'Mar-Compile'!$D$3:$D$153,"",0)</f>
        <v>0</v>
      </c>
      <c r="G14" s="76">
        <f>_xlfn.XLOOKUP(B14,'Apr-Compile'!$B$3:$B$153,'Apr-Compile'!$D$3:$D$153,"",0)</f>
        <v>0</v>
      </c>
      <c r="H14" s="76">
        <f>_xlfn.XLOOKUP(B14,'Mei-Compile'!$B$3:$B$163,'Mei-Compile'!$D$3:$D$163,"",0)</f>
        <v>0</v>
      </c>
      <c r="I14" s="76">
        <f>_xlfn.XLOOKUP(B14,'Jun-Compile'!$B$3:$B$167,'Jun-Compile'!$D$3:$D$167,"",0)</f>
        <v>0</v>
      </c>
      <c r="J14" s="26">
        <f>_xlfn.XLOOKUP(B14,'Jan-Compile'!$B$3:$B$153,'Jan-Compile'!$F$3:$F$153,"",0)</f>
        <v>0.38333333333333336</v>
      </c>
      <c r="K14" s="26">
        <f>_xlfn.XLOOKUP(B14,'Feb-Compile'!$B$3:$B$153,'Feb-Compile'!$F$3:$F$153,"",0)</f>
        <v>0</v>
      </c>
      <c r="L14" s="26">
        <f>_xlfn.XLOOKUP(B14,'Mar-Compile'!$B$3:$B$153,'Mar-Compile'!$F$3:$F$153,"",0)</f>
        <v>0</v>
      </c>
      <c r="M14" s="26">
        <f>_xlfn.XLOOKUP(B14,'Apr-Compile'!$B$3:$B$153,'Apr-Compile'!$F$3:$F$153,"",0)</f>
        <v>0</v>
      </c>
      <c r="N14" s="26">
        <f>_xlfn.XLOOKUP(B14,'Mei-Compile'!$B$3:$B$163,'Mei-Compile'!$F$3:$F$163,"",0)</f>
        <v>0</v>
      </c>
      <c r="O14" s="26">
        <f>_xlfn.XLOOKUP(B14,'Jun-Compile'!$B$3:$B$167,'Jun-Compile'!$F$3:$F$167,"",0)</f>
        <v>0</v>
      </c>
      <c r="P14" s="76">
        <f>_xlfn.XLOOKUP(B14,'Jan-Compile'!$B$3:$B$153,'Jan-Compile'!$H$3:$H$153,"",0)</f>
        <v>1</v>
      </c>
      <c r="Q14" s="76">
        <f>_xlfn.XLOOKUP(B14,'Feb-Compile'!$B$3:$B$153,'Feb-Compile'!$H$3:$H$153,"",0)</f>
        <v>0</v>
      </c>
      <c r="R14" s="76">
        <f>_xlfn.XLOOKUP(B14,'Mar-Compile'!$B$3:$B$153,'Mar-Compile'!$H$3:$H$153,"",0)</f>
        <v>0</v>
      </c>
      <c r="S14" s="76">
        <f>_xlfn.XLOOKUP(B14,'Apr-Compile'!$B$3:$B$153,'Apr-Compile'!$H$3:$H$153,"",0)</f>
        <v>0</v>
      </c>
      <c r="T14" s="76">
        <f>_xlfn.XLOOKUP(B14,'Mei-Compile'!$B$3:$B$163,'Mei-Compile'!$H$3:$H$163,"",0)</f>
        <v>0</v>
      </c>
      <c r="U14" s="76">
        <f>_xlfn.XLOOKUP(B14,'Jun-Compile'!$B$3:$B$167,'Jun-Compile'!$H$3:$H$167,"",0)</f>
        <v>0</v>
      </c>
    </row>
    <row r="15" spans="2:21" x14ac:dyDescent="0.25">
      <c r="B15" s="66" t="s">
        <v>178</v>
      </c>
      <c r="C15" s="65">
        <f>_xlfn.XLOOKUP(B15,'Jun-Compile'!$B$3:$B$167,'Jun-Compile'!$C$3:$C$167, ,0)</f>
        <v>0</v>
      </c>
      <c r="D15" s="76">
        <f>_xlfn.XLOOKUP(B15,'Jan-Compile'!$B$3:$B$153,'Jan-Compile'!$D$3:$D$153,"",0)</f>
        <v>0</v>
      </c>
      <c r="E15" s="76">
        <f>_xlfn.XLOOKUP(B15,'Feb-Compile'!$B$3:$B$153,'Feb-Compile'!$D$3:$D$153,"",0)</f>
        <v>0</v>
      </c>
      <c r="F15" s="76">
        <f>_xlfn.XLOOKUP(B15,'Mar-Compile'!$B$3:$B$153,'Mar-Compile'!$D$3:$D$153,"",0)</f>
        <v>0</v>
      </c>
      <c r="G15" s="76">
        <f>_xlfn.XLOOKUP(B15,'Apr-Compile'!$B$3:$B$153,'Apr-Compile'!$D$3:$D$153,"",0)</f>
        <v>0</v>
      </c>
      <c r="H15" s="76">
        <f>_xlfn.XLOOKUP(B15,'Mei-Compile'!$B$3:$B$163,'Mei-Compile'!$D$3:$D$163,"",0)</f>
        <v>0</v>
      </c>
      <c r="I15" s="76">
        <f>_xlfn.XLOOKUP(B15,'Jun-Compile'!$B$3:$B$167,'Jun-Compile'!$D$3:$D$167,"",0)</f>
        <v>0</v>
      </c>
      <c r="J15" s="26">
        <f>_xlfn.XLOOKUP(B15,'Jan-Compile'!$B$3:$B$153,'Jan-Compile'!$F$3:$F$153,"",0)</f>
        <v>0</v>
      </c>
      <c r="K15" s="26">
        <f>_xlfn.XLOOKUP(B15,'Feb-Compile'!$B$3:$B$153,'Feb-Compile'!$F$3:$F$153,"",0)</f>
        <v>0</v>
      </c>
      <c r="L15" s="26">
        <f>_xlfn.XLOOKUP(B15,'Mar-Compile'!$B$3:$B$153,'Mar-Compile'!$F$3:$F$153,"",0)</f>
        <v>0</v>
      </c>
      <c r="M15" s="26">
        <f>_xlfn.XLOOKUP(B15,'Apr-Compile'!$B$3:$B$153,'Apr-Compile'!$F$3:$F$153,"",0)</f>
        <v>0</v>
      </c>
      <c r="N15" s="26">
        <f>_xlfn.XLOOKUP(B15,'Mei-Compile'!$B$3:$B$163,'Mei-Compile'!$F$3:$F$163,"",0)</f>
        <v>0</v>
      </c>
      <c r="O15" s="26">
        <f>_xlfn.XLOOKUP(B15,'Jun-Compile'!$B$3:$B$167,'Jun-Compile'!$F$3:$F$167,"",0)</f>
        <v>0</v>
      </c>
      <c r="P15" s="76">
        <f>_xlfn.XLOOKUP(B15,'Jan-Compile'!$B$3:$B$153,'Jan-Compile'!$H$3:$H$153,"",0)</f>
        <v>0</v>
      </c>
      <c r="Q15" s="76">
        <f>_xlfn.XLOOKUP(B15,'Feb-Compile'!$B$3:$B$153,'Feb-Compile'!$H$3:$H$153,"",0)</f>
        <v>0</v>
      </c>
      <c r="R15" s="76">
        <f>_xlfn.XLOOKUP(B15,'Mar-Compile'!$B$3:$B$153,'Mar-Compile'!$H$3:$H$153,"",0)</f>
        <v>0</v>
      </c>
      <c r="S15" s="76">
        <f>_xlfn.XLOOKUP(B15,'Apr-Compile'!$B$3:$B$153,'Apr-Compile'!$H$3:$H$153,"",0)</f>
        <v>0</v>
      </c>
      <c r="T15" s="76">
        <f>_xlfn.XLOOKUP(B15,'Mei-Compile'!$B$3:$B$163,'Mei-Compile'!$H$3:$H$163,"",0)</f>
        <v>0</v>
      </c>
      <c r="U15" s="76">
        <f>_xlfn.XLOOKUP(B15,'Jun-Compile'!$B$3:$B$167,'Jun-Compile'!$H$3:$H$167,"",0)</f>
        <v>0</v>
      </c>
    </row>
    <row r="16" spans="2:21" x14ac:dyDescent="0.25">
      <c r="B16" s="63" t="s">
        <v>179</v>
      </c>
      <c r="C16" s="65" t="str">
        <f>_xlfn.XLOOKUP(B16,'Jun-Compile'!$B$3:$B$167,'Jun-Compile'!$C$3:$C$167, ,0)</f>
        <v>Logistik</v>
      </c>
      <c r="D16" s="76">
        <f>_xlfn.XLOOKUP(B16,'Jan-Compile'!$B$3:$B$153,'Jan-Compile'!$D$3:$D$153,"",0)</f>
        <v>26</v>
      </c>
      <c r="E16" s="76">
        <f>_xlfn.XLOOKUP(B16,'Feb-Compile'!$B$3:$B$153,'Feb-Compile'!$D$3:$D$153,"",0)</f>
        <v>9</v>
      </c>
      <c r="F16" s="76">
        <f>_xlfn.XLOOKUP(B16,'Mar-Compile'!$B$3:$B$153,'Mar-Compile'!$D$3:$D$153,"",0)</f>
        <v>129</v>
      </c>
      <c r="G16" s="76">
        <f>_xlfn.XLOOKUP(B16,'Apr-Compile'!$B$3:$B$153,'Apr-Compile'!$D$3:$D$153,"",0)</f>
        <v>0</v>
      </c>
      <c r="H16" s="76">
        <f>_xlfn.XLOOKUP(B16,'Mei-Compile'!$B$3:$B$163,'Mei-Compile'!$D$3:$D$163,"",0)</f>
        <v>0</v>
      </c>
      <c r="I16" s="76">
        <f>_xlfn.XLOOKUP(B16,'Jun-Compile'!$B$3:$B$167,'Jun-Compile'!$D$3:$D$167,"",0)</f>
        <v>409</v>
      </c>
      <c r="J16" s="26">
        <f>_xlfn.XLOOKUP(B16,'Jan-Compile'!$B$3:$B$153,'Jan-Compile'!$F$3:$F$153,"",0)</f>
        <v>0.43333333333333335</v>
      </c>
      <c r="K16" s="26">
        <f>_xlfn.XLOOKUP(B16,'Feb-Compile'!$B$3:$B$153,'Feb-Compile'!$F$3:$F$153,"",0)</f>
        <v>0.15</v>
      </c>
      <c r="L16" s="26">
        <f>_xlfn.XLOOKUP(B16,'Mar-Compile'!$B$3:$B$153,'Mar-Compile'!$F$3:$F$153,"",0)</f>
        <v>2.15</v>
      </c>
      <c r="M16" s="26">
        <f>_xlfn.XLOOKUP(B16,'Apr-Compile'!$B$3:$B$153,'Apr-Compile'!$F$3:$F$153,"",0)</f>
        <v>0</v>
      </c>
      <c r="N16" s="26">
        <f>_xlfn.XLOOKUP(B16,'Mei-Compile'!$B$3:$B$163,'Mei-Compile'!$F$3:$F$163,"",0)</f>
        <v>0</v>
      </c>
      <c r="O16" s="26">
        <f>_xlfn.XLOOKUP(B16,'Jun-Compile'!$B$3:$B$167,'Jun-Compile'!$F$3:$F$167,"",0)</f>
        <v>6.8166666666666664</v>
      </c>
      <c r="P16" s="76">
        <f>_xlfn.XLOOKUP(B16,'Jan-Compile'!$B$3:$B$153,'Jan-Compile'!$H$3:$H$153,"",0)</f>
        <v>4</v>
      </c>
      <c r="Q16" s="76">
        <f>_xlfn.XLOOKUP(B16,'Feb-Compile'!$B$3:$B$153,'Feb-Compile'!$H$3:$H$153,"",0)</f>
        <v>1</v>
      </c>
      <c r="R16" s="76">
        <f>_xlfn.XLOOKUP(B16,'Mar-Compile'!$B$3:$B$153,'Mar-Compile'!$H$3:$H$153,"",0)</f>
        <v>4</v>
      </c>
      <c r="S16" s="76">
        <f>_xlfn.XLOOKUP(B16,'Apr-Compile'!$B$3:$B$153,'Apr-Compile'!$H$3:$H$153,"",0)</f>
        <v>0</v>
      </c>
      <c r="T16" s="76">
        <f>_xlfn.XLOOKUP(B16,'Mei-Compile'!$B$3:$B$163,'Mei-Compile'!$H$3:$H$163,"",0)</f>
        <v>0</v>
      </c>
      <c r="U16" s="76">
        <f>_xlfn.XLOOKUP(B16,'Jun-Compile'!$B$3:$B$167,'Jun-Compile'!$H$3:$H$167,"",0)</f>
        <v>2</v>
      </c>
    </row>
    <row r="17" spans="2:21" x14ac:dyDescent="0.25">
      <c r="B17" s="63" t="s">
        <v>180</v>
      </c>
      <c r="C17" s="65" t="str">
        <f>_xlfn.XLOOKUP(B17,'Jun-Compile'!$B$3:$B$167,'Jun-Compile'!$C$3:$C$167, ,0)</f>
        <v>Finance &amp; Accounting</v>
      </c>
      <c r="D17" s="76">
        <f>_xlfn.XLOOKUP(B17,'Jan-Compile'!$B$3:$B$153,'Jan-Compile'!$D$3:$D$153,"",0)</f>
        <v>0</v>
      </c>
      <c r="E17" s="76">
        <f>_xlfn.XLOOKUP(B17,'Feb-Compile'!$B$3:$B$153,'Feb-Compile'!$D$3:$D$153,"",0)</f>
        <v>0</v>
      </c>
      <c r="F17" s="76">
        <f>_xlfn.XLOOKUP(B17,'Mar-Compile'!$B$3:$B$153,'Mar-Compile'!$D$3:$D$153,"",0)</f>
        <v>0</v>
      </c>
      <c r="G17" s="76">
        <f>_xlfn.XLOOKUP(B17,'Apr-Compile'!$B$3:$B$153,'Apr-Compile'!$D$3:$D$153,"",0)</f>
        <v>25</v>
      </c>
      <c r="H17" s="76">
        <f>_xlfn.XLOOKUP(B17,'Mei-Compile'!$B$3:$B$163,'Mei-Compile'!$D$3:$D$163,"",0)</f>
        <v>1</v>
      </c>
      <c r="I17" s="76">
        <f>_xlfn.XLOOKUP(B17,'Jun-Compile'!$B$3:$B$167,'Jun-Compile'!$D$3:$D$167,"",0)</f>
        <v>0</v>
      </c>
      <c r="J17" s="26">
        <f>_xlfn.XLOOKUP(B17,'Jan-Compile'!$B$3:$B$153,'Jan-Compile'!$F$3:$F$153,"",0)</f>
        <v>0</v>
      </c>
      <c r="K17" s="26">
        <f>_xlfn.XLOOKUP(B17,'Feb-Compile'!$B$3:$B$153,'Feb-Compile'!$F$3:$F$153,"",0)</f>
        <v>0</v>
      </c>
      <c r="L17" s="26">
        <f>_xlfn.XLOOKUP(B17,'Mar-Compile'!$B$3:$B$153,'Mar-Compile'!$F$3:$F$153,"",0)</f>
        <v>0</v>
      </c>
      <c r="M17" s="26">
        <f>_xlfn.XLOOKUP(B17,'Apr-Compile'!$B$3:$B$153,'Apr-Compile'!$F$3:$F$153,"",0)</f>
        <v>0.41666666666666669</v>
      </c>
      <c r="N17" s="26">
        <f>_xlfn.XLOOKUP(B17,'Mei-Compile'!$B$3:$B$163,'Mei-Compile'!$F$3:$F$163,"",0)</f>
        <v>1.6666666666666666E-2</v>
      </c>
      <c r="O17" s="26">
        <f>_xlfn.XLOOKUP(B17,'Jun-Compile'!$B$3:$B$167,'Jun-Compile'!$F$3:$F$167,"",0)</f>
        <v>0</v>
      </c>
      <c r="P17" s="76">
        <f>_xlfn.XLOOKUP(B17,'Jan-Compile'!$B$3:$B$153,'Jan-Compile'!$H$3:$H$153,"",0)</f>
        <v>0</v>
      </c>
      <c r="Q17" s="76">
        <f>_xlfn.XLOOKUP(B17,'Feb-Compile'!$B$3:$B$153,'Feb-Compile'!$H$3:$H$153,"",0)</f>
        <v>0</v>
      </c>
      <c r="R17" s="76">
        <f>_xlfn.XLOOKUP(B17,'Mar-Compile'!$B$3:$B$153,'Mar-Compile'!$H$3:$H$153,"",0)</f>
        <v>0</v>
      </c>
      <c r="S17" s="76">
        <f>_xlfn.XLOOKUP(B17,'Apr-Compile'!$B$3:$B$153,'Apr-Compile'!$H$3:$H$153,"",0)</f>
        <v>2</v>
      </c>
      <c r="T17" s="76">
        <f>_xlfn.XLOOKUP(B17,'Mei-Compile'!$B$3:$B$163,'Mei-Compile'!$H$3:$H$163,"",0)</f>
        <v>1</v>
      </c>
      <c r="U17" s="76">
        <f>_xlfn.XLOOKUP(B17,'Jun-Compile'!$B$3:$B$167,'Jun-Compile'!$H$3:$H$167,"",0)</f>
        <v>0</v>
      </c>
    </row>
    <row r="18" spans="2:21" x14ac:dyDescent="0.25">
      <c r="B18" s="63" t="s">
        <v>181</v>
      </c>
      <c r="C18" s="65" t="str">
        <f>_xlfn.XLOOKUP(B18,'Jun-Compile'!$B$3:$B$167,'Jun-Compile'!$C$3:$C$167, ,0)</f>
        <v>Finance &amp; Accounting</v>
      </c>
      <c r="D18" s="76">
        <f>_xlfn.XLOOKUP(B18,'Jan-Compile'!$B$3:$B$153,'Jan-Compile'!$D$3:$D$153,"",0)</f>
        <v>0</v>
      </c>
      <c r="E18" s="76">
        <f>_xlfn.XLOOKUP(B18,'Feb-Compile'!$B$3:$B$153,'Feb-Compile'!$D$3:$D$153,"",0)</f>
        <v>0</v>
      </c>
      <c r="F18" s="76">
        <f>_xlfn.XLOOKUP(B18,'Mar-Compile'!$B$3:$B$153,'Mar-Compile'!$D$3:$D$153,"",0)</f>
        <v>0</v>
      </c>
      <c r="G18" s="76">
        <f>_xlfn.XLOOKUP(B18,'Apr-Compile'!$B$3:$B$153,'Apr-Compile'!$D$3:$D$153,"",0)</f>
        <v>0</v>
      </c>
      <c r="H18" s="76">
        <f>_xlfn.XLOOKUP(B18,'Mei-Compile'!$B$3:$B$163,'Mei-Compile'!$D$3:$D$163,"",0)</f>
        <v>0</v>
      </c>
      <c r="I18" s="76">
        <f>_xlfn.XLOOKUP(B18,'Jun-Compile'!$B$3:$B$167,'Jun-Compile'!$D$3:$D$167,"",0)</f>
        <v>0</v>
      </c>
      <c r="J18" s="26">
        <f>_xlfn.XLOOKUP(B18,'Jan-Compile'!$B$3:$B$153,'Jan-Compile'!$F$3:$F$153,"",0)</f>
        <v>0</v>
      </c>
      <c r="K18" s="26">
        <f>_xlfn.XLOOKUP(B18,'Feb-Compile'!$B$3:$B$153,'Feb-Compile'!$F$3:$F$153,"",0)</f>
        <v>0</v>
      </c>
      <c r="L18" s="26">
        <f>_xlfn.XLOOKUP(B18,'Mar-Compile'!$B$3:$B$153,'Mar-Compile'!$F$3:$F$153,"",0)</f>
        <v>0</v>
      </c>
      <c r="M18" s="26">
        <f>_xlfn.XLOOKUP(B18,'Apr-Compile'!$B$3:$B$153,'Apr-Compile'!$F$3:$F$153,"",0)</f>
        <v>0</v>
      </c>
      <c r="N18" s="26">
        <f>_xlfn.XLOOKUP(B18,'Mei-Compile'!$B$3:$B$163,'Mei-Compile'!$F$3:$F$163,"",0)</f>
        <v>0</v>
      </c>
      <c r="O18" s="26">
        <f>_xlfn.XLOOKUP(B18,'Jun-Compile'!$B$3:$B$167,'Jun-Compile'!$F$3:$F$167,"",0)</f>
        <v>0</v>
      </c>
      <c r="P18" s="76">
        <f>_xlfn.XLOOKUP(B18,'Jan-Compile'!$B$3:$B$153,'Jan-Compile'!$H$3:$H$153,"",0)</f>
        <v>0</v>
      </c>
      <c r="Q18" s="76">
        <f>_xlfn.XLOOKUP(B18,'Feb-Compile'!$B$3:$B$153,'Feb-Compile'!$H$3:$H$153,"",0)</f>
        <v>0</v>
      </c>
      <c r="R18" s="76">
        <f>_xlfn.XLOOKUP(B18,'Mar-Compile'!$B$3:$B$153,'Mar-Compile'!$H$3:$H$153,"",0)</f>
        <v>0</v>
      </c>
      <c r="S18" s="76">
        <f>_xlfn.XLOOKUP(B18,'Apr-Compile'!$B$3:$B$153,'Apr-Compile'!$H$3:$H$153,"",0)</f>
        <v>0</v>
      </c>
      <c r="T18" s="76">
        <f>_xlfn.XLOOKUP(B18,'Mei-Compile'!$B$3:$B$163,'Mei-Compile'!$H$3:$H$163,"",0)</f>
        <v>0</v>
      </c>
      <c r="U18" s="76">
        <f>_xlfn.XLOOKUP(B18,'Jun-Compile'!$B$3:$B$167,'Jun-Compile'!$H$3:$H$167,"",0)</f>
        <v>0</v>
      </c>
    </row>
    <row r="19" spans="2:21" x14ac:dyDescent="0.25">
      <c r="B19" s="63" t="s">
        <v>182</v>
      </c>
      <c r="C19" s="65" t="str">
        <f>_xlfn.XLOOKUP(B19,'Jun-Compile'!$B$3:$B$167,'Jun-Compile'!$C$3:$C$167, ,0)</f>
        <v>Operation</v>
      </c>
      <c r="D19" s="76">
        <f>_xlfn.XLOOKUP(B19,'Jan-Compile'!$B$3:$B$153,'Jan-Compile'!$D$3:$D$153,"",0)</f>
        <v>0</v>
      </c>
      <c r="E19" s="76">
        <f>_xlfn.XLOOKUP(B19,'Feb-Compile'!$B$3:$B$153,'Feb-Compile'!$D$3:$D$153,"",0)</f>
        <v>0</v>
      </c>
      <c r="F19" s="76">
        <f>_xlfn.XLOOKUP(B19,'Mar-Compile'!$B$3:$B$153,'Mar-Compile'!$D$3:$D$153,"",0)</f>
        <v>40</v>
      </c>
      <c r="G19" s="76">
        <f>_xlfn.XLOOKUP(B19,'Apr-Compile'!$B$3:$B$153,'Apr-Compile'!$D$3:$D$153,"",0)</f>
        <v>0</v>
      </c>
      <c r="H19" s="76">
        <f>_xlfn.XLOOKUP(B19,'Mei-Compile'!$B$3:$B$163,'Mei-Compile'!$D$3:$D$163,"",0)</f>
        <v>0</v>
      </c>
      <c r="I19" s="76">
        <f>_xlfn.XLOOKUP(B19,'Jun-Compile'!$B$3:$B$167,'Jun-Compile'!$D$3:$D$167,"",0)</f>
        <v>0</v>
      </c>
      <c r="J19" s="26">
        <f>_xlfn.XLOOKUP(B19,'Jan-Compile'!$B$3:$B$153,'Jan-Compile'!$F$3:$F$153,"",0)</f>
        <v>0</v>
      </c>
      <c r="K19" s="26">
        <f>_xlfn.XLOOKUP(B19,'Feb-Compile'!$B$3:$B$153,'Feb-Compile'!$F$3:$F$153,"",0)</f>
        <v>0</v>
      </c>
      <c r="L19" s="26">
        <f>_xlfn.XLOOKUP(B19,'Mar-Compile'!$B$3:$B$153,'Mar-Compile'!$F$3:$F$153,"",0)</f>
        <v>0.66666666666666663</v>
      </c>
      <c r="M19" s="26">
        <f>_xlfn.XLOOKUP(B19,'Apr-Compile'!$B$3:$B$153,'Apr-Compile'!$F$3:$F$153,"",0)</f>
        <v>0</v>
      </c>
      <c r="N19" s="26">
        <f>_xlfn.XLOOKUP(B19,'Mei-Compile'!$B$3:$B$163,'Mei-Compile'!$F$3:$F$163,"",0)</f>
        <v>0</v>
      </c>
      <c r="O19" s="26">
        <f>_xlfn.XLOOKUP(B19,'Jun-Compile'!$B$3:$B$167,'Jun-Compile'!$F$3:$F$167,"",0)</f>
        <v>0</v>
      </c>
      <c r="P19" s="76">
        <f>_xlfn.XLOOKUP(B19,'Jan-Compile'!$B$3:$B$153,'Jan-Compile'!$H$3:$H$153,"",0)</f>
        <v>0</v>
      </c>
      <c r="Q19" s="76">
        <f>_xlfn.XLOOKUP(B19,'Feb-Compile'!$B$3:$B$153,'Feb-Compile'!$H$3:$H$153,"",0)</f>
        <v>0</v>
      </c>
      <c r="R19" s="76">
        <f>_xlfn.XLOOKUP(B19,'Mar-Compile'!$B$3:$B$153,'Mar-Compile'!$H$3:$H$153,"",0)</f>
        <v>3</v>
      </c>
      <c r="S19" s="76">
        <f>_xlfn.XLOOKUP(B19,'Apr-Compile'!$B$3:$B$153,'Apr-Compile'!$H$3:$H$153,"",0)</f>
        <v>0</v>
      </c>
      <c r="T19" s="76">
        <f>_xlfn.XLOOKUP(B19,'Mei-Compile'!$B$3:$B$163,'Mei-Compile'!$H$3:$H$163,"",0)</f>
        <v>0</v>
      </c>
      <c r="U19" s="76">
        <f>_xlfn.XLOOKUP(B19,'Jun-Compile'!$B$3:$B$167,'Jun-Compile'!$H$3:$H$167,"",0)</f>
        <v>0</v>
      </c>
    </row>
    <row r="20" spans="2:21" x14ac:dyDescent="0.25">
      <c r="B20" s="66" t="s">
        <v>183</v>
      </c>
      <c r="C20" s="65">
        <f>_xlfn.XLOOKUP(B20,'Jun-Compile'!$B$3:$B$167,'Jun-Compile'!$C$3:$C$167, ,0)</f>
        <v>0</v>
      </c>
      <c r="D20" s="76">
        <f>_xlfn.XLOOKUP(B20,'Jan-Compile'!$B$3:$B$153,'Jan-Compile'!$D$3:$D$153,"",0)</f>
        <v>0</v>
      </c>
      <c r="E20" s="76">
        <f>_xlfn.XLOOKUP(B20,'Feb-Compile'!$B$3:$B$153,'Feb-Compile'!$D$3:$D$153,"",0)</f>
        <v>0</v>
      </c>
      <c r="F20" s="76">
        <f>_xlfn.XLOOKUP(B20,'Mar-Compile'!$B$3:$B$153,'Mar-Compile'!$D$3:$D$153,"",0)</f>
        <v>0</v>
      </c>
      <c r="G20" s="76">
        <f>_xlfn.XLOOKUP(B20,'Apr-Compile'!$B$3:$B$153,'Apr-Compile'!$D$3:$D$153,"",0)</f>
        <v>0</v>
      </c>
      <c r="H20" s="76">
        <f>_xlfn.XLOOKUP(B20,'Mei-Compile'!$B$3:$B$163,'Mei-Compile'!$D$3:$D$163,"",0)</f>
        <v>0</v>
      </c>
      <c r="I20" s="76">
        <f>_xlfn.XLOOKUP(B20,'Jun-Compile'!$B$3:$B$167,'Jun-Compile'!$D$3:$D$167,"",0)</f>
        <v>0</v>
      </c>
      <c r="J20" s="26">
        <f>_xlfn.XLOOKUP(B20,'Jan-Compile'!$B$3:$B$153,'Jan-Compile'!$F$3:$F$153,"",0)</f>
        <v>0</v>
      </c>
      <c r="K20" s="26">
        <f>_xlfn.XLOOKUP(B20,'Feb-Compile'!$B$3:$B$153,'Feb-Compile'!$F$3:$F$153,"",0)</f>
        <v>0</v>
      </c>
      <c r="L20" s="26">
        <f>_xlfn.XLOOKUP(B20,'Mar-Compile'!$B$3:$B$153,'Mar-Compile'!$F$3:$F$153,"",0)</f>
        <v>0</v>
      </c>
      <c r="M20" s="26">
        <f>_xlfn.XLOOKUP(B20,'Apr-Compile'!$B$3:$B$153,'Apr-Compile'!$F$3:$F$153,"",0)</f>
        <v>0</v>
      </c>
      <c r="N20" s="26">
        <f>_xlfn.XLOOKUP(B20,'Mei-Compile'!$B$3:$B$163,'Mei-Compile'!$F$3:$F$163,"",0)</f>
        <v>0</v>
      </c>
      <c r="O20" s="26">
        <f>_xlfn.XLOOKUP(B20,'Jun-Compile'!$B$3:$B$167,'Jun-Compile'!$F$3:$F$167,"",0)</f>
        <v>0</v>
      </c>
      <c r="P20" s="76">
        <f>_xlfn.XLOOKUP(B20,'Jan-Compile'!$B$3:$B$153,'Jan-Compile'!$H$3:$H$153,"",0)</f>
        <v>0</v>
      </c>
      <c r="Q20" s="76">
        <f>_xlfn.XLOOKUP(B20,'Feb-Compile'!$B$3:$B$153,'Feb-Compile'!$H$3:$H$153,"",0)</f>
        <v>0</v>
      </c>
      <c r="R20" s="76">
        <f>_xlfn.XLOOKUP(B20,'Mar-Compile'!$B$3:$B$153,'Mar-Compile'!$H$3:$H$153,"",0)</f>
        <v>0</v>
      </c>
      <c r="S20" s="76">
        <f>_xlfn.XLOOKUP(B20,'Apr-Compile'!$B$3:$B$153,'Apr-Compile'!$H$3:$H$153,"",0)</f>
        <v>0</v>
      </c>
      <c r="T20" s="76">
        <f>_xlfn.XLOOKUP(B20,'Mei-Compile'!$B$3:$B$163,'Mei-Compile'!$H$3:$H$163,"",0)</f>
        <v>0</v>
      </c>
      <c r="U20" s="76">
        <f>_xlfn.XLOOKUP(B20,'Jun-Compile'!$B$3:$B$167,'Jun-Compile'!$H$3:$H$167,"",0)</f>
        <v>0</v>
      </c>
    </row>
    <row r="21" spans="2:21" x14ac:dyDescent="0.25">
      <c r="B21" s="63" t="s">
        <v>184</v>
      </c>
      <c r="C21" s="65" t="str">
        <f>_xlfn.XLOOKUP(B21,'Jun-Compile'!$B$3:$B$167,'Jun-Compile'!$C$3:$C$167, ,0)</f>
        <v>Sales</v>
      </c>
      <c r="D21" s="76">
        <f>_xlfn.XLOOKUP(B21,'Jan-Compile'!$B$3:$B$153,'Jan-Compile'!$D$3:$D$153,"",0)</f>
        <v>0</v>
      </c>
      <c r="E21" s="76">
        <f>_xlfn.XLOOKUP(B21,'Feb-Compile'!$B$3:$B$153,'Feb-Compile'!$D$3:$D$153,"",0)</f>
        <v>0</v>
      </c>
      <c r="F21" s="76">
        <f>_xlfn.XLOOKUP(B21,'Mar-Compile'!$B$3:$B$153,'Mar-Compile'!$D$3:$D$153,"",0)</f>
        <v>0</v>
      </c>
      <c r="G21" s="76">
        <f>_xlfn.XLOOKUP(B21,'Apr-Compile'!$B$3:$B$153,'Apr-Compile'!$D$3:$D$153,"",0)</f>
        <v>0</v>
      </c>
      <c r="H21" s="76">
        <f>_xlfn.XLOOKUP(B21,'Mei-Compile'!$B$3:$B$163,'Mei-Compile'!$D$3:$D$163,"",0)</f>
        <v>0</v>
      </c>
      <c r="I21" s="76">
        <f>_xlfn.XLOOKUP(B21,'Jun-Compile'!$B$3:$B$167,'Jun-Compile'!$D$3:$D$167,"",0)</f>
        <v>0</v>
      </c>
      <c r="J21" s="26">
        <f>_xlfn.XLOOKUP(B21,'Jan-Compile'!$B$3:$B$153,'Jan-Compile'!$F$3:$F$153,"",0)</f>
        <v>0</v>
      </c>
      <c r="K21" s="26">
        <f>_xlfn.XLOOKUP(B21,'Feb-Compile'!$B$3:$B$153,'Feb-Compile'!$F$3:$F$153,"",0)</f>
        <v>0</v>
      </c>
      <c r="L21" s="26">
        <f>_xlfn.XLOOKUP(B21,'Mar-Compile'!$B$3:$B$153,'Mar-Compile'!$F$3:$F$153,"",0)</f>
        <v>0</v>
      </c>
      <c r="M21" s="26">
        <f>_xlfn.XLOOKUP(B21,'Apr-Compile'!$B$3:$B$153,'Apr-Compile'!$F$3:$F$153,"",0)</f>
        <v>0</v>
      </c>
      <c r="N21" s="26">
        <f>_xlfn.XLOOKUP(B21,'Mei-Compile'!$B$3:$B$163,'Mei-Compile'!$F$3:$F$163,"",0)</f>
        <v>0</v>
      </c>
      <c r="O21" s="26">
        <f>_xlfn.XLOOKUP(B21,'Jun-Compile'!$B$3:$B$167,'Jun-Compile'!$F$3:$F$167,"",0)</f>
        <v>0</v>
      </c>
      <c r="P21" s="76">
        <f>_xlfn.XLOOKUP(B21,'Jan-Compile'!$B$3:$B$153,'Jan-Compile'!$H$3:$H$153,"",0)</f>
        <v>0</v>
      </c>
      <c r="Q21" s="76">
        <f>_xlfn.XLOOKUP(B21,'Feb-Compile'!$B$3:$B$153,'Feb-Compile'!$H$3:$H$153,"",0)</f>
        <v>0</v>
      </c>
      <c r="R21" s="76">
        <f>_xlfn.XLOOKUP(B21,'Mar-Compile'!$B$3:$B$153,'Mar-Compile'!$H$3:$H$153,"",0)</f>
        <v>0</v>
      </c>
      <c r="S21" s="76">
        <f>_xlfn.XLOOKUP(B21,'Apr-Compile'!$B$3:$B$153,'Apr-Compile'!$H$3:$H$153,"",0)</f>
        <v>0</v>
      </c>
      <c r="T21" s="76">
        <f>_xlfn.XLOOKUP(B21,'Mei-Compile'!$B$3:$B$163,'Mei-Compile'!$H$3:$H$163,"",0)</f>
        <v>0</v>
      </c>
      <c r="U21" s="76">
        <f>_xlfn.XLOOKUP(B21,'Jun-Compile'!$B$3:$B$167,'Jun-Compile'!$H$3:$H$167,"",0)</f>
        <v>0</v>
      </c>
    </row>
    <row r="22" spans="2:21" x14ac:dyDescent="0.25">
      <c r="B22" s="63" t="s">
        <v>262</v>
      </c>
      <c r="C22" s="65" t="str">
        <f>_xlfn.XLOOKUP(B22,'Jun-Compile'!$B$3:$B$167,'Jun-Compile'!$C$3:$C$167, ,0)</f>
        <v>Finance &amp; Accounting</v>
      </c>
      <c r="D22" s="76">
        <f>_xlfn.XLOOKUP(B22,'Jan-Compile'!$B$3:$B$153,'Jan-Compile'!$D$3:$D$153,"",0)</f>
        <v>6</v>
      </c>
      <c r="E22" s="76">
        <f>_xlfn.XLOOKUP(B22,'Feb-Compile'!$B$3:$B$153,'Feb-Compile'!$D$3:$D$153,"",0)</f>
        <v>0</v>
      </c>
      <c r="F22" s="76">
        <f>_xlfn.XLOOKUP(B22,'Mar-Compile'!$B$3:$B$153,'Mar-Compile'!$D$3:$D$153,"",0)</f>
        <v>11</v>
      </c>
      <c r="G22" s="76">
        <f>_xlfn.XLOOKUP(B22,'Apr-Compile'!$B$3:$B$153,'Apr-Compile'!$D$3:$D$153,"",0)</f>
        <v>0</v>
      </c>
      <c r="H22" s="76">
        <f>_xlfn.XLOOKUP(B22,'Mei-Compile'!$B$3:$B$163,'Mei-Compile'!$D$3:$D$163,"",0)</f>
        <v>0</v>
      </c>
      <c r="I22" s="76">
        <f>_xlfn.XLOOKUP(B22,'Jun-Compile'!$B$3:$B$167,'Jun-Compile'!$D$3:$D$167,"",0)</f>
        <v>0</v>
      </c>
      <c r="J22" s="26">
        <f>_xlfn.XLOOKUP(B22,'Jan-Compile'!$B$3:$B$153,'Jan-Compile'!$F$3:$F$153,"",0)</f>
        <v>0.1</v>
      </c>
      <c r="K22" s="26">
        <f>_xlfn.XLOOKUP(B22,'Feb-Compile'!$B$3:$B$153,'Feb-Compile'!$F$3:$F$153,"",0)</f>
        <v>0</v>
      </c>
      <c r="L22" s="26">
        <f>_xlfn.XLOOKUP(B22,'Mar-Compile'!$B$3:$B$153,'Mar-Compile'!$F$3:$F$153,"",0)</f>
        <v>0.18333333333333332</v>
      </c>
      <c r="M22" s="26">
        <f>_xlfn.XLOOKUP(B22,'Apr-Compile'!$B$3:$B$153,'Apr-Compile'!$F$3:$F$153,"",0)</f>
        <v>0</v>
      </c>
      <c r="N22" s="26">
        <f>_xlfn.XLOOKUP(B22,'Mei-Compile'!$B$3:$B$163,'Mei-Compile'!$F$3:$F$163,"",0)</f>
        <v>0</v>
      </c>
      <c r="O22" s="26">
        <f>_xlfn.XLOOKUP(B22,'Jun-Compile'!$B$3:$B$167,'Jun-Compile'!$F$3:$F$167,"",0)</f>
        <v>0</v>
      </c>
      <c r="P22" s="76">
        <f>_xlfn.XLOOKUP(B22,'Jan-Compile'!$B$3:$B$153,'Jan-Compile'!$H$3:$H$153,"",0)</f>
        <v>1</v>
      </c>
      <c r="Q22" s="76">
        <f>_xlfn.XLOOKUP(B22,'Feb-Compile'!$B$3:$B$153,'Feb-Compile'!$H$3:$H$153,"",0)</f>
        <v>0</v>
      </c>
      <c r="R22" s="76">
        <f>_xlfn.XLOOKUP(B22,'Mar-Compile'!$B$3:$B$153,'Mar-Compile'!$H$3:$H$153,"",0)</f>
        <v>3</v>
      </c>
      <c r="S22" s="76">
        <f>_xlfn.XLOOKUP(B22,'Apr-Compile'!$B$3:$B$153,'Apr-Compile'!$H$3:$H$153,"",0)</f>
        <v>0</v>
      </c>
      <c r="T22" s="76">
        <f>_xlfn.XLOOKUP(B22,'Mei-Compile'!$B$3:$B$163,'Mei-Compile'!$H$3:$H$163,"",0)</f>
        <v>0</v>
      </c>
      <c r="U22" s="76">
        <f>_xlfn.XLOOKUP(B22,'Jun-Compile'!$B$3:$B$167,'Jun-Compile'!$H$3:$H$167,"",0)</f>
        <v>0</v>
      </c>
    </row>
    <row r="23" spans="2:21" x14ac:dyDescent="0.25">
      <c r="B23" s="66" t="s">
        <v>276</v>
      </c>
      <c r="C23" s="65">
        <f>_xlfn.XLOOKUP(B23,'Jun-Compile'!$B$3:$B$167,'Jun-Compile'!$C$3:$C$167, ,0)</f>
        <v>0</v>
      </c>
      <c r="D23" s="76">
        <f>_xlfn.XLOOKUP(B23,'Jan-Compile'!$B$3:$B$153,'Jan-Compile'!$D$3:$D$153,"",0)</f>
        <v>0</v>
      </c>
      <c r="E23" s="76">
        <f>_xlfn.XLOOKUP(B23,'Feb-Compile'!$B$3:$B$153,'Feb-Compile'!$D$3:$D$153,"",0)</f>
        <v>0</v>
      </c>
      <c r="F23" s="76">
        <f>_xlfn.XLOOKUP(B23,'Mar-Compile'!$B$3:$B$153,'Mar-Compile'!$D$3:$D$153,"",0)</f>
        <v>0</v>
      </c>
      <c r="G23" s="76">
        <f>_xlfn.XLOOKUP(B23,'Apr-Compile'!$B$3:$B$153,'Apr-Compile'!$D$3:$D$153,"",0)</f>
        <v>0</v>
      </c>
      <c r="H23" s="76">
        <f>_xlfn.XLOOKUP(B23,'Mei-Compile'!$B$3:$B$163,'Mei-Compile'!$D$3:$D$163,"",0)</f>
        <v>0</v>
      </c>
      <c r="I23" s="76">
        <f>_xlfn.XLOOKUP(B23,'Jun-Compile'!$B$3:$B$167,'Jun-Compile'!$D$3:$D$167,"",0)</f>
        <v>0</v>
      </c>
      <c r="J23" s="26">
        <f>_xlfn.XLOOKUP(B23,'Jan-Compile'!$B$3:$B$153,'Jan-Compile'!$F$3:$F$153,"",0)</f>
        <v>0</v>
      </c>
      <c r="K23" s="26">
        <f>_xlfn.XLOOKUP(B23,'Feb-Compile'!$B$3:$B$153,'Feb-Compile'!$F$3:$F$153,"",0)</f>
        <v>0</v>
      </c>
      <c r="L23" s="26">
        <f>_xlfn.XLOOKUP(B23,'Mar-Compile'!$B$3:$B$153,'Mar-Compile'!$F$3:$F$153,"",0)</f>
        <v>0</v>
      </c>
      <c r="M23" s="26">
        <f>_xlfn.XLOOKUP(B23,'Apr-Compile'!$B$3:$B$153,'Apr-Compile'!$F$3:$F$153,"",0)</f>
        <v>0</v>
      </c>
      <c r="N23" s="26">
        <f>_xlfn.XLOOKUP(B23,'Mei-Compile'!$B$3:$B$163,'Mei-Compile'!$F$3:$F$163,"",0)</f>
        <v>0</v>
      </c>
      <c r="O23" s="26">
        <f>_xlfn.XLOOKUP(B23,'Jun-Compile'!$B$3:$B$167,'Jun-Compile'!$F$3:$F$167,"",0)</f>
        <v>0</v>
      </c>
      <c r="P23" s="76">
        <f>_xlfn.XLOOKUP(B23,'Jan-Compile'!$B$3:$B$153,'Jan-Compile'!$H$3:$H$153,"",0)</f>
        <v>0</v>
      </c>
      <c r="Q23" s="76">
        <f>_xlfn.XLOOKUP(B23,'Feb-Compile'!$B$3:$B$153,'Feb-Compile'!$H$3:$H$153,"",0)</f>
        <v>0</v>
      </c>
      <c r="R23" s="76">
        <f>_xlfn.XLOOKUP(B23,'Mar-Compile'!$B$3:$B$153,'Mar-Compile'!$H$3:$H$153,"",0)</f>
        <v>0</v>
      </c>
      <c r="S23" s="76">
        <f>_xlfn.XLOOKUP(B23,'Apr-Compile'!$B$3:$B$153,'Apr-Compile'!$H$3:$H$153,"",0)</f>
        <v>0</v>
      </c>
      <c r="T23" s="76">
        <f>_xlfn.XLOOKUP(B23,'Mei-Compile'!$B$3:$B$163,'Mei-Compile'!$H$3:$H$163,"",0)</f>
        <v>0</v>
      </c>
      <c r="U23" s="76">
        <f>_xlfn.XLOOKUP(B23,'Jun-Compile'!$B$3:$B$167,'Jun-Compile'!$H$3:$H$167,"",0)</f>
        <v>0</v>
      </c>
    </row>
    <row r="24" spans="2:21" x14ac:dyDescent="0.25">
      <c r="B24" s="63" t="s">
        <v>366</v>
      </c>
      <c r="C24" s="65" t="str">
        <f>_xlfn.XLOOKUP(B24,'Jun-Compile'!$B$3:$B$167,'Jun-Compile'!$C$3:$C$167, ,0)</f>
        <v>PPJM</v>
      </c>
      <c r="D24" s="76">
        <f>_xlfn.XLOOKUP(B24,'Jan-Compile'!$B$3:$B$153,'Jan-Compile'!$D$3:$D$153,"",0)</f>
        <v>0</v>
      </c>
      <c r="E24" s="76">
        <f>_xlfn.XLOOKUP(B24,'Feb-Compile'!$B$3:$B$153,'Feb-Compile'!$D$3:$D$153,"",0)</f>
        <v>0</v>
      </c>
      <c r="F24" s="76">
        <f>_xlfn.XLOOKUP(B24,'Mar-Compile'!$B$3:$B$153,'Mar-Compile'!$D$3:$D$153,"",0)</f>
        <v>0</v>
      </c>
      <c r="G24" s="76">
        <f>_xlfn.XLOOKUP(B24,'Apr-Compile'!$B$3:$B$153,'Apr-Compile'!$D$3:$D$153,"",0)</f>
        <v>0</v>
      </c>
      <c r="H24" s="76">
        <f>_xlfn.XLOOKUP(B24,'Mei-Compile'!$B$3:$B$163,'Mei-Compile'!$D$3:$D$163,"",0)</f>
        <v>0</v>
      </c>
      <c r="I24" s="76">
        <f>_xlfn.XLOOKUP(B24,'Jun-Compile'!$B$3:$B$167,'Jun-Compile'!$D$3:$D$167,"",0)</f>
        <v>0</v>
      </c>
      <c r="J24" s="26">
        <f>_xlfn.XLOOKUP(B24,'Jan-Compile'!$B$3:$B$153,'Jan-Compile'!$F$3:$F$153,"",0)</f>
        <v>0</v>
      </c>
      <c r="K24" s="26">
        <f>_xlfn.XLOOKUP(B24,'Feb-Compile'!$B$3:$B$153,'Feb-Compile'!$F$3:$F$153,"",0)</f>
        <v>0</v>
      </c>
      <c r="L24" s="26">
        <f>_xlfn.XLOOKUP(B24,'Mar-Compile'!$B$3:$B$153,'Mar-Compile'!$F$3:$F$153,"",0)</f>
        <v>0</v>
      </c>
      <c r="M24" s="26">
        <f>_xlfn.XLOOKUP(B24,'Apr-Compile'!$B$3:$B$153,'Apr-Compile'!$F$3:$F$153,"",0)</f>
        <v>0</v>
      </c>
      <c r="N24" s="26">
        <f>_xlfn.XLOOKUP(B24,'Mei-Compile'!$B$3:$B$163,'Mei-Compile'!$F$3:$F$163,"",0)</f>
        <v>0</v>
      </c>
      <c r="O24" s="26">
        <f>_xlfn.XLOOKUP(B24,'Jun-Compile'!$B$3:$B$167,'Jun-Compile'!$F$3:$F$167,"",0)</f>
        <v>0</v>
      </c>
      <c r="P24" s="76">
        <f>_xlfn.XLOOKUP(B24,'Jan-Compile'!$B$3:$B$153,'Jan-Compile'!$H$3:$H$153,"",0)</f>
        <v>0</v>
      </c>
      <c r="Q24" s="76">
        <f>_xlfn.XLOOKUP(B24,'Feb-Compile'!$B$3:$B$153,'Feb-Compile'!$H$3:$H$153,"",0)</f>
        <v>0</v>
      </c>
      <c r="R24" s="76">
        <f>_xlfn.XLOOKUP(B24,'Mar-Compile'!$B$3:$B$153,'Mar-Compile'!$H$3:$H$153,"",0)</f>
        <v>0</v>
      </c>
      <c r="S24" s="76">
        <f>_xlfn.XLOOKUP(B24,'Apr-Compile'!$B$3:$B$153,'Apr-Compile'!$H$3:$H$153,"",0)</f>
        <v>0</v>
      </c>
      <c r="T24" s="76">
        <f>_xlfn.XLOOKUP(B24,'Mei-Compile'!$B$3:$B$163,'Mei-Compile'!$H$3:$H$163,"",0)</f>
        <v>0</v>
      </c>
      <c r="U24" s="76">
        <f>_xlfn.XLOOKUP(B24,'Jun-Compile'!$B$3:$B$167,'Jun-Compile'!$H$3:$H$167,"",0)</f>
        <v>0</v>
      </c>
    </row>
    <row r="25" spans="2:21" x14ac:dyDescent="0.25">
      <c r="B25" s="66" t="s">
        <v>297</v>
      </c>
      <c r="C25" s="65">
        <f>_xlfn.XLOOKUP(B25,'Jun-Compile'!$B$3:$B$167,'Jun-Compile'!$C$3:$C$167, ,0)</f>
        <v>0</v>
      </c>
      <c r="D25" s="76">
        <f>_xlfn.XLOOKUP(B25,'Jan-Compile'!$B$3:$B$153,'Jan-Compile'!$D$3:$D$153,"",0)</f>
        <v>4</v>
      </c>
      <c r="E25" s="76">
        <f>_xlfn.XLOOKUP(B25,'Feb-Compile'!$B$3:$B$153,'Feb-Compile'!$D$3:$D$153,"",0)</f>
        <v>12</v>
      </c>
      <c r="F25" s="76">
        <f>_xlfn.XLOOKUP(B25,'Mar-Compile'!$B$3:$B$153,'Mar-Compile'!$D$3:$D$153,"",0)</f>
        <v>0</v>
      </c>
      <c r="G25" s="76">
        <f>_xlfn.XLOOKUP(B25,'Apr-Compile'!$B$3:$B$153,'Apr-Compile'!$D$3:$D$153,"",0)</f>
        <v>0</v>
      </c>
      <c r="H25" s="76">
        <f>_xlfn.XLOOKUP(B25,'Mei-Compile'!$B$3:$B$163,'Mei-Compile'!$D$3:$D$163,"",0)</f>
        <v>0</v>
      </c>
      <c r="I25" s="76">
        <f>_xlfn.XLOOKUP(B25,'Jun-Compile'!$B$3:$B$167,'Jun-Compile'!$D$3:$D$167,"",0)</f>
        <v>0</v>
      </c>
      <c r="J25" s="26">
        <f>_xlfn.XLOOKUP(B25,'Jan-Compile'!$B$3:$B$153,'Jan-Compile'!$F$3:$F$153,"",0)</f>
        <v>6.6666666666666666E-2</v>
      </c>
      <c r="K25" s="26">
        <f>_xlfn.XLOOKUP(B25,'Feb-Compile'!$B$3:$B$153,'Feb-Compile'!$F$3:$F$153,"",0)</f>
        <v>0.2</v>
      </c>
      <c r="L25" s="26">
        <f>_xlfn.XLOOKUP(B25,'Mar-Compile'!$B$3:$B$153,'Mar-Compile'!$F$3:$F$153,"",0)</f>
        <v>0</v>
      </c>
      <c r="M25" s="26">
        <f>_xlfn.XLOOKUP(B25,'Apr-Compile'!$B$3:$B$153,'Apr-Compile'!$F$3:$F$153,"",0)</f>
        <v>0</v>
      </c>
      <c r="N25" s="26">
        <f>_xlfn.XLOOKUP(B25,'Mei-Compile'!$B$3:$B$163,'Mei-Compile'!$F$3:$F$163,"",0)</f>
        <v>0</v>
      </c>
      <c r="O25" s="26">
        <f>_xlfn.XLOOKUP(B25,'Jun-Compile'!$B$3:$B$167,'Jun-Compile'!$F$3:$F$167,"",0)</f>
        <v>0</v>
      </c>
      <c r="P25" s="76">
        <f>_xlfn.XLOOKUP(B25,'Jan-Compile'!$B$3:$B$153,'Jan-Compile'!$H$3:$H$153,"",0)</f>
        <v>1</v>
      </c>
      <c r="Q25" s="76">
        <f>_xlfn.XLOOKUP(B25,'Feb-Compile'!$B$3:$B$153,'Feb-Compile'!$H$3:$H$153,"",0)</f>
        <v>2</v>
      </c>
      <c r="R25" s="76">
        <f>_xlfn.XLOOKUP(B25,'Mar-Compile'!$B$3:$B$153,'Mar-Compile'!$H$3:$H$153,"",0)</f>
        <v>0</v>
      </c>
      <c r="S25" s="76">
        <f>_xlfn.XLOOKUP(B25,'Apr-Compile'!$B$3:$B$153,'Apr-Compile'!$H$3:$H$153,"",0)</f>
        <v>0</v>
      </c>
      <c r="T25" s="76">
        <f>_xlfn.XLOOKUP(B25,'Mei-Compile'!$B$3:$B$163,'Mei-Compile'!$H$3:$H$163,"",0)</f>
        <v>0</v>
      </c>
      <c r="U25" s="76">
        <f>_xlfn.XLOOKUP(B25,'Jun-Compile'!$B$3:$B$167,'Jun-Compile'!$H$3:$H$167,"",0)</f>
        <v>0</v>
      </c>
    </row>
    <row r="26" spans="2:21" x14ac:dyDescent="0.25">
      <c r="B26" s="66" t="s">
        <v>383</v>
      </c>
      <c r="C26" s="65">
        <f>_xlfn.XLOOKUP(B26,'Jun-Compile'!$B$3:$B$167,'Jun-Compile'!$C$3:$C$167, ,0)</f>
        <v>0</v>
      </c>
      <c r="D26" s="76">
        <f>_xlfn.XLOOKUP(B26,'Jan-Compile'!$B$3:$B$153,'Jan-Compile'!$D$3:$D$153,"",0)</f>
        <v>0</v>
      </c>
      <c r="E26" s="76">
        <f>_xlfn.XLOOKUP(B26,'Feb-Compile'!$B$3:$B$153,'Feb-Compile'!$D$3:$D$153,"",0)</f>
        <v>0</v>
      </c>
      <c r="F26" s="76">
        <f>_xlfn.XLOOKUP(B26,'Mar-Compile'!$B$3:$B$153,'Mar-Compile'!$D$3:$D$153,"",0)</f>
        <v>0</v>
      </c>
      <c r="G26" s="76">
        <f>_xlfn.XLOOKUP(B26,'Apr-Compile'!$B$3:$B$153,'Apr-Compile'!$D$3:$D$153,"",0)</f>
        <v>0</v>
      </c>
      <c r="H26" s="76">
        <f>_xlfn.XLOOKUP(B26,'Mei-Compile'!$B$3:$B$163,'Mei-Compile'!$D$3:$D$163,"",0)</f>
        <v>0</v>
      </c>
      <c r="I26" s="76">
        <f>_xlfn.XLOOKUP(B26,'Jun-Compile'!$B$3:$B$167,'Jun-Compile'!$D$3:$D$167,"",0)</f>
        <v>92</v>
      </c>
      <c r="J26" s="26">
        <f>_xlfn.XLOOKUP(B26,'Jan-Compile'!$B$3:$B$153,'Jan-Compile'!$F$3:$F$153,"",0)</f>
        <v>0</v>
      </c>
      <c r="K26" s="26">
        <f>_xlfn.XLOOKUP(B26,'Feb-Compile'!$B$3:$B$153,'Feb-Compile'!$F$3:$F$153,"",0)</f>
        <v>0</v>
      </c>
      <c r="L26" s="26">
        <f>_xlfn.XLOOKUP(B26,'Mar-Compile'!$B$3:$B$153,'Mar-Compile'!$F$3:$F$153,"",0)</f>
        <v>0</v>
      </c>
      <c r="M26" s="26">
        <f>_xlfn.XLOOKUP(B26,'Apr-Compile'!$B$3:$B$153,'Apr-Compile'!$F$3:$F$153,"",0)</f>
        <v>0</v>
      </c>
      <c r="N26" s="26">
        <f>_xlfn.XLOOKUP(B26,'Mei-Compile'!$B$3:$B$163,'Mei-Compile'!$F$3:$F$163,"",0)</f>
        <v>0</v>
      </c>
      <c r="O26" s="26">
        <f>_xlfn.XLOOKUP(B26,'Jun-Compile'!$B$3:$B$167,'Jun-Compile'!$F$3:$F$167,"",0)</f>
        <v>1.5333333333333334</v>
      </c>
      <c r="P26" s="76">
        <f>_xlfn.XLOOKUP(B26,'Jan-Compile'!$B$3:$B$153,'Jan-Compile'!$H$3:$H$153,"",0)</f>
        <v>0</v>
      </c>
      <c r="Q26" s="76">
        <f>_xlfn.XLOOKUP(B26,'Feb-Compile'!$B$3:$B$153,'Feb-Compile'!$H$3:$H$153,"",0)</f>
        <v>0</v>
      </c>
      <c r="R26" s="76">
        <f>_xlfn.XLOOKUP(B26,'Mar-Compile'!$B$3:$B$153,'Mar-Compile'!$H$3:$H$153,"",0)</f>
        <v>0</v>
      </c>
      <c r="S26" s="76">
        <f>_xlfn.XLOOKUP(B26,'Apr-Compile'!$B$3:$B$153,'Apr-Compile'!$H$3:$H$153,"",0)</f>
        <v>0</v>
      </c>
      <c r="T26" s="76">
        <f>_xlfn.XLOOKUP(B26,'Mei-Compile'!$B$3:$B$163,'Mei-Compile'!$H$3:$H$163,"",0)</f>
        <v>0</v>
      </c>
      <c r="U26" s="76">
        <f>_xlfn.XLOOKUP(B26,'Jun-Compile'!$B$3:$B$167,'Jun-Compile'!$H$3:$H$167,"",0)</f>
        <v>1</v>
      </c>
    </row>
    <row r="27" spans="2:21" x14ac:dyDescent="0.25">
      <c r="B27" s="63" t="s">
        <v>185</v>
      </c>
      <c r="C27" s="65" t="str">
        <f>_xlfn.XLOOKUP(B27,'Jun-Compile'!$B$3:$B$167,'Jun-Compile'!$C$3:$C$167, ,0)</f>
        <v>Tim Bali</v>
      </c>
      <c r="D27" s="76">
        <f>_xlfn.XLOOKUP(B27,'Jan-Compile'!$B$3:$B$153,'Jan-Compile'!$D$3:$D$153,"",0)</f>
        <v>0</v>
      </c>
      <c r="E27" s="76">
        <f>_xlfn.XLOOKUP(B27,'Feb-Compile'!$B$3:$B$153,'Feb-Compile'!$D$3:$D$153,"",0)</f>
        <v>0</v>
      </c>
      <c r="F27" s="76">
        <f>_xlfn.XLOOKUP(B27,'Mar-Compile'!$B$3:$B$153,'Mar-Compile'!$D$3:$D$153,"",0)</f>
        <v>0</v>
      </c>
      <c r="G27" s="76">
        <f>_xlfn.XLOOKUP(B27,'Apr-Compile'!$B$3:$B$153,'Apr-Compile'!$D$3:$D$153,"",0)</f>
        <v>0</v>
      </c>
      <c r="H27" s="76">
        <f>_xlfn.XLOOKUP(B27,'Mei-Compile'!$B$3:$B$163,'Mei-Compile'!$D$3:$D$163,"",0)</f>
        <v>0</v>
      </c>
      <c r="I27" s="76">
        <f>_xlfn.XLOOKUP(B27,'Jun-Compile'!$B$3:$B$167,'Jun-Compile'!$D$3:$D$167,"",0)</f>
        <v>0</v>
      </c>
      <c r="J27" s="26">
        <f>_xlfn.XLOOKUP(B27,'Jan-Compile'!$B$3:$B$153,'Jan-Compile'!$F$3:$F$153,"",0)</f>
        <v>0</v>
      </c>
      <c r="K27" s="26">
        <f>_xlfn.XLOOKUP(B27,'Feb-Compile'!$B$3:$B$153,'Feb-Compile'!$F$3:$F$153,"",0)</f>
        <v>0</v>
      </c>
      <c r="L27" s="26">
        <f>_xlfn.XLOOKUP(B27,'Mar-Compile'!$B$3:$B$153,'Mar-Compile'!$F$3:$F$153,"",0)</f>
        <v>0</v>
      </c>
      <c r="M27" s="26">
        <f>_xlfn.XLOOKUP(B27,'Apr-Compile'!$B$3:$B$153,'Apr-Compile'!$F$3:$F$153,"",0)</f>
        <v>0</v>
      </c>
      <c r="N27" s="26">
        <f>_xlfn.XLOOKUP(B27,'Mei-Compile'!$B$3:$B$163,'Mei-Compile'!$F$3:$F$163,"",0)</f>
        <v>0</v>
      </c>
      <c r="O27" s="26">
        <f>_xlfn.XLOOKUP(B27,'Jun-Compile'!$B$3:$B$167,'Jun-Compile'!$F$3:$F$167,"",0)</f>
        <v>0</v>
      </c>
      <c r="P27" s="76">
        <f>_xlfn.XLOOKUP(B27,'Jan-Compile'!$B$3:$B$153,'Jan-Compile'!$H$3:$H$153,"",0)</f>
        <v>0</v>
      </c>
      <c r="Q27" s="76">
        <f>_xlfn.XLOOKUP(B27,'Feb-Compile'!$B$3:$B$153,'Feb-Compile'!$H$3:$H$153,"",0)</f>
        <v>0</v>
      </c>
      <c r="R27" s="76">
        <f>_xlfn.XLOOKUP(B27,'Mar-Compile'!$B$3:$B$153,'Mar-Compile'!$H$3:$H$153,"",0)</f>
        <v>0</v>
      </c>
      <c r="S27" s="76">
        <f>_xlfn.XLOOKUP(B27,'Apr-Compile'!$B$3:$B$153,'Apr-Compile'!$H$3:$H$153,"",0)</f>
        <v>0</v>
      </c>
      <c r="T27" s="76">
        <f>_xlfn.XLOOKUP(B27,'Mei-Compile'!$B$3:$B$163,'Mei-Compile'!$H$3:$H$163,"",0)</f>
        <v>0</v>
      </c>
      <c r="U27" s="76">
        <f>_xlfn.XLOOKUP(B27,'Jun-Compile'!$B$3:$B$167,'Jun-Compile'!$H$3:$H$167,"",0)</f>
        <v>0</v>
      </c>
    </row>
    <row r="28" spans="2:21" x14ac:dyDescent="0.25">
      <c r="B28" s="63" t="s">
        <v>186</v>
      </c>
      <c r="C28" s="65" t="str">
        <f>_xlfn.XLOOKUP(B28,'Jun-Compile'!$B$3:$B$167,'Jun-Compile'!$C$3:$C$167, ,0)</f>
        <v>Tim Bali</v>
      </c>
      <c r="D28" s="76">
        <f>_xlfn.XLOOKUP(B28,'Jan-Compile'!$B$3:$B$153,'Jan-Compile'!$D$3:$D$153,"",0)</f>
        <v>1</v>
      </c>
      <c r="E28" s="76">
        <f>_xlfn.XLOOKUP(B28,'Feb-Compile'!$B$3:$B$153,'Feb-Compile'!$D$3:$D$153,"",0)</f>
        <v>0</v>
      </c>
      <c r="F28" s="76">
        <f>_xlfn.XLOOKUP(B28,'Mar-Compile'!$B$3:$B$153,'Mar-Compile'!$D$3:$D$153,"",0)</f>
        <v>0</v>
      </c>
      <c r="G28" s="76">
        <f>_xlfn.XLOOKUP(B28,'Apr-Compile'!$B$3:$B$153,'Apr-Compile'!$D$3:$D$153,"",0)</f>
        <v>0</v>
      </c>
      <c r="H28" s="76">
        <f>_xlfn.XLOOKUP(B28,'Mei-Compile'!$B$3:$B$163,'Mei-Compile'!$D$3:$D$163,"",0)</f>
        <v>0</v>
      </c>
      <c r="I28" s="76">
        <f>_xlfn.XLOOKUP(B28,'Jun-Compile'!$B$3:$B$167,'Jun-Compile'!$D$3:$D$167,"",0)</f>
        <v>0</v>
      </c>
      <c r="J28" s="26">
        <f>_xlfn.XLOOKUP(B28,'Jan-Compile'!$B$3:$B$153,'Jan-Compile'!$F$3:$F$153,"",0)</f>
        <v>1.6666666666666666E-2</v>
      </c>
      <c r="K28" s="26">
        <f>_xlfn.XLOOKUP(B28,'Feb-Compile'!$B$3:$B$153,'Feb-Compile'!$F$3:$F$153,"",0)</f>
        <v>0</v>
      </c>
      <c r="L28" s="26">
        <f>_xlfn.XLOOKUP(B28,'Mar-Compile'!$B$3:$B$153,'Mar-Compile'!$F$3:$F$153,"",0)</f>
        <v>0</v>
      </c>
      <c r="M28" s="26">
        <f>_xlfn.XLOOKUP(B28,'Apr-Compile'!$B$3:$B$153,'Apr-Compile'!$F$3:$F$153,"",0)</f>
        <v>0</v>
      </c>
      <c r="N28" s="26">
        <f>_xlfn.XLOOKUP(B28,'Mei-Compile'!$B$3:$B$163,'Mei-Compile'!$F$3:$F$163,"",0)</f>
        <v>0</v>
      </c>
      <c r="O28" s="26">
        <f>_xlfn.XLOOKUP(B28,'Jun-Compile'!$B$3:$B$167,'Jun-Compile'!$F$3:$F$167,"",0)</f>
        <v>0</v>
      </c>
      <c r="P28" s="76">
        <f>_xlfn.XLOOKUP(B28,'Jan-Compile'!$B$3:$B$153,'Jan-Compile'!$H$3:$H$153,"",0)</f>
        <v>1</v>
      </c>
      <c r="Q28" s="76">
        <f>_xlfn.XLOOKUP(B28,'Feb-Compile'!$B$3:$B$153,'Feb-Compile'!$H$3:$H$153,"",0)</f>
        <v>0</v>
      </c>
      <c r="R28" s="76">
        <f>_xlfn.XLOOKUP(B28,'Mar-Compile'!$B$3:$B$153,'Mar-Compile'!$H$3:$H$153,"",0)</f>
        <v>0</v>
      </c>
      <c r="S28" s="76">
        <f>_xlfn.XLOOKUP(B28,'Apr-Compile'!$B$3:$B$153,'Apr-Compile'!$H$3:$H$153,"",0)</f>
        <v>0</v>
      </c>
      <c r="T28" s="76">
        <f>_xlfn.XLOOKUP(B28,'Mei-Compile'!$B$3:$B$163,'Mei-Compile'!$H$3:$H$163,"",0)</f>
        <v>0</v>
      </c>
      <c r="U28" s="76">
        <f>_xlfn.XLOOKUP(B28,'Jun-Compile'!$B$3:$B$167,'Jun-Compile'!$H$3:$H$167,"",0)</f>
        <v>0</v>
      </c>
    </row>
    <row r="29" spans="2:21" x14ac:dyDescent="0.25">
      <c r="B29" s="63" t="s">
        <v>187</v>
      </c>
      <c r="C29" s="65" t="str">
        <f>_xlfn.XLOOKUP(B29,'Jun-Compile'!$B$3:$B$167,'Jun-Compile'!$C$3:$C$167, ,0)</f>
        <v>RPE</v>
      </c>
      <c r="D29" s="76">
        <f>_xlfn.XLOOKUP(B29,'Jan-Compile'!$B$3:$B$153,'Jan-Compile'!$D$3:$D$153,"",0)</f>
        <v>14</v>
      </c>
      <c r="E29" s="76">
        <f>_xlfn.XLOOKUP(B29,'Feb-Compile'!$B$3:$B$153,'Feb-Compile'!$D$3:$D$153,"",0)</f>
        <v>7</v>
      </c>
      <c r="F29" s="76">
        <f>_xlfn.XLOOKUP(B29,'Mar-Compile'!$B$3:$B$153,'Mar-Compile'!$D$3:$D$153,"",0)</f>
        <v>15</v>
      </c>
      <c r="G29" s="76">
        <f>_xlfn.XLOOKUP(B29,'Apr-Compile'!$B$3:$B$153,'Apr-Compile'!$D$3:$D$153,"",0)</f>
        <v>0</v>
      </c>
      <c r="H29" s="76">
        <f>_xlfn.XLOOKUP(B29,'Mei-Compile'!$B$3:$B$163,'Mei-Compile'!$D$3:$D$163,"",0)</f>
        <v>2</v>
      </c>
      <c r="I29" s="76">
        <f>_xlfn.XLOOKUP(B29,'Jun-Compile'!$B$3:$B$167,'Jun-Compile'!$D$3:$D$167,"",0)</f>
        <v>39</v>
      </c>
      <c r="J29" s="26">
        <f>_xlfn.XLOOKUP(B29,'Jan-Compile'!$B$3:$B$153,'Jan-Compile'!$F$3:$F$153,"",0)</f>
        <v>0.23333333333333334</v>
      </c>
      <c r="K29" s="26">
        <f>_xlfn.XLOOKUP(B29,'Feb-Compile'!$B$3:$B$153,'Feb-Compile'!$F$3:$F$153,"",0)</f>
        <v>0.11666666666666667</v>
      </c>
      <c r="L29" s="26">
        <f>_xlfn.XLOOKUP(B29,'Mar-Compile'!$B$3:$B$153,'Mar-Compile'!$F$3:$F$153,"",0)</f>
        <v>0.25</v>
      </c>
      <c r="M29" s="26">
        <f>_xlfn.XLOOKUP(B29,'Apr-Compile'!$B$3:$B$153,'Apr-Compile'!$F$3:$F$153,"",0)</f>
        <v>0</v>
      </c>
      <c r="N29" s="26">
        <f>_xlfn.XLOOKUP(B29,'Mei-Compile'!$B$3:$B$163,'Mei-Compile'!$F$3:$F$163,"",0)</f>
        <v>3.3333333333333333E-2</v>
      </c>
      <c r="O29" s="26">
        <f>_xlfn.XLOOKUP(B29,'Jun-Compile'!$B$3:$B$167,'Jun-Compile'!$F$3:$F$167,"",0)</f>
        <v>0.65</v>
      </c>
      <c r="P29" s="76">
        <f>_xlfn.XLOOKUP(B29,'Jan-Compile'!$B$3:$B$153,'Jan-Compile'!$H$3:$H$153,"",0)</f>
        <v>2</v>
      </c>
      <c r="Q29" s="76">
        <f>_xlfn.XLOOKUP(B29,'Feb-Compile'!$B$3:$B$153,'Feb-Compile'!$H$3:$H$153,"",0)</f>
        <v>1</v>
      </c>
      <c r="R29" s="76">
        <f>_xlfn.XLOOKUP(B29,'Mar-Compile'!$B$3:$B$153,'Mar-Compile'!$H$3:$H$153,"",0)</f>
        <v>2</v>
      </c>
      <c r="S29" s="76">
        <f>_xlfn.XLOOKUP(B29,'Apr-Compile'!$B$3:$B$153,'Apr-Compile'!$H$3:$H$153,"",0)</f>
        <v>0</v>
      </c>
      <c r="T29" s="76">
        <f>_xlfn.XLOOKUP(B29,'Mei-Compile'!$B$3:$B$163,'Mei-Compile'!$H$3:$H$163,"",0)</f>
        <v>1</v>
      </c>
      <c r="U29" s="76">
        <f>_xlfn.XLOOKUP(B29,'Jun-Compile'!$B$3:$B$167,'Jun-Compile'!$H$3:$H$167,"",0)</f>
        <v>3</v>
      </c>
    </row>
    <row r="30" spans="2:21" x14ac:dyDescent="0.25">
      <c r="B30" s="63" t="s">
        <v>188</v>
      </c>
      <c r="C30" s="65" t="str">
        <f>_xlfn.XLOOKUP(B30,'Jun-Compile'!$B$3:$B$167,'Jun-Compile'!$C$3:$C$167, ,0)</f>
        <v>RPE</v>
      </c>
      <c r="D30" s="76">
        <f>_xlfn.XLOOKUP(B30,'Jan-Compile'!$B$3:$B$153,'Jan-Compile'!$D$3:$D$153,"",0)</f>
        <v>122</v>
      </c>
      <c r="E30" s="76">
        <f>_xlfn.XLOOKUP(B30,'Feb-Compile'!$B$3:$B$153,'Feb-Compile'!$D$3:$D$153,"",0)</f>
        <v>250</v>
      </c>
      <c r="F30" s="76">
        <f>_xlfn.XLOOKUP(B30,'Mar-Compile'!$B$3:$B$153,'Mar-Compile'!$D$3:$D$153,"",0)</f>
        <v>384</v>
      </c>
      <c r="G30" s="76">
        <f>_xlfn.XLOOKUP(B30,'Apr-Compile'!$B$3:$B$153,'Apr-Compile'!$D$3:$D$153,"",0)</f>
        <v>356</v>
      </c>
      <c r="H30" s="76">
        <f>_xlfn.XLOOKUP(B30,'Mei-Compile'!$B$3:$B$163,'Mei-Compile'!$D$3:$D$163,"",0)</f>
        <v>240</v>
      </c>
      <c r="I30" s="76">
        <f>_xlfn.XLOOKUP(B30,'Jun-Compile'!$B$3:$B$167,'Jun-Compile'!$D$3:$D$167,"",0)</f>
        <v>434</v>
      </c>
      <c r="J30" s="26">
        <f>_xlfn.XLOOKUP(B30,'Jan-Compile'!$B$3:$B$153,'Jan-Compile'!$F$3:$F$153,"",0)</f>
        <v>2.0333333333333332</v>
      </c>
      <c r="K30" s="26">
        <f>_xlfn.XLOOKUP(B30,'Feb-Compile'!$B$3:$B$153,'Feb-Compile'!$F$3:$F$153,"",0)</f>
        <v>4.166666666666667</v>
      </c>
      <c r="L30" s="26">
        <f>_xlfn.XLOOKUP(B30,'Mar-Compile'!$B$3:$B$153,'Mar-Compile'!$F$3:$F$153,"",0)</f>
        <v>6.4</v>
      </c>
      <c r="M30" s="26">
        <f>_xlfn.XLOOKUP(B30,'Apr-Compile'!$B$3:$B$153,'Apr-Compile'!$F$3:$F$153,"",0)</f>
        <v>5.9333333333333336</v>
      </c>
      <c r="N30" s="26">
        <f>_xlfn.XLOOKUP(B30,'Mei-Compile'!$B$3:$B$163,'Mei-Compile'!$F$3:$F$163,"",0)</f>
        <v>4</v>
      </c>
      <c r="O30" s="26">
        <f>_xlfn.XLOOKUP(B30,'Jun-Compile'!$B$3:$B$167,'Jun-Compile'!$F$3:$F$167,"",0)</f>
        <v>7.2333333333333334</v>
      </c>
      <c r="P30" s="76">
        <f>_xlfn.XLOOKUP(B30,'Jan-Compile'!$B$3:$B$153,'Jan-Compile'!$H$3:$H$153,"",0)</f>
        <v>7</v>
      </c>
      <c r="Q30" s="76">
        <f>_xlfn.XLOOKUP(B30,'Feb-Compile'!$B$3:$B$153,'Feb-Compile'!$H$3:$H$153,"",0)</f>
        <v>14</v>
      </c>
      <c r="R30" s="76">
        <f>_xlfn.XLOOKUP(B30,'Mar-Compile'!$B$3:$B$153,'Mar-Compile'!$H$3:$H$153,"",0)</f>
        <v>18</v>
      </c>
      <c r="S30" s="76">
        <f>_xlfn.XLOOKUP(B30,'Apr-Compile'!$B$3:$B$153,'Apr-Compile'!$H$3:$H$153,"",0)</f>
        <v>17</v>
      </c>
      <c r="T30" s="76">
        <f>_xlfn.XLOOKUP(B30,'Mei-Compile'!$B$3:$B$163,'Mei-Compile'!$H$3:$H$163,"",0)</f>
        <v>15</v>
      </c>
      <c r="U30" s="76">
        <f>_xlfn.XLOOKUP(B30,'Jun-Compile'!$B$3:$B$167,'Jun-Compile'!$H$3:$H$167,"",0)</f>
        <v>19</v>
      </c>
    </row>
    <row r="31" spans="2:21" x14ac:dyDescent="0.25">
      <c r="B31" s="63" t="s">
        <v>189</v>
      </c>
      <c r="C31" s="65" t="str">
        <f>_xlfn.XLOOKUP(B31,'Jun-Compile'!$B$3:$B$167,'Jun-Compile'!$C$3:$C$167, ,0)</f>
        <v>Teknisi TC</v>
      </c>
      <c r="D31" s="76">
        <f>_xlfn.XLOOKUP(B31,'Jan-Compile'!$B$3:$B$153,'Jan-Compile'!$D$3:$D$153,"",0)</f>
        <v>1098</v>
      </c>
      <c r="E31" s="76">
        <f>_xlfn.XLOOKUP(B31,'Feb-Compile'!$B$3:$B$153,'Feb-Compile'!$D$3:$D$153,"",0)</f>
        <v>240</v>
      </c>
      <c r="F31" s="76">
        <f>_xlfn.XLOOKUP(B31,'Mar-Compile'!$B$3:$B$153,'Mar-Compile'!$D$3:$D$153,"",0)</f>
        <v>157</v>
      </c>
      <c r="G31" s="76">
        <f>_xlfn.XLOOKUP(B31,'Apr-Compile'!$B$3:$B$153,'Apr-Compile'!$D$3:$D$153,"",0)</f>
        <v>48</v>
      </c>
      <c r="H31" s="76">
        <f>_xlfn.XLOOKUP(B31,'Mei-Compile'!$B$3:$B$163,'Mei-Compile'!$D$3:$D$163,"",0)</f>
        <v>3</v>
      </c>
      <c r="I31" s="76">
        <f>_xlfn.XLOOKUP(B31,'Jun-Compile'!$B$3:$B$167,'Jun-Compile'!$D$3:$D$167,"",0)</f>
        <v>3</v>
      </c>
      <c r="J31" s="26">
        <f>_xlfn.XLOOKUP(B31,'Jan-Compile'!$B$3:$B$153,'Jan-Compile'!$F$3:$F$153,"",0)</f>
        <v>18.3</v>
      </c>
      <c r="K31" s="26">
        <f>_xlfn.XLOOKUP(B31,'Feb-Compile'!$B$3:$B$153,'Feb-Compile'!$F$3:$F$153,"",0)</f>
        <v>4</v>
      </c>
      <c r="L31" s="26">
        <f>_xlfn.XLOOKUP(B31,'Mar-Compile'!$B$3:$B$153,'Mar-Compile'!$F$3:$F$153,"",0)</f>
        <v>2.6166666666666667</v>
      </c>
      <c r="M31" s="26">
        <f>_xlfn.XLOOKUP(B31,'Apr-Compile'!$B$3:$B$153,'Apr-Compile'!$F$3:$F$153,"",0)</f>
        <v>0.8</v>
      </c>
      <c r="N31" s="26">
        <f>_xlfn.XLOOKUP(B31,'Mei-Compile'!$B$3:$B$163,'Mei-Compile'!$F$3:$F$163,"",0)</f>
        <v>0.05</v>
      </c>
      <c r="O31" s="26">
        <f>_xlfn.XLOOKUP(B31,'Jun-Compile'!$B$3:$B$167,'Jun-Compile'!$F$3:$F$167,"",0)</f>
        <v>0.05</v>
      </c>
      <c r="P31" s="76">
        <f>_xlfn.XLOOKUP(B31,'Jan-Compile'!$B$3:$B$153,'Jan-Compile'!$H$3:$H$153,"",0)</f>
        <v>20</v>
      </c>
      <c r="Q31" s="76">
        <f>_xlfn.XLOOKUP(B31,'Feb-Compile'!$B$3:$B$153,'Feb-Compile'!$H$3:$H$153,"",0)</f>
        <v>11</v>
      </c>
      <c r="R31" s="76">
        <f>_xlfn.XLOOKUP(B31,'Mar-Compile'!$B$3:$B$153,'Mar-Compile'!$H$3:$H$153,"",0)</f>
        <v>6</v>
      </c>
      <c r="S31" s="76">
        <f>_xlfn.XLOOKUP(B31,'Apr-Compile'!$B$3:$B$153,'Apr-Compile'!$H$3:$H$153,"",0)</f>
        <v>5</v>
      </c>
      <c r="T31" s="76">
        <f>_xlfn.XLOOKUP(B31,'Mei-Compile'!$B$3:$B$163,'Mei-Compile'!$H$3:$H$163,"",0)</f>
        <v>2</v>
      </c>
      <c r="U31" s="76">
        <f>_xlfn.XLOOKUP(B31,'Jun-Compile'!$B$3:$B$167,'Jun-Compile'!$H$3:$H$167,"",0)</f>
        <v>2</v>
      </c>
    </row>
    <row r="32" spans="2:21" x14ac:dyDescent="0.25">
      <c r="B32" s="66" t="s">
        <v>226</v>
      </c>
      <c r="C32" s="65">
        <f>_xlfn.XLOOKUP(B32,'Jun-Compile'!$B$3:$B$167,'Jun-Compile'!$C$3:$C$167, ,0)</f>
        <v>0</v>
      </c>
      <c r="D32" s="76">
        <f>_xlfn.XLOOKUP(B32,'Jan-Compile'!$B$3:$B$153,'Jan-Compile'!$D$3:$D$153,"",0)</f>
        <v>0</v>
      </c>
      <c r="E32" s="76">
        <f>_xlfn.XLOOKUP(B32,'Feb-Compile'!$B$3:$B$153,'Feb-Compile'!$D$3:$D$153,"",0)</f>
        <v>1</v>
      </c>
      <c r="F32" s="76">
        <f>_xlfn.XLOOKUP(B32,'Mar-Compile'!$B$3:$B$153,'Mar-Compile'!$D$3:$D$153,"",0)</f>
        <v>0</v>
      </c>
      <c r="G32" s="76">
        <f>_xlfn.XLOOKUP(B32,'Apr-Compile'!$B$3:$B$153,'Apr-Compile'!$D$3:$D$153,"",0)</f>
        <v>0</v>
      </c>
      <c r="H32" s="76">
        <f>_xlfn.XLOOKUP(B32,'Mei-Compile'!$B$3:$B$163,'Mei-Compile'!$D$3:$D$163,"",0)</f>
        <v>0</v>
      </c>
      <c r="I32" s="76">
        <f>_xlfn.XLOOKUP(B32,'Jun-Compile'!$B$3:$B$167,'Jun-Compile'!$D$3:$D$167,"",0)</f>
        <v>0</v>
      </c>
      <c r="J32" s="26">
        <f>_xlfn.XLOOKUP(B32,'Jan-Compile'!$B$3:$B$153,'Jan-Compile'!$F$3:$F$153,"",0)</f>
        <v>0</v>
      </c>
      <c r="K32" s="26">
        <f>_xlfn.XLOOKUP(B32,'Feb-Compile'!$B$3:$B$153,'Feb-Compile'!$F$3:$F$153,"",0)</f>
        <v>1.6666666666666666E-2</v>
      </c>
      <c r="L32" s="26">
        <f>_xlfn.XLOOKUP(B32,'Mar-Compile'!$B$3:$B$153,'Mar-Compile'!$F$3:$F$153,"",0)</f>
        <v>0</v>
      </c>
      <c r="M32" s="26">
        <f>_xlfn.XLOOKUP(B32,'Apr-Compile'!$B$3:$B$153,'Apr-Compile'!$F$3:$F$153,"",0)</f>
        <v>0</v>
      </c>
      <c r="N32" s="26">
        <f>_xlfn.XLOOKUP(B32,'Mei-Compile'!$B$3:$B$163,'Mei-Compile'!$F$3:$F$163,"",0)</f>
        <v>0</v>
      </c>
      <c r="O32" s="26">
        <f>_xlfn.XLOOKUP(B32,'Jun-Compile'!$B$3:$B$167,'Jun-Compile'!$F$3:$F$167,"",0)</f>
        <v>0</v>
      </c>
      <c r="P32" s="76">
        <f>_xlfn.XLOOKUP(B32,'Jan-Compile'!$B$3:$B$153,'Jan-Compile'!$H$3:$H$153,"",0)</f>
        <v>0</v>
      </c>
      <c r="Q32" s="76">
        <f>_xlfn.XLOOKUP(B32,'Feb-Compile'!$B$3:$B$153,'Feb-Compile'!$H$3:$H$153,"",0)</f>
        <v>1</v>
      </c>
      <c r="R32" s="76">
        <f>_xlfn.XLOOKUP(B32,'Mar-Compile'!$B$3:$B$153,'Mar-Compile'!$H$3:$H$153,"",0)</f>
        <v>0</v>
      </c>
      <c r="S32" s="76">
        <f>_xlfn.XLOOKUP(B32,'Apr-Compile'!$B$3:$B$153,'Apr-Compile'!$H$3:$H$153,"",0)</f>
        <v>0</v>
      </c>
      <c r="T32" s="76">
        <f>_xlfn.XLOOKUP(B32,'Mei-Compile'!$B$3:$B$163,'Mei-Compile'!$H$3:$H$163,"",0)</f>
        <v>0</v>
      </c>
      <c r="U32" s="76">
        <f>_xlfn.XLOOKUP(B32,'Jun-Compile'!$B$3:$B$167,'Jun-Compile'!$H$3:$H$167,"",0)</f>
        <v>0</v>
      </c>
    </row>
    <row r="33" spans="2:21" x14ac:dyDescent="0.25">
      <c r="B33" s="63" t="s">
        <v>376</v>
      </c>
      <c r="C33" s="65" t="str">
        <f>_xlfn.XLOOKUP(B33,'Jun-Compile'!$B$3:$B$167,'Jun-Compile'!$C$3:$C$167, ,0)</f>
        <v>Operation</v>
      </c>
      <c r="D33" s="76">
        <f>_xlfn.XLOOKUP(B33,'Jan-Compile'!$B$3:$B$153,'Jan-Compile'!$D$3:$D$153,"",0)</f>
        <v>0</v>
      </c>
      <c r="E33" s="76">
        <f>_xlfn.XLOOKUP(B33,'Feb-Compile'!$B$3:$B$153,'Feb-Compile'!$D$3:$D$153,"",0)</f>
        <v>0</v>
      </c>
      <c r="F33" s="76">
        <f>_xlfn.XLOOKUP(B33,'Mar-Compile'!$B$3:$B$153,'Mar-Compile'!$D$3:$D$153,"",0)</f>
        <v>4</v>
      </c>
      <c r="G33" s="76">
        <f>_xlfn.XLOOKUP(B33,'Apr-Compile'!$B$3:$B$153,'Apr-Compile'!$D$3:$D$153,"",0)</f>
        <v>14</v>
      </c>
      <c r="H33" s="76">
        <f>_xlfn.XLOOKUP(B33,'Mei-Compile'!$B$3:$B$163,'Mei-Compile'!$D$3:$D$163,"",0)</f>
        <v>0</v>
      </c>
      <c r="I33" s="76">
        <f>_xlfn.XLOOKUP(B33,'Jun-Compile'!$B$3:$B$167,'Jun-Compile'!$D$3:$D$167,"",0)</f>
        <v>0</v>
      </c>
      <c r="J33" s="26">
        <f>_xlfn.XLOOKUP(B33,'Jan-Compile'!$B$3:$B$153,'Jan-Compile'!$F$3:$F$153,"",0)</f>
        <v>0</v>
      </c>
      <c r="K33" s="26">
        <f>_xlfn.XLOOKUP(B33,'Feb-Compile'!$B$3:$B$153,'Feb-Compile'!$F$3:$F$153,"",0)</f>
        <v>0</v>
      </c>
      <c r="L33" s="26">
        <f>_xlfn.XLOOKUP(B33,'Mar-Compile'!$B$3:$B$153,'Mar-Compile'!$F$3:$F$153,"",0)</f>
        <v>6.6666666666666666E-2</v>
      </c>
      <c r="M33" s="26">
        <f>_xlfn.XLOOKUP(B33,'Apr-Compile'!$B$3:$B$153,'Apr-Compile'!$F$3:$F$153,"",0)</f>
        <v>0.23333333333333334</v>
      </c>
      <c r="N33" s="26">
        <f>_xlfn.XLOOKUP(B33,'Mei-Compile'!$B$3:$B$163,'Mei-Compile'!$F$3:$F$163,"",0)</f>
        <v>0</v>
      </c>
      <c r="O33" s="26">
        <f>_xlfn.XLOOKUP(B33,'Jun-Compile'!$B$3:$B$167,'Jun-Compile'!$F$3:$F$167,"",0)</f>
        <v>0</v>
      </c>
      <c r="P33" s="76">
        <f>_xlfn.XLOOKUP(B33,'Jan-Compile'!$B$3:$B$153,'Jan-Compile'!$H$3:$H$153,"",0)</f>
        <v>0</v>
      </c>
      <c r="Q33" s="76">
        <f>_xlfn.XLOOKUP(B33,'Feb-Compile'!$B$3:$B$153,'Feb-Compile'!$H$3:$H$153,"",0)</f>
        <v>0</v>
      </c>
      <c r="R33" s="76">
        <f>_xlfn.XLOOKUP(B33,'Mar-Compile'!$B$3:$B$153,'Mar-Compile'!$H$3:$H$153,"",0)</f>
        <v>1</v>
      </c>
      <c r="S33" s="76">
        <f>_xlfn.XLOOKUP(B33,'Apr-Compile'!$B$3:$B$153,'Apr-Compile'!$H$3:$H$153,"",0)</f>
        <v>1</v>
      </c>
      <c r="T33" s="76">
        <f>_xlfn.XLOOKUP(B33,'Mei-Compile'!$B$3:$B$163,'Mei-Compile'!$H$3:$H$163,"",0)</f>
        <v>0</v>
      </c>
      <c r="U33" s="76">
        <f>_xlfn.XLOOKUP(B33,'Jun-Compile'!$B$3:$B$167,'Jun-Compile'!$H$3:$H$167,"",0)</f>
        <v>0</v>
      </c>
    </row>
    <row r="34" spans="2:21" x14ac:dyDescent="0.25">
      <c r="B34" s="63" t="s">
        <v>192</v>
      </c>
      <c r="C34" s="65" t="str">
        <f>_xlfn.XLOOKUP(B34,'Jun-Compile'!$B$3:$B$167,'Jun-Compile'!$C$3:$C$167, ,0)</f>
        <v>Teknisi TC</v>
      </c>
      <c r="D34" s="76">
        <f>_xlfn.XLOOKUP(B34,'Jan-Compile'!$B$3:$B$153,'Jan-Compile'!$D$3:$D$153,"",0)</f>
        <v>139</v>
      </c>
      <c r="E34" s="76">
        <f>_xlfn.XLOOKUP(B34,'Feb-Compile'!$B$3:$B$153,'Feb-Compile'!$D$3:$D$153,"",0)</f>
        <v>171</v>
      </c>
      <c r="F34" s="76">
        <f>_xlfn.XLOOKUP(B34,'Mar-Compile'!$B$3:$B$153,'Mar-Compile'!$D$3:$D$153,"",0)</f>
        <v>70</v>
      </c>
      <c r="G34" s="76">
        <f>_xlfn.XLOOKUP(B34,'Apr-Compile'!$B$3:$B$153,'Apr-Compile'!$D$3:$D$153,"",0)</f>
        <v>56</v>
      </c>
      <c r="H34" s="76">
        <f>_xlfn.XLOOKUP(B34,'Mei-Compile'!$B$3:$B$163,'Mei-Compile'!$D$3:$D$163,"",0)</f>
        <v>5</v>
      </c>
      <c r="I34" s="76">
        <f>_xlfn.XLOOKUP(B34,'Jun-Compile'!$B$3:$B$167,'Jun-Compile'!$D$3:$D$167,"",0)</f>
        <v>74</v>
      </c>
      <c r="J34" s="26">
        <f>_xlfn.XLOOKUP(B34,'Jan-Compile'!$B$3:$B$153,'Jan-Compile'!$F$3:$F$153,"",0)</f>
        <v>2.3166666666666669</v>
      </c>
      <c r="K34" s="26">
        <f>_xlfn.XLOOKUP(B34,'Feb-Compile'!$B$3:$B$153,'Feb-Compile'!$F$3:$F$153,"",0)</f>
        <v>2.85</v>
      </c>
      <c r="L34" s="26">
        <f>_xlfn.XLOOKUP(B34,'Mar-Compile'!$B$3:$B$153,'Mar-Compile'!$F$3:$F$153,"",0)</f>
        <v>1.1666666666666667</v>
      </c>
      <c r="M34" s="26">
        <f>_xlfn.XLOOKUP(B34,'Apr-Compile'!$B$3:$B$153,'Apr-Compile'!$F$3:$F$153,"",0)</f>
        <v>0.93333333333333335</v>
      </c>
      <c r="N34" s="26">
        <f>_xlfn.XLOOKUP(B34,'Mei-Compile'!$B$3:$B$163,'Mei-Compile'!$F$3:$F$163,"",0)</f>
        <v>8.3333333333333329E-2</v>
      </c>
      <c r="O34" s="26">
        <f>_xlfn.XLOOKUP(B34,'Jun-Compile'!$B$3:$B$167,'Jun-Compile'!$F$3:$F$167,"",0)</f>
        <v>1.2333333333333334</v>
      </c>
      <c r="P34" s="76">
        <f>_xlfn.XLOOKUP(B34,'Jan-Compile'!$B$3:$B$153,'Jan-Compile'!$H$3:$H$153,"",0)</f>
        <v>9</v>
      </c>
      <c r="Q34" s="76">
        <f>_xlfn.XLOOKUP(B34,'Feb-Compile'!$B$3:$B$153,'Feb-Compile'!$H$3:$H$153,"",0)</f>
        <v>14</v>
      </c>
      <c r="R34" s="76">
        <f>_xlfn.XLOOKUP(B34,'Mar-Compile'!$B$3:$B$153,'Mar-Compile'!$H$3:$H$153,"",0)</f>
        <v>7</v>
      </c>
      <c r="S34" s="76">
        <f>_xlfn.XLOOKUP(B34,'Apr-Compile'!$B$3:$B$153,'Apr-Compile'!$H$3:$H$153,"",0)</f>
        <v>5</v>
      </c>
      <c r="T34" s="76">
        <f>_xlfn.XLOOKUP(B34,'Mei-Compile'!$B$3:$B$163,'Mei-Compile'!$H$3:$H$163,"",0)</f>
        <v>1</v>
      </c>
      <c r="U34" s="76">
        <f>_xlfn.XLOOKUP(B34,'Jun-Compile'!$B$3:$B$167,'Jun-Compile'!$H$3:$H$167,"",0)</f>
        <v>4</v>
      </c>
    </row>
    <row r="35" spans="2:21" x14ac:dyDescent="0.25">
      <c r="B35" s="66" t="s">
        <v>193</v>
      </c>
      <c r="C35" s="65">
        <f>_xlfn.XLOOKUP(B35,'Jun-Compile'!$B$3:$B$167,'Jun-Compile'!$C$3:$C$167, ,0)</f>
        <v>0</v>
      </c>
      <c r="D35" s="76">
        <f>_xlfn.XLOOKUP(B35,'Jan-Compile'!$B$3:$B$153,'Jan-Compile'!$D$3:$D$153,"",0)</f>
        <v>0</v>
      </c>
      <c r="E35" s="76">
        <f>_xlfn.XLOOKUP(B35,'Feb-Compile'!$B$3:$B$153,'Feb-Compile'!$D$3:$D$153,"",0)</f>
        <v>0</v>
      </c>
      <c r="F35" s="76">
        <f>_xlfn.XLOOKUP(B35,'Mar-Compile'!$B$3:$B$153,'Mar-Compile'!$D$3:$D$153,"",0)</f>
        <v>0</v>
      </c>
      <c r="G35" s="76">
        <f>_xlfn.XLOOKUP(B35,'Apr-Compile'!$B$3:$B$153,'Apr-Compile'!$D$3:$D$153,"",0)</f>
        <v>0</v>
      </c>
      <c r="H35" s="76">
        <f>_xlfn.XLOOKUP(B35,'Mei-Compile'!$B$3:$B$163,'Mei-Compile'!$D$3:$D$163,"",0)</f>
        <v>0</v>
      </c>
      <c r="I35" s="76">
        <f>_xlfn.XLOOKUP(B35,'Jun-Compile'!$B$3:$B$167,'Jun-Compile'!$D$3:$D$167,"",0)</f>
        <v>0</v>
      </c>
      <c r="J35" s="26">
        <f>_xlfn.XLOOKUP(B35,'Jan-Compile'!$B$3:$B$153,'Jan-Compile'!$F$3:$F$153,"",0)</f>
        <v>0</v>
      </c>
      <c r="K35" s="26">
        <f>_xlfn.XLOOKUP(B35,'Feb-Compile'!$B$3:$B$153,'Feb-Compile'!$F$3:$F$153,"",0)</f>
        <v>0</v>
      </c>
      <c r="L35" s="26">
        <f>_xlfn.XLOOKUP(B35,'Mar-Compile'!$B$3:$B$153,'Mar-Compile'!$F$3:$F$153,"",0)</f>
        <v>0</v>
      </c>
      <c r="M35" s="26">
        <f>_xlfn.XLOOKUP(B35,'Apr-Compile'!$B$3:$B$153,'Apr-Compile'!$F$3:$F$153,"",0)</f>
        <v>0</v>
      </c>
      <c r="N35" s="26">
        <f>_xlfn.XLOOKUP(B35,'Mei-Compile'!$B$3:$B$163,'Mei-Compile'!$F$3:$F$163,"",0)</f>
        <v>0</v>
      </c>
      <c r="O35" s="26">
        <f>_xlfn.XLOOKUP(B35,'Jun-Compile'!$B$3:$B$167,'Jun-Compile'!$F$3:$F$167,"",0)</f>
        <v>0</v>
      </c>
      <c r="P35" s="76">
        <f>_xlfn.XLOOKUP(B35,'Jan-Compile'!$B$3:$B$153,'Jan-Compile'!$H$3:$H$153,"",0)</f>
        <v>0</v>
      </c>
      <c r="Q35" s="76">
        <f>_xlfn.XLOOKUP(B35,'Feb-Compile'!$B$3:$B$153,'Feb-Compile'!$H$3:$H$153,"",0)</f>
        <v>0</v>
      </c>
      <c r="R35" s="76">
        <f>_xlfn.XLOOKUP(B35,'Mar-Compile'!$B$3:$B$153,'Mar-Compile'!$H$3:$H$153,"",0)</f>
        <v>0</v>
      </c>
      <c r="S35" s="76">
        <f>_xlfn.XLOOKUP(B35,'Apr-Compile'!$B$3:$B$153,'Apr-Compile'!$H$3:$H$153,"",0)</f>
        <v>0</v>
      </c>
      <c r="T35" s="76">
        <f>_xlfn.XLOOKUP(B35,'Mei-Compile'!$B$3:$B$163,'Mei-Compile'!$H$3:$H$163,"",0)</f>
        <v>0</v>
      </c>
      <c r="U35" s="76">
        <f>_xlfn.XLOOKUP(B35,'Jun-Compile'!$B$3:$B$167,'Jun-Compile'!$H$3:$H$167,"",0)</f>
        <v>0</v>
      </c>
    </row>
    <row r="36" spans="2:21" x14ac:dyDescent="0.25">
      <c r="B36" s="63" t="s">
        <v>196</v>
      </c>
      <c r="C36" s="65" t="str">
        <f>_xlfn.XLOOKUP(B36,'Jun-Compile'!$B$3:$B$167,'Jun-Compile'!$C$3:$C$167, ,0)</f>
        <v>RPE</v>
      </c>
      <c r="D36" s="76">
        <f>_xlfn.XLOOKUP(B36,'Jan-Compile'!$B$3:$B$153,'Jan-Compile'!$D$3:$D$153,"",0)</f>
        <v>262</v>
      </c>
      <c r="E36" s="76">
        <f>_xlfn.XLOOKUP(B36,'Feb-Compile'!$B$3:$B$153,'Feb-Compile'!$D$3:$D$153,"",0)</f>
        <v>172</v>
      </c>
      <c r="F36" s="76">
        <f>_xlfn.XLOOKUP(B36,'Mar-Compile'!$B$3:$B$153,'Mar-Compile'!$D$3:$D$153,"",0)</f>
        <v>187</v>
      </c>
      <c r="G36" s="76">
        <f>_xlfn.XLOOKUP(B36,'Apr-Compile'!$B$3:$B$153,'Apr-Compile'!$D$3:$D$153,"",0)</f>
        <v>322</v>
      </c>
      <c r="H36" s="76">
        <f>_xlfn.XLOOKUP(B36,'Mei-Compile'!$B$3:$B$163,'Mei-Compile'!$D$3:$D$163,"",0)</f>
        <v>252</v>
      </c>
      <c r="I36" s="76">
        <f>_xlfn.XLOOKUP(B36,'Jun-Compile'!$B$3:$B$167,'Jun-Compile'!$D$3:$D$167,"",0)</f>
        <v>219</v>
      </c>
      <c r="J36" s="26">
        <f>_xlfn.XLOOKUP(B36,'Jan-Compile'!$B$3:$B$153,'Jan-Compile'!$F$3:$F$153,"",0)</f>
        <v>4.3666666666666663</v>
      </c>
      <c r="K36" s="26">
        <f>_xlfn.XLOOKUP(B36,'Feb-Compile'!$B$3:$B$153,'Feb-Compile'!$F$3:$F$153,"",0)</f>
        <v>2.8666666666666667</v>
      </c>
      <c r="L36" s="26">
        <f>_xlfn.XLOOKUP(B36,'Mar-Compile'!$B$3:$B$153,'Mar-Compile'!$F$3:$F$153,"",0)</f>
        <v>3.1166666666666667</v>
      </c>
      <c r="M36" s="26">
        <f>_xlfn.XLOOKUP(B36,'Apr-Compile'!$B$3:$B$153,'Apr-Compile'!$F$3:$F$153,"",0)</f>
        <v>5.3666666666666663</v>
      </c>
      <c r="N36" s="26">
        <f>_xlfn.XLOOKUP(B36,'Mei-Compile'!$B$3:$B$163,'Mei-Compile'!$F$3:$F$163,"",0)</f>
        <v>4.2</v>
      </c>
      <c r="O36" s="26">
        <f>_xlfn.XLOOKUP(B36,'Jun-Compile'!$B$3:$B$167,'Jun-Compile'!$F$3:$F$167,"",0)</f>
        <v>3.65</v>
      </c>
      <c r="P36" s="76">
        <f>_xlfn.XLOOKUP(B36,'Jan-Compile'!$B$3:$B$153,'Jan-Compile'!$H$3:$H$153,"",0)</f>
        <v>19</v>
      </c>
      <c r="Q36" s="76">
        <f>_xlfn.XLOOKUP(B36,'Feb-Compile'!$B$3:$B$153,'Feb-Compile'!$H$3:$H$153,"",0)</f>
        <v>13</v>
      </c>
      <c r="R36" s="76">
        <f>_xlfn.XLOOKUP(B36,'Mar-Compile'!$B$3:$B$153,'Mar-Compile'!$H$3:$H$153,"",0)</f>
        <v>14</v>
      </c>
      <c r="S36" s="76">
        <f>_xlfn.XLOOKUP(B36,'Apr-Compile'!$B$3:$B$153,'Apr-Compile'!$H$3:$H$153,"",0)</f>
        <v>15</v>
      </c>
      <c r="T36" s="76">
        <f>_xlfn.XLOOKUP(B36,'Mei-Compile'!$B$3:$B$163,'Mei-Compile'!$H$3:$H$163,"",0)</f>
        <v>16</v>
      </c>
      <c r="U36" s="76">
        <f>_xlfn.XLOOKUP(B36,'Jun-Compile'!$B$3:$B$167,'Jun-Compile'!$H$3:$H$167,"",0)</f>
        <v>15</v>
      </c>
    </row>
    <row r="37" spans="2:21" x14ac:dyDescent="0.25">
      <c r="B37" s="63" t="s">
        <v>198</v>
      </c>
      <c r="C37" s="65" t="str">
        <f>_xlfn.XLOOKUP(B37,'Jun-Compile'!$B$3:$B$167,'Jun-Compile'!$C$3:$C$167, ,0)</f>
        <v>Finance &amp; Accounting</v>
      </c>
      <c r="D37" s="76">
        <f>_xlfn.XLOOKUP(B37,'Jan-Compile'!$B$3:$B$153,'Jan-Compile'!$D$3:$D$153,"",0)</f>
        <v>81</v>
      </c>
      <c r="E37" s="76">
        <f>_xlfn.XLOOKUP(B37,'Feb-Compile'!$B$3:$B$153,'Feb-Compile'!$D$3:$D$153,"",0)</f>
        <v>26</v>
      </c>
      <c r="F37" s="76">
        <f>_xlfn.XLOOKUP(B37,'Mar-Compile'!$B$3:$B$153,'Mar-Compile'!$D$3:$D$153,"",0)</f>
        <v>20</v>
      </c>
      <c r="G37" s="76">
        <f>_xlfn.XLOOKUP(B37,'Apr-Compile'!$B$3:$B$153,'Apr-Compile'!$D$3:$D$153,"",0)</f>
        <v>0</v>
      </c>
      <c r="H37" s="76">
        <f>_xlfn.XLOOKUP(B37,'Mei-Compile'!$B$3:$B$163,'Mei-Compile'!$D$3:$D$163,"",0)</f>
        <v>17</v>
      </c>
      <c r="I37" s="76">
        <f>_xlfn.XLOOKUP(B37,'Jun-Compile'!$B$3:$B$167,'Jun-Compile'!$D$3:$D$167,"",0)</f>
        <v>34</v>
      </c>
      <c r="J37" s="26">
        <f>_xlfn.XLOOKUP(B37,'Jan-Compile'!$B$3:$B$153,'Jan-Compile'!$F$3:$F$153,"",0)</f>
        <v>1.35</v>
      </c>
      <c r="K37" s="26">
        <f>_xlfn.XLOOKUP(B37,'Feb-Compile'!$B$3:$B$153,'Feb-Compile'!$F$3:$F$153,"",0)</f>
        <v>0.43333333333333335</v>
      </c>
      <c r="L37" s="26">
        <f>_xlfn.XLOOKUP(B37,'Mar-Compile'!$B$3:$B$153,'Mar-Compile'!$F$3:$F$153,"",0)</f>
        <v>0.33333333333333331</v>
      </c>
      <c r="M37" s="26">
        <f>_xlfn.XLOOKUP(B37,'Apr-Compile'!$B$3:$B$153,'Apr-Compile'!$F$3:$F$153,"",0)</f>
        <v>0</v>
      </c>
      <c r="N37" s="26">
        <f>_xlfn.XLOOKUP(B37,'Mei-Compile'!$B$3:$B$163,'Mei-Compile'!$F$3:$F$163,"",0)</f>
        <v>0.28333333333333333</v>
      </c>
      <c r="O37" s="26">
        <f>_xlfn.XLOOKUP(B37,'Jun-Compile'!$B$3:$B$167,'Jun-Compile'!$F$3:$F$167,"",0)</f>
        <v>0.56666666666666665</v>
      </c>
      <c r="P37" s="76">
        <f>_xlfn.XLOOKUP(B37,'Jan-Compile'!$B$3:$B$153,'Jan-Compile'!$H$3:$H$153,"",0)</f>
        <v>10</v>
      </c>
      <c r="Q37" s="76">
        <f>_xlfn.XLOOKUP(B37,'Feb-Compile'!$B$3:$B$153,'Feb-Compile'!$H$3:$H$153,"",0)</f>
        <v>4</v>
      </c>
      <c r="R37" s="76">
        <f>_xlfn.XLOOKUP(B37,'Mar-Compile'!$B$3:$B$153,'Mar-Compile'!$H$3:$H$153,"",0)</f>
        <v>6</v>
      </c>
      <c r="S37" s="76">
        <f>_xlfn.XLOOKUP(B37,'Apr-Compile'!$B$3:$B$153,'Apr-Compile'!$H$3:$H$153,"",0)</f>
        <v>0</v>
      </c>
      <c r="T37" s="76">
        <f>_xlfn.XLOOKUP(B37,'Mei-Compile'!$B$3:$B$163,'Mei-Compile'!$H$3:$H$163,"",0)</f>
        <v>5</v>
      </c>
      <c r="U37" s="76">
        <f>_xlfn.XLOOKUP(B37,'Jun-Compile'!$B$3:$B$167,'Jun-Compile'!$H$3:$H$167,"",0)</f>
        <v>4</v>
      </c>
    </row>
    <row r="38" spans="2:21" x14ac:dyDescent="0.25">
      <c r="B38" s="63" t="s">
        <v>199</v>
      </c>
      <c r="C38" s="65" t="str">
        <f>_xlfn.XLOOKUP(B38,'Jun-Compile'!$B$3:$B$167,'Jun-Compile'!$C$3:$C$167, ,0)</f>
        <v>RPE</v>
      </c>
      <c r="D38" s="76">
        <f>_xlfn.XLOOKUP(B38,'Jan-Compile'!$B$3:$B$153,'Jan-Compile'!$D$3:$D$153,"",0)</f>
        <v>43</v>
      </c>
      <c r="E38" s="76">
        <f>_xlfn.XLOOKUP(B38,'Feb-Compile'!$B$3:$B$153,'Feb-Compile'!$D$3:$D$153,"",0)</f>
        <v>95</v>
      </c>
      <c r="F38" s="76">
        <f>_xlfn.XLOOKUP(B38,'Mar-Compile'!$B$3:$B$153,'Mar-Compile'!$D$3:$D$153,"",0)</f>
        <v>17</v>
      </c>
      <c r="G38" s="76">
        <f>_xlfn.XLOOKUP(B38,'Apr-Compile'!$B$3:$B$153,'Apr-Compile'!$D$3:$D$153,"",0)</f>
        <v>12</v>
      </c>
      <c r="H38" s="76">
        <f>_xlfn.XLOOKUP(B38,'Mei-Compile'!$B$3:$B$163,'Mei-Compile'!$D$3:$D$163,"",0)</f>
        <v>9</v>
      </c>
      <c r="I38" s="76">
        <f>_xlfn.XLOOKUP(B38,'Jun-Compile'!$B$3:$B$167,'Jun-Compile'!$D$3:$D$167,"",0)</f>
        <v>218</v>
      </c>
      <c r="J38" s="26">
        <f>_xlfn.XLOOKUP(B38,'Jan-Compile'!$B$3:$B$153,'Jan-Compile'!$F$3:$F$153,"",0)</f>
        <v>0.71666666666666667</v>
      </c>
      <c r="K38" s="26">
        <f>_xlfn.XLOOKUP(B38,'Feb-Compile'!$B$3:$B$153,'Feb-Compile'!$F$3:$F$153,"",0)</f>
        <v>1.5833333333333333</v>
      </c>
      <c r="L38" s="26">
        <f>_xlfn.XLOOKUP(B38,'Mar-Compile'!$B$3:$B$153,'Mar-Compile'!$F$3:$F$153,"",0)</f>
        <v>0.28333333333333333</v>
      </c>
      <c r="M38" s="26">
        <f>_xlfn.XLOOKUP(B38,'Apr-Compile'!$B$3:$B$153,'Apr-Compile'!$F$3:$F$153,"",0)</f>
        <v>0.2</v>
      </c>
      <c r="N38" s="26">
        <f>_xlfn.XLOOKUP(B38,'Mei-Compile'!$B$3:$B$163,'Mei-Compile'!$F$3:$F$163,"",0)</f>
        <v>0.15</v>
      </c>
      <c r="O38" s="26">
        <f>_xlfn.XLOOKUP(B38,'Jun-Compile'!$B$3:$B$167,'Jun-Compile'!$F$3:$F$167,"",0)</f>
        <v>3.6333333333333333</v>
      </c>
      <c r="P38" s="76">
        <f>_xlfn.XLOOKUP(B38,'Jan-Compile'!$B$3:$B$153,'Jan-Compile'!$H$3:$H$153,"",0)</f>
        <v>7</v>
      </c>
      <c r="Q38" s="76">
        <f>_xlfn.XLOOKUP(B38,'Feb-Compile'!$B$3:$B$153,'Feb-Compile'!$H$3:$H$153,"",0)</f>
        <v>5</v>
      </c>
      <c r="R38" s="76">
        <f>_xlfn.XLOOKUP(B38,'Mar-Compile'!$B$3:$B$153,'Mar-Compile'!$H$3:$H$153,"",0)</f>
        <v>4</v>
      </c>
      <c r="S38" s="76">
        <f>_xlfn.XLOOKUP(B38,'Apr-Compile'!$B$3:$B$153,'Apr-Compile'!$H$3:$H$153,"",0)</f>
        <v>4</v>
      </c>
      <c r="T38" s="76">
        <f>_xlfn.XLOOKUP(B38,'Mei-Compile'!$B$3:$B$163,'Mei-Compile'!$H$3:$H$163,"",0)</f>
        <v>2</v>
      </c>
      <c r="U38" s="76">
        <f>_xlfn.XLOOKUP(B38,'Jun-Compile'!$B$3:$B$167,'Jun-Compile'!$H$3:$H$167,"",0)</f>
        <v>9</v>
      </c>
    </row>
    <row r="39" spans="2:21" x14ac:dyDescent="0.25">
      <c r="B39" s="63" t="s">
        <v>200</v>
      </c>
      <c r="C39" s="65" t="str">
        <f>_xlfn.XLOOKUP(B39,'Jun-Compile'!$B$3:$B$167,'Jun-Compile'!$C$3:$C$167, ,0)</f>
        <v>RPE</v>
      </c>
      <c r="D39" s="76">
        <f>_xlfn.XLOOKUP(B39,'Jan-Compile'!$B$3:$B$153,'Jan-Compile'!$D$3:$D$153,"",0)</f>
        <v>234</v>
      </c>
      <c r="E39" s="76">
        <f>_xlfn.XLOOKUP(B39,'Feb-Compile'!$B$3:$B$153,'Feb-Compile'!$D$3:$D$153,"",0)</f>
        <v>25</v>
      </c>
      <c r="F39" s="76">
        <f>_xlfn.XLOOKUP(B39,'Mar-Compile'!$B$3:$B$153,'Mar-Compile'!$D$3:$D$153,"",0)</f>
        <v>33</v>
      </c>
      <c r="G39" s="76">
        <f>_xlfn.XLOOKUP(B39,'Apr-Compile'!$B$3:$B$153,'Apr-Compile'!$D$3:$D$153,"",0)</f>
        <v>24</v>
      </c>
      <c r="H39" s="76">
        <f>_xlfn.XLOOKUP(B39,'Mei-Compile'!$B$3:$B$163,'Mei-Compile'!$D$3:$D$163,"",0)</f>
        <v>22</v>
      </c>
      <c r="I39" s="76">
        <f>_xlfn.XLOOKUP(B39,'Jun-Compile'!$B$3:$B$167,'Jun-Compile'!$D$3:$D$167,"",0)</f>
        <v>38</v>
      </c>
      <c r="J39" s="26">
        <f>_xlfn.XLOOKUP(B39,'Jan-Compile'!$B$3:$B$153,'Jan-Compile'!$F$3:$F$153,"",0)</f>
        <v>3.9</v>
      </c>
      <c r="K39" s="26">
        <f>_xlfn.XLOOKUP(B39,'Feb-Compile'!$B$3:$B$153,'Feb-Compile'!$F$3:$F$153,"",0)</f>
        <v>0.41666666666666669</v>
      </c>
      <c r="L39" s="26">
        <f>_xlfn.XLOOKUP(B39,'Mar-Compile'!$B$3:$B$153,'Mar-Compile'!$F$3:$F$153,"",0)</f>
        <v>0.55000000000000004</v>
      </c>
      <c r="M39" s="26">
        <f>_xlfn.XLOOKUP(B39,'Apr-Compile'!$B$3:$B$153,'Apr-Compile'!$F$3:$F$153,"",0)</f>
        <v>0.4</v>
      </c>
      <c r="N39" s="26">
        <f>_xlfn.XLOOKUP(B39,'Mei-Compile'!$B$3:$B$163,'Mei-Compile'!$F$3:$F$163,"",0)</f>
        <v>0.36666666666666664</v>
      </c>
      <c r="O39" s="26">
        <f>_xlfn.XLOOKUP(B39,'Jun-Compile'!$B$3:$B$167,'Jun-Compile'!$F$3:$F$167,"",0)</f>
        <v>0.6333333333333333</v>
      </c>
      <c r="P39" s="76">
        <f>_xlfn.XLOOKUP(B39,'Jan-Compile'!$B$3:$B$153,'Jan-Compile'!$H$3:$H$153,"",0)</f>
        <v>4</v>
      </c>
      <c r="Q39" s="76">
        <f>_xlfn.XLOOKUP(B39,'Feb-Compile'!$B$3:$B$153,'Feb-Compile'!$H$3:$H$153,"",0)</f>
        <v>3</v>
      </c>
      <c r="R39" s="76">
        <f>_xlfn.XLOOKUP(B39,'Mar-Compile'!$B$3:$B$153,'Mar-Compile'!$H$3:$H$153,"",0)</f>
        <v>5</v>
      </c>
      <c r="S39" s="76">
        <f>_xlfn.XLOOKUP(B39,'Apr-Compile'!$B$3:$B$153,'Apr-Compile'!$H$3:$H$153,"",0)</f>
        <v>2</v>
      </c>
      <c r="T39" s="76">
        <f>_xlfn.XLOOKUP(B39,'Mei-Compile'!$B$3:$B$163,'Mei-Compile'!$H$3:$H$163,"",0)</f>
        <v>2</v>
      </c>
      <c r="U39" s="76">
        <f>_xlfn.XLOOKUP(B39,'Jun-Compile'!$B$3:$B$167,'Jun-Compile'!$H$3:$H$167,"",0)</f>
        <v>4</v>
      </c>
    </row>
    <row r="40" spans="2:21" x14ac:dyDescent="0.25">
      <c r="B40" s="63" t="s">
        <v>201</v>
      </c>
      <c r="C40" s="65" t="str">
        <f>_xlfn.XLOOKUP(B40,'Jun-Compile'!$B$3:$B$167,'Jun-Compile'!$C$3:$C$167, ,0)</f>
        <v>RPE</v>
      </c>
      <c r="D40" s="76">
        <f>_xlfn.XLOOKUP(B40,'Jan-Compile'!$B$3:$B$153,'Jan-Compile'!$D$3:$D$153,"",0)</f>
        <v>302</v>
      </c>
      <c r="E40" s="76">
        <f>_xlfn.XLOOKUP(B40,'Feb-Compile'!$B$3:$B$153,'Feb-Compile'!$D$3:$D$153,"",0)</f>
        <v>321</v>
      </c>
      <c r="F40" s="76">
        <f>_xlfn.XLOOKUP(B40,'Mar-Compile'!$B$3:$B$153,'Mar-Compile'!$D$3:$D$153,"",0)</f>
        <v>224</v>
      </c>
      <c r="G40" s="76">
        <f>_xlfn.XLOOKUP(B40,'Apr-Compile'!$B$3:$B$153,'Apr-Compile'!$D$3:$D$153,"",0)</f>
        <v>255</v>
      </c>
      <c r="H40" s="76">
        <f>_xlfn.XLOOKUP(B40,'Mei-Compile'!$B$3:$B$163,'Mei-Compile'!$D$3:$D$163,"",0)</f>
        <v>226</v>
      </c>
      <c r="I40" s="76">
        <f>_xlfn.XLOOKUP(B40,'Jun-Compile'!$B$3:$B$167,'Jun-Compile'!$D$3:$D$167,"",0)</f>
        <v>229</v>
      </c>
      <c r="J40" s="26">
        <f>_xlfn.XLOOKUP(B40,'Jan-Compile'!$B$3:$B$153,'Jan-Compile'!$F$3:$F$153,"",0)</f>
        <v>5.0333333333333332</v>
      </c>
      <c r="K40" s="26">
        <f>_xlfn.XLOOKUP(B40,'Feb-Compile'!$B$3:$B$153,'Feb-Compile'!$F$3:$F$153,"",0)</f>
        <v>5.35</v>
      </c>
      <c r="L40" s="26">
        <f>_xlfn.XLOOKUP(B40,'Mar-Compile'!$B$3:$B$153,'Mar-Compile'!$F$3:$F$153,"",0)</f>
        <v>3.7333333333333334</v>
      </c>
      <c r="M40" s="26">
        <f>_xlfn.XLOOKUP(B40,'Apr-Compile'!$B$3:$B$153,'Apr-Compile'!$F$3:$F$153,"",0)</f>
        <v>4.25</v>
      </c>
      <c r="N40" s="26">
        <f>_xlfn.XLOOKUP(B40,'Mei-Compile'!$B$3:$B$163,'Mei-Compile'!$F$3:$F$163,"",0)</f>
        <v>3.7666666666666666</v>
      </c>
      <c r="O40" s="26">
        <f>_xlfn.XLOOKUP(B40,'Jun-Compile'!$B$3:$B$167,'Jun-Compile'!$F$3:$F$167,"",0)</f>
        <v>3.8166666666666669</v>
      </c>
      <c r="P40" s="76">
        <f>_xlfn.XLOOKUP(B40,'Jan-Compile'!$B$3:$B$153,'Jan-Compile'!$H$3:$H$153,"",0)</f>
        <v>13</v>
      </c>
      <c r="Q40" s="76">
        <f>_xlfn.XLOOKUP(B40,'Feb-Compile'!$B$3:$B$153,'Feb-Compile'!$H$3:$H$153,"",0)</f>
        <v>15</v>
      </c>
      <c r="R40" s="76">
        <f>_xlfn.XLOOKUP(B40,'Mar-Compile'!$B$3:$B$153,'Mar-Compile'!$H$3:$H$153,"",0)</f>
        <v>11</v>
      </c>
      <c r="S40" s="76">
        <f>_xlfn.XLOOKUP(B40,'Apr-Compile'!$B$3:$B$153,'Apr-Compile'!$H$3:$H$153,"",0)</f>
        <v>15</v>
      </c>
      <c r="T40" s="76">
        <f>_xlfn.XLOOKUP(B40,'Mei-Compile'!$B$3:$B$163,'Mei-Compile'!$H$3:$H$163,"",0)</f>
        <v>14</v>
      </c>
      <c r="U40" s="76">
        <f>_xlfn.XLOOKUP(B40,'Jun-Compile'!$B$3:$B$167,'Jun-Compile'!$H$3:$H$167,"",0)</f>
        <v>13</v>
      </c>
    </row>
    <row r="41" spans="2:21" x14ac:dyDescent="0.25">
      <c r="B41" s="66" t="s">
        <v>277</v>
      </c>
      <c r="C41" s="65">
        <f>_xlfn.XLOOKUP(B41,'Jun-Compile'!$B$3:$B$167,'Jun-Compile'!$C$3:$C$167, ,0)</f>
        <v>0</v>
      </c>
      <c r="D41" s="76">
        <f>_xlfn.XLOOKUP(B41,'Jan-Compile'!$B$3:$B$153,'Jan-Compile'!$D$3:$D$153,"",0)</f>
        <v>10</v>
      </c>
      <c r="E41" s="76">
        <f>_xlfn.XLOOKUP(B41,'Feb-Compile'!$B$3:$B$153,'Feb-Compile'!$D$3:$D$153,"",0)</f>
        <v>16</v>
      </c>
      <c r="F41" s="76">
        <f>_xlfn.XLOOKUP(B41,'Mar-Compile'!$B$3:$B$153,'Mar-Compile'!$D$3:$D$153,"",0)</f>
        <v>0</v>
      </c>
      <c r="G41" s="76">
        <f>_xlfn.XLOOKUP(B41,'Apr-Compile'!$B$3:$B$153,'Apr-Compile'!$D$3:$D$153,"",0)</f>
        <v>0</v>
      </c>
      <c r="H41" s="76">
        <f>_xlfn.XLOOKUP(B41,'Mei-Compile'!$B$3:$B$163,'Mei-Compile'!$D$3:$D$163,"",0)</f>
        <v>20</v>
      </c>
      <c r="I41" s="76">
        <f>_xlfn.XLOOKUP(B41,'Jun-Compile'!$B$3:$B$167,'Jun-Compile'!$D$3:$D$167,"",0)</f>
        <v>1</v>
      </c>
      <c r="J41" s="26">
        <f>_xlfn.XLOOKUP(B41,'Jan-Compile'!$B$3:$B$153,'Jan-Compile'!$F$3:$F$153,"",0)</f>
        <v>0.16666666666666666</v>
      </c>
      <c r="K41" s="26">
        <f>_xlfn.XLOOKUP(B41,'Feb-Compile'!$B$3:$B$153,'Feb-Compile'!$F$3:$F$153,"",0)</f>
        <v>0.26666666666666666</v>
      </c>
      <c r="L41" s="26">
        <f>_xlfn.XLOOKUP(B41,'Mar-Compile'!$B$3:$B$153,'Mar-Compile'!$F$3:$F$153,"",0)</f>
        <v>0</v>
      </c>
      <c r="M41" s="26">
        <f>_xlfn.XLOOKUP(B41,'Apr-Compile'!$B$3:$B$153,'Apr-Compile'!$F$3:$F$153,"",0)</f>
        <v>0</v>
      </c>
      <c r="N41" s="26">
        <f>_xlfn.XLOOKUP(B41,'Mei-Compile'!$B$3:$B$163,'Mei-Compile'!$F$3:$F$163,"",0)</f>
        <v>0.33333333333333331</v>
      </c>
      <c r="O41" s="26">
        <f>_xlfn.XLOOKUP(B41,'Jun-Compile'!$B$3:$B$167,'Jun-Compile'!$F$3:$F$167,"",0)</f>
        <v>1.6666666666666666E-2</v>
      </c>
      <c r="P41" s="76">
        <f>_xlfn.XLOOKUP(B41,'Jan-Compile'!$B$3:$B$153,'Jan-Compile'!$H$3:$H$153,"",0)</f>
        <v>3</v>
      </c>
      <c r="Q41" s="76">
        <f>_xlfn.XLOOKUP(B41,'Feb-Compile'!$B$3:$B$153,'Feb-Compile'!$H$3:$H$153,"",0)</f>
        <v>2</v>
      </c>
      <c r="R41" s="76">
        <f>_xlfn.XLOOKUP(B41,'Mar-Compile'!$B$3:$B$153,'Mar-Compile'!$H$3:$H$153,"",0)</f>
        <v>0</v>
      </c>
      <c r="S41" s="76">
        <f>_xlfn.XLOOKUP(B41,'Apr-Compile'!$B$3:$B$153,'Apr-Compile'!$H$3:$H$153,"",0)</f>
        <v>0</v>
      </c>
      <c r="T41" s="76">
        <f>_xlfn.XLOOKUP(B41,'Mei-Compile'!$B$3:$B$163,'Mei-Compile'!$H$3:$H$163,"",0)</f>
        <v>2</v>
      </c>
      <c r="U41" s="76">
        <f>_xlfn.XLOOKUP(B41,'Jun-Compile'!$B$3:$B$167,'Jun-Compile'!$H$3:$H$167,"",0)</f>
        <v>1</v>
      </c>
    </row>
    <row r="42" spans="2:21" x14ac:dyDescent="0.25">
      <c r="B42" s="63" t="s">
        <v>41</v>
      </c>
      <c r="C42" s="65" t="str">
        <f>_xlfn.XLOOKUP(B42,'Jun-Compile'!$B$3:$B$167,'Jun-Compile'!$C$3:$C$167, ,0)</f>
        <v>Teknisi TC</v>
      </c>
      <c r="D42" s="76">
        <f>_xlfn.XLOOKUP(B42,'Jan-Compile'!$B$3:$B$153,'Jan-Compile'!$D$3:$D$153,"",0)</f>
        <v>40</v>
      </c>
      <c r="E42" s="76">
        <f>_xlfn.XLOOKUP(B42,'Feb-Compile'!$B$3:$B$153,'Feb-Compile'!$D$3:$D$153,"",0)</f>
        <v>82</v>
      </c>
      <c r="F42" s="76">
        <f>_xlfn.XLOOKUP(B42,'Mar-Compile'!$B$3:$B$153,'Mar-Compile'!$D$3:$D$153,"",0)</f>
        <v>42</v>
      </c>
      <c r="G42" s="76">
        <f>_xlfn.XLOOKUP(B42,'Apr-Compile'!$B$3:$B$153,'Apr-Compile'!$D$3:$D$153,"",0)</f>
        <v>46</v>
      </c>
      <c r="H42" s="76">
        <f>_xlfn.XLOOKUP(B42,'Mei-Compile'!$B$3:$B$163,'Mei-Compile'!$D$3:$D$163,"",0)</f>
        <v>0</v>
      </c>
      <c r="I42" s="76">
        <f>_xlfn.XLOOKUP(B42,'Jun-Compile'!$B$3:$B$167,'Jun-Compile'!$D$3:$D$167,"",0)</f>
        <v>36</v>
      </c>
      <c r="J42" s="26">
        <f>_xlfn.XLOOKUP(B42,'Jan-Compile'!$B$3:$B$153,'Jan-Compile'!$F$3:$F$153,"",0)</f>
        <v>0.66666666666666663</v>
      </c>
      <c r="K42" s="26">
        <f>_xlfn.XLOOKUP(B42,'Feb-Compile'!$B$3:$B$153,'Feb-Compile'!$F$3:$F$153,"",0)</f>
        <v>1.3666666666666667</v>
      </c>
      <c r="L42" s="26">
        <f>_xlfn.XLOOKUP(B42,'Mar-Compile'!$B$3:$B$153,'Mar-Compile'!$F$3:$F$153,"",0)</f>
        <v>0.7</v>
      </c>
      <c r="M42" s="26">
        <f>_xlfn.XLOOKUP(B42,'Apr-Compile'!$B$3:$B$153,'Apr-Compile'!$F$3:$F$153,"",0)</f>
        <v>0.76666666666666672</v>
      </c>
      <c r="N42" s="26">
        <f>_xlfn.XLOOKUP(B42,'Mei-Compile'!$B$3:$B$163,'Mei-Compile'!$F$3:$F$163,"",0)</f>
        <v>0</v>
      </c>
      <c r="O42" s="26">
        <f>_xlfn.XLOOKUP(B42,'Jun-Compile'!$B$3:$B$167,'Jun-Compile'!$F$3:$F$167,"",0)</f>
        <v>0.6</v>
      </c>
      <c r="P42" s="76">
        <f>_xlfn.XLOOKUP(B42,'Jan-Compile'!$B$3:$B$153,'Jan-Compile'!$H$3:$H$153,"",0)</f>
        <v>2</v>
      </c>
      <c r="Q42" s="76">
        <f>_xlfn.XLOOKUP(B42,'Feb-Compile'!$B$3:$B$153,'Feb-Compile'!$H$3:$H$153,"",0)</f>
        <v>8</v>
      </c>
      <c r="R42" s="76">
        <f>_xlfn.XLOOKUP(B42,'Mar-Compile'!$B$3:$B$153,'Mar-Compile'!$H$3:$H$153,"",0)</f>
        <v>7</v>
      </c>
      <c r="S42" s="76">
        <f>_xlfn.XLOOKUP(B42,'Apr-Compile'!$B$3:$B$153,'Apr-Compile'!$H$3:$H$153,"",0)</f>
        <v>4</v>
      </c>
      <c r="T42" s="76">
        <f>_xlfn.XLOOKUP(B42,'Mei-Compile'!$B$3:$B$163,'Mei-Compile'!$H$3:$H$163,"",0)</f>
        <v>0</v>
      </c>
      <c r="U42" s="76">
        <f>_xlfn.XLOOKUP(B42,'Jun-Compile'!$B$3:$B$167,'Jun-Compile'!$H$3:$H$167,"",0)</f>
        <v>4</v>
      </c>
    </row>
    <row r="43" spans="2:21" x14ac:dyDescent="0.25">
      <c r="B43" s="63" t="s">
        <v>202</v>
      </c>
      <c r="C43" s="65" t="str">
        <f>_xlfn.XLOOKUP(B43,'Jun-Compile'!$B$3:$B$167,'Jun-Compile'!$C$3:$C$167, ,0)</f>
        <v>RPE</v>
      </c>
      <c r="D43" s="76">
        <f>_xlfn.XLOOKUP(B43,'Jan-Compile'!$B$3:$B$153,'Jan-Compile'!$D$3:$D$153,"",0)</f>
        <v>0</v>
      </c>
      <c r="E43" s="76">
        <f>_xlfn.XLOOKUP(B43,'Feb-Compile'!$B$3:$B$153,'Feb-Compile'!$D$3:$D$153,"",0)</f>
        <v>0</v>
      </c>
      <c r="F43" s="76">
        <f>_xlfn.XLOOKUP(B43,'Mar-Compile'!$B$3:$B$153,'Mar-Compile'!$D$3:$D$153,"",0)</f>
        <v>0</v>
      </c>
      <c r="G43" s="76">
        <f>_xlfn.XLOOKUP(B43,'Apr-Compile'!$B$3:$B$153,'Apr-Compile'!$D$3:$D$153,"",0)</f>
        <v>0</v>
      </c>
      <c r="H43" s="76">
        <f>_xlfn.XLOOKUP(B43,'Mei-Compile'!$B$3:$B$163,'Mei-Compile'!$D$3:$D$163,"",0)</f>
        <v>0</v>
      </c>
      <c r="I43" s="76">
        <f>_xlfn.XLOOKUP(B43,'Jun-Compile'!$B$3:$B$167,'Jun-Compile'!$D$3:$D$167,"",0)</f>
        <v>0</v>
      </c>
      <c r="J43" s="26">
        <f>_xlfn.XLOOKUP(B43,'Jan-Compile'!$B$3:$B$153,'Jan-Compile'!$F$3:$F$153,"",0)</f>
        <v>0</v>
      </c>
      <c r="K43" s="26">
        <f>_xlfn.XLOOKUP(B43,'Feb-Compile'!$B$3:$B$153,'Feb-Compile'!$F$3:$F$153,"",0)</f>
        <v>0</v>
      </c>
      <c r="L43" s="26">
        <f>_xlfn.XLOOKUP(B43,'Mar-Compile'!$B$3:$B$153,'Mar-Compile'!$F$3:$F$153,"",0)</f>
        <v>0</v>
      </c>
      <c r="M43" s="26">
        <f>_xlfn.XLOOKUP(B43,'Apr-Compile'!$B$3:$B$153,'Apr-Compile'!$F$3:$F$153,"",0)</f>
        <v>0</v>
      </c>
      <c r="N43" s="26">
        <f>_xlfn.XLOOKUP(B43,'Mei-Compile'!$B$3:$B$163,'Mei-Compile'!$F$3:$F$163,"",0)</f>
        <v>0</v>
      </c>
      <c r="O43" s="26">
        <f>_xlfn.XLOOKUP(B43,'Jun-Compile'!$B$3:$B$167,'Jun-Compile'!$F$3:$F$167,"",0)</f>
        <v>0</v>
      </c>
      <c r="P43" s="76">
        <f>_xlfn.XLOOKUP(B43,'Jan-Compile'!$B$3:$B$153,'Jan-Compile'!$H$3:$H$153,"",0)</f>
        <v>0</v>
      </c>
      <c r="Q43" s="76">
        <f>_xlfn.XLOOKUP(B43,'Feb-Compile'!$B$3:$B$153,'Feb-Compile'!$H$3:$H$153,"",0)</f>
        <v>0</v>
      </c>
      <c r="R43" s="76">
        <f>_xlfn.XLOOKUP(B43,'Mar-Compile'!$B$3:$B$153,'Mar-Compile'!$H$3:$H$153,"",0)</f>
        <v>0</v>
      </c>
      <c r="S43" s="76">
        <f>_xlfn.XLOOKUP(B43,'Apr-Compile'!$B$3:$B$153,'Apr-Compile'!$H$3:$H$153,"",0)</f>
        <v>0</v>
      </c>
      <c r="T43" s="76">
        <f>_xlfn.XLOOKUP(B43,'Mei-Compile'!$B$3:$B$163,'Mei-Compile'!$H$3:$H$163,"",0)</f>
        <v>0</v>
      </c>
      <c r="U43" s="76">
        <f>_xlfn.XLOOKUP(B43,'Jun-Compile'!$B$3:$B$167,'Jun-Compile'!$H$3:$H$167,"",0)</f>
        <v>0</v>
      </c>
    </row>
    <row r="44" spans="2:21" x14ac:dyDescent="0.25">
      <c r="B44" s="63" t="s">
        <v>452</v>
      </c>
      <c r="C44" s="65" t="str">
        <f>_xlfn.XLOOKUP(B44,'Jun-Compile'!$B$3:$B$167,'Jun-Compile'!$C$3:$C$167, ,0)</f>
        <v>RPE</v>
      </c>
      <c r="D44" s="76" t="str">
        <f>_xlfn.XLOOKUP(B44,'Jan-Compile'!$B$3:$B$153,'Jan-Compile'!$D$3:$D$153,"",0)</f>
        <v/>
      </c>
      <c r="E44" s="76" t="str">
        <f>_xlfn.XLOOKUP(B44,'Feb-Compile'!$B$3:$B$153,'Feb-Compile'!$D$3:$D$153,"",0)</f>
        <v/>
      </c>
      <c r="F44" s="76" t="str">
        <f>_xlfn.XLOOKUP(B44,'Mar-Compile'!$B$3:$B$153,'Mar-Compile'!$D$3:$D$153,"",0)</f>
        <v/>
      </c>
      <c r="G44" s="76" t="str">
        <f>_xlfn.XLOOKUP(B44,'Apr-Compile'!$B$3:$B$153,'Apr-Compile'!$D$3:$D$153,"",0)</f>
        <v/>
      </c>
      <c r="H44" s="76" t="str">
        <f>_xlfn.XLOOKUP(B44,'Mei-Compile'!$B$3:$B$163,'Mei-Compile'!$D$3:$D$163,"",0)</f>
        <v/>
      </c>
      <c r="I44" s="76">
        <f>_xlfn.XLOOKUP(B44,'Jun-Compile'!$B$3:$B$167,'Jun-Compile'!$D$3:$D$167,"",0)</f>
        <v>0</v>
      </c>
      <c r="J44" s="26" t="str">
        <f>_xlfn.XLOOKUP(B44,'Jan-Compile'!$B$3:$B$153,'Jan-Compile'!$F$3:$F$153,"",0)</f>
        <v/>
      </c>
      <c r="K44" s="26" t="str">
        <f>_xlfn.XLOOKUP(B44,'Feb-Compile'!$B$3:$B$153,'Feb-Compile'!$F$3:$F$153,"",0)</f>
        <v/>
      </c>
      <c r="L44" s="26" t="str">
        <f>_xlfn.XLOOKUP(B44,'Mar-Compile'!$B$3:$B$153,'Mar-Compile'!$F$3:$F$153,"",0)</f>
        <v/>
      </c>
      <c r="M44" s="26" t="str">
        <f>_xlfn.XLOOKUP(B44,'Apr-Compile'!$B$3:$B$153,'Apr-Compile'!$F$3:$F$153,"",0)</f>
        <v/>
      </c>
      <c r="N44" s="26" t="str">
        <f>_xlfn.XLOOKUP(B44,'Mei-Compile'!$B$3:$B$163,'Mei-Compile'!$F$3:$F$163,"",0)</f>
        <v/>
      </c>
      <c r="O44" s="26">
        <f>_xlfn.XLOOKUP(B44,'Jun-Compile'!$B$3:$B$167,'Jun-Compile'!$F$3:$F$167,"",0)</f>
        <v>0</v>
      </c>
      <c r="P44" s="76" t="str">
        <f>_xlfn.XLOOKUP(B44,'Jan-Compile'!$B$3:$B$153,'Jan-Compile'!$H$3:$H$153,"",0)</f>
        <v/>
      </c>
      <c r="Q44" s="76" t="str">
        <f>_xlfn.XLOOKUP(B44,'Feb-Compile'!$B$3:$B$153,'Feb-Compile'!$H$3:$H$153,"",0)</f>
        <v/>
      </c>
      <c r="R44" s="76" t="str">
        <f>_xlfn.XLOOKUP(B44,'Mar-Compile'!$B$3:$B$153,'Mar-Compile'!$H$3:$H$153,"",0)</f>
        <v/>
      </c>
      <c r="S44" s="76" t="str">
        <f>_xlfn.XLOOKUP(B44,'Apr-Compile'!$B$3:$B$153,'Apr-Compile'!$H$3:$H$153,"",0)</f>
        <v/>
      </c>
      <c r="T44" s="76" t="str">
        <f>_xlfn.XLOOKUP(B44,'Mei-Compile'!$B$3:$B$163,'Mei-Compile'!$H$3:$H$163,"",0)</f>
        <v/>
      </c>
      <c r="U44" s="76">
        <f>_xlfn.XLOOKUP(B44,'Jun-Compile'!$B$3:$B$167,'Jun-Compile'!$H$3:$H$167,"",0)</f>
        <v>0</v>
      </c>
    </row>
    <row r="45" spans="2:21" x14ac:dyDescent="0.25">
      <c r="B45" s="63" t="s">
        <v>294</v>
      </c>
      <c r="C45" s="65" t="str">
        <f>_xlfn.XLOOKUP(B45,'Jun-Compile'!$B$3:$B$167,'Jun-Compile'!$C$3:$C$167, ,0)</f>
        <v>Purchasing</v>
      </c>
      <c r="D45" s="76">
        <f>_xlfn.XLOOKUP(B45,'Jan-Compile'!$B$3:$B$153,'Jan-Compile'!$D$3:$D$153,"",0)</f>
        <v>30</v>
      </c>
      <c r="E45" s="76">
        <f>_xlfn.XLOOKUP(B45,'Feb-Compile'!$B$3:$B$153,'Feb-Compile'!$D$3:$D$153,"",0)</f>
        <v>70</v>
      </c>
      <c r="F45" s="76">
        <f>_xlfn.XLOOKUP(B45,'Mar-Compile'!$B$3:$B$153,'Mar-Compile'!$D$3:$D$153,"",0)</f>
        <v>360</v>
      </c>
      <c r="G45" s="76">
        <f>_xlfn.XLOOKUP(B45,'Apr-Compile'!$B$3:$B$153,'Apr-Compile'!$D$3:$D$153,"",0)</f>
        <v>105</v>
      </c>
      <c r="H45" s="76">
        <f>_xlfn.XLOOKUP(B45,'Mei-Compile'!$B$3:$B$163,'Mei-Compile'!$D$3:$D$163,"",0)</f>
        <v>10</v>
      </c>
      <c r="I45" s="76">
        <f>_xlfn.XLOOKUP(B45,'Jun-Compile'!$B$3:$B$167,'Jun-Compile'!$D$3:$D$167,"",0)</f>
        <v>155</v>
      </c>
      <c r="J45" s="26">
        <f>_xlfn.XLOOKUP(B45,'Jan-Compile'!$B$3:$B$153,'Jan-Compile'!$F$3:$F$153,"",0)</f>
        <v>0.5</v>
      </c>
      <c r="K45" s="26">
        <f>_xlfn.XLOOKUP(B45,'Feb-Compile'!$B$3:$B$153,'Feb-Compile'!$F$3:$F$153,"",0)</f>
        <v>1.1666666666666667</v>
      </c>
      <c r="L45" s="26">
        <f>_xlfn.XLOOKUP(B45,'Mar-Compile'!$B$3:$B$153,'Mar-Compile'!$F$3:$F$153,"",0)</f>
        <v>6</v>
      </c>
      <c r="M45" s="26">
        <f>_xlfn.XLOOKUP(B45,'Apr-Compile'!$B$3:$B$153,'Apr-Compile'!$F$3:$F$153,"",0)</f>
        <v>1.75</v>
      </c>
      <c r="N45" s="26">
        <f>_xlfn.XLOOKUP(B45,'Mei-Compile'!$B$3:$B$163,'Mei-Compile'!$F$3:$F$163,"",0)</f>
        <v>0.16666666666666666</v>
      </c>
      <c r="O45" s="26">
        <f>_xlfn.XLOOKUP(B45,'Jun-Compile'!$B$3:$B$167,'Jun-Compile'!$F$3:$F$167,"",0)</f>
        <v>2.5833333333333335</v>
      </c>
      <c r="P45" s="76">
        <f>_xlfn.XLOOKUP(B45,'Jan-Compile'!$B$3:$B$153,'Jan-Compile'!$H$3:$H$153,"",0)</f>
        <v>2</v>
      </c>
      <c r="Q45" s="76">
        <f>_xlfn.XLOOKUP(B45,'Feb-Compile'!$B$3:$B$153,'Feb-Compile'!$H$3:$H$153,"",0)</f>
        <v>5</v>
      </c>
      <c r="R45" s="76">
        <f>_xlfn.XLOOKUP(B45,'Mar-Compile'!$B$3:$B$153,'Mar-Compile'!$H$3:$H$153,"",0)</f>
        <v>14</v>
      </c>
      <c r="S45" s="76">
        <f>_xlfn.XLOOKUP(B45,'Apr-Compile'!$B$3:$B$153,'Apr-Compile'!$H$3:$H$153,"",0)</f>
        <v>7</v>
      </c>
      <c r="T45" s="76">
        <f>_xlfn.XLOOKUP(B45,'Mei-Compile'!$B$3:$B$163,'Mei-Compile'!$H$3:$H$163,"",0)</f>
        <v>2</v>
      </c>
      <c r="U45" s="76">
        <f>_xlfn.XLOOKUP(B45,'Jun-Compile'!$B$3:$B$167,'Jun-Compile'!$H$3:$H$167,"",0)</f>
        <v>9</v>
      </c>
    </row>
    <row r="46" spans="2:21" x14ac:dyDescent="0.25">
      <c r="B46" s="66" t="s">
        <v>203</v>
      </c>
      <c r="C46" s="65">
        <f>_xlfn.XLOOKUP(B46,'Jun-Compile'!$B$3:$B$167,'Jun-Compile'!$C$3:$C$167, ,0)</f>
        <v>0</v>
      </c>
      <c r="D46" s="76">
        <f>_xlfn.XLOOKUP(B46,'Jan-Compile'!$B$3:$B$153,'Jan-Compile'!$D$3:$D$153,"",0)</f>
        <v>229</v>
      </c>
      <c r="E46" s="76">
        <f>_xlfn.XLOOKUP(B46,'Feb-Compile'!$B$3:$B$153,'Feb-Compile'!$D$3:$D$153,"",0)</f>
        <v>0</v>
      </c>
      <c r="F46" s="76">
        <f>_xlfn.XLOOKUP(B46,'Mar-Compile'!$B$3:$B$153,'Mar-Compile'!$D$3:$D$153,"",0)</f>
        <v>0</v>
      </c>
      <c r="G46" s="76">
        <f>_xlfn.XLOOKUP(B46,'Apr-Compile'!$B$3:$B$153,'Apr-Compile'!$D$3:$D$153,"",0)</f>
        <v>0</v>
      </c>
      <c r="H46" s="76">
        <f>_xlfn.XLOOKUP(B46,'Mei-Compile'!$B$3:$B$163,'Mei-Compile'!$D$3:$D$163,"",0)</f>
        <v>0</v>
      </c>
      <c r="I46" s="76">
        <f>_xlfn.XLOOKUP(B46,'Jun-Compile'!$B$3:$B$167,'Jun-Compile'!$D$3:$D$167,"",0)</f>
        <v>0</v>
      </c>
      <c r="J46" s="26">
        <f>_xlfn.XLOOKUP(B46,'Jan-Compile'!$B$3:$B$153,'Jan-Compile'!$F$3:$F$153,"",0)</f>
        <v>3.8166666666666669</v>
      </c>
      <c r="K46" s="26">
        <f>_xlfn.XLOOKUP(B46,'Feb-Compile'!$B$3:$B$153,'Feb-Compile'!$F$3:$F$153,"",0)</f>
        <v>0</v>
      </c>
      <c r="L46" s="26">
        <f>_xlfn.XLOOKUP(B46,'Mar-Compile'!$B$3:$B$153,'Mar-Compile'!$F$3:$F$153,"",0)</f>
        <v>0</v>
      </c>
      <c r="M46" s="26">
        <f>_xlfn.XLOOKUP(B46,'Apr-Compile'!$B$3:$B$153,'Apr-Compile'!$F$3:$F$153,"",0)</f>
        <v>0</v>
      </c>
      <c r="N46" s="26">
        <f>_xlfn.XLOOKUP(B46,'Mei-Compile'!$B$3:$B$163,'Mei-Compile'!$F$3:$F$163,"",0)</f>
        <v>0</v>
      </c>
      <c r="O46" s="26">
        <f>_xlfn.XLOOKUP(B46,'Jun-Compile'!$B$3:$B$167,'Jun-Compile'!$F$3:$F$167,"",0)</f>
        <v>0</v>
      </c>
      <c r="P46" s="76">
        <f>_xlfn.XLOOKUP(B46,'Jan-Compile'!$B$3:$B$153,'Jan-Compile'!$H$3:$H$153,"",0)</f>
        <v>6</v>
      </c>
      <c r="Q46" s="76">
        <f>_xlfn.XLOOKUP(B46,'Feb-Compile'!$B$3:$B$153,'Feb-Compile'!$H$3:$H$153,"",0)</f>
        <v>0</v>
      </c>
      <c r="R46" s="76">
        <f>_xlfn.XLOOKUP(B46,'Mar-Compile'!$B$3:$B$153,'Mar-Compile'!$H$3:$H$153,"",0)</f>
        <v>0</v>
      </c>
      <c r="S46" s="76">
        <f>_xlfn.XLOOKUP(B46,'Apr-Compile'!$B$3:$B$153,'Apr-Compile'!$H$3:$H$153,"",0)</f>
        <v>0</v>
      </c>
      <c r="T46" s="76">
        <f>_xlfn.XLOOKUP(B46,'Mei-Compile'!$B$3:$B$163,'Mei-Compile'!$H$3:$H$163,"",0)</f>
        <v>0</v>
      </c>
      <c r="U46" s="76">
        <f>_xlfn.XLOOKUP(B46,'Jun-Compile'!$B$3:$B$167,'Jun-Compile'!$H$3:$H$167,"",0)</f>
        <v>0</v>
      </c>
    </row>
    <row r="47" spans="2:21" x14ac:dyDescent="0.25">
      <c r="B47" s="63" t="s">
        <v>204</v>
      </c>
      <c r="C47" s="65" t="str">
        <f>_xlfn.XLOOKUP(B47,'Jun-Compile'!$B$3:$B$167,'Jun-Compile'!$C$3:$C$167, ,0)</f>
        <v>MEP</v>
      </c>
      <c r="D47" s="76">
        <f>_xlfn.XLOOKUP(B47,'Jan-Compile'!$B$3:$B$153,'Jan-Compile'!$D$3:$D$153,"",0)</f>
        <v>99</v>
      </c>
      <c r="E47" s="76">
        <f>_xlfn.XLOOKUP(B47,'Feb-Compile'!$B$3:$B$153,'Feb-Compile'!$D$3:$D$153,"",0)</f>
        <v>378</v>
      </c>
      <c r="F47" s="76">
        <f>_xlfn.XLOOKUP(B47,'Mar-Compile'!$B$3:$B$153,'Mar-Compile'!$D$3:$D$153,"",0)</f>
        <v>70</v>
      </c>
      <c r="G47" s="76">
        <f>_xlfn.XLOOKUP(B47,'Apr-Compile'!$B$3:$B$153,'Apr-Compile'!$D$3:$D$153,"",0)</f>
        <v>374</v>
      </c>
      <c r="H47" s="76">
        <f>_xlfn.XLOOKUP(B47,'Mei-Compile'!$B$3:$B$163,'Mei-Compile'!$D$3:$D$163,"",0)</f>
        <v>396</v>
      </c>
      <c r="I47" s="76">
        <f>_xlfn.XLOOKUP(B47,'Jun-Compile'!$B$3:$B$167,'Jun-Compile'!$D$3:$D$167,"",0)</f>
        <v>423</v>
      </c>
      <c r="J47" s="26">
        <f>_xlfn.XLOOKUP(B47,'Jan-Compile'!$B$3:$B$153,'Jan-Compile'!$F$3:$F$153,"",0)</f>
        <v>1.65</v>
      </c>
      <c r="K47" s="26">
        <f>_xlfn.XLOOKUP(B47,'Feb-Compile'!$B$3:$B$153,'Feb-Compile'!$F$3:$F$153,"",0)</f>
        <v>6.3</v>
      </c>
      <c r="L47" s="26">
        <f>_xlfn.XLOOKUP(B47,'Mar-Compile'!$B$3:$B$153,'Mar-Compile'!$F$3:$F$153,"",0)</f>
        <v>1.1666666666666667</v>
      </c>
      <c r="M47" s="26">
        <f>_xlfn.XLOOKUP(B47,'Apr-Compile'!$B$3:$B$153,'Apr-Compile'!$F$3:$F$153,"",0)</f>
        <v>6.2333333333333334</v>
      </c>
      <c r="N47" s="26">
        <f>_xlfn.XLOOKUP(B47,'Mei-Compile'!$B$3:$B$163,'Mei-Compile'!$F$3:$F$163,"",0)</f>
        <v>6.6</v>
      </c>
      <c r="O47" s="26">
        <f>_xlfn.XLOOKUP(B47,'Jun-Compile'!$B$3:$B$167,'Jun-Compile'!$F$3:$F$167,"",0)</f>
        <v>7.05</v>
      </c>
      <c r="P47" s="76">
        <f>_xlfn.XLOOKUP(B47,'Jan-Compile'!$B$3:$B$153,'Jan-Compile'!$H$3:$H$153,"",0)</f>
        <v>7</v>
      </c>
      <c r="Q47" s="76">
        <f>_xlfn.XLOOKUP(B47,'Feb-Compile'!$B$3:$B$153,'Feb-Compile'!$H$3:$H$153,"",0)</f>
        <v>13</v>
      </c>
      <c r="R47" s="76">
        <f>_xlfn.XLOOKUP(B47,'Mar-Compile'!$B$3:$B$153,'Mar-Compile'!$H$3:$H$153,"",0)</f>
        <v>7</v>
      </c>
      <c r="S47" s="76">
        <f>_xlfn.XLOOKUP(B47,'Apr-Compile'!$B$3:$B$153,'Apr-Compile'!$H$3:$H$153,"",0)</f>
        <v>3</v>
      </c>
      <c r="T47" s="76">
        <f>_xlfn.XLOOKUP(B47,'Mei-Compile'!$B$3:$B$163,'Mei-Compile'!$H$3:$H$163,"",0)</f>
        <v>11</v>
      </c>
      <c r="U47" s="76">
        <f>_xlfn.XLOOKUP(B47,'Jun-Compile'!$B$3:$B$167,'Jun-Compile'!$H$3:$H$167,"",0)</f>
        <v>16</v>
      </c>
    </row>
    <row r="48" spans="2:21" x14ac:dyDescent="0.25">
      <c r="B48" s="63" t="s">
        <v>205</v>
      </c>
      <c r="C48" s="65" t="str">
        <f>_xlfn.XLOOKUP(B48,'Jun-Compile'!$B$3:$B$167,'Jun-Compile'!$C$3:$C$167, ,0)</f>
        <v>MEP</v>
      </c>
      <c r="D48" s="76">
        <f>_xlfn.XLOOKUP(B48,'Jan-Compile'!$B$3:$B$153,'Jan-Compile'!$D$3:$D$153,"",0)</f>
        <v>47</v>
      </c>
      <c r="E48" s="76">
        <f>_xlfn.XLOOKUP(B48,'Feb-Compile'!$B$3:$B$153,'Feb-Compile'!$D$3:$D$153,"",0)</f>
        <v>39</v>
      </c>
      <c r="F48" s="76">
        <f>_xlfn.XLOOKUP(B48,'Mar-Compile'!$B$3:$B$153,'Mar-Compile'!$D$3:$D$153,"",0)</f>
        <v>1</v>
      </c>
      <c r="G48" s="76">
        <f>_xlfn.XLOOKUP(B48,'Apr-Compile'!$B$3:$B$153,'Apr-Compile'!$D$3:$D$153,"",0)</f>
        <v>75</v>
      </c>
      <c r="H48" s="76">
        <f>_xlfn.XLOOKUP(B48,'Mei-Compile'!$B$3:$B$163,'Mei-Compile'!$D$3:$D$163,"",0)</f>
        <v>77</v>
      </c>
      <c r="I48" s="76">
        <f>_xlfn.XLOOKUP(B48,'Jun-Compile'!$B$3:$B$167,'Jun-Compile'!$D$3:$D$167,"",0)</f>
        <v>120</v>
      </c>
      <c r="J48" s="26">
        <f>_xlfn.XLOOKUP(B48,'Jan-Compile'!$B$3:$B$153,'Jan-Compile'!$F$3:$F$153,"",0)</f>
        <v>0.78333333333333333</v>
      </c>
      <c r="K48" s="26">
        <f>_xlfn.XLOOKUP(B48,'Feb-Compile'!$B$3:$B$153,'Feb-Compile'!$F$3:$F$153,"",0)</f>
        <v>0.65</v>
      </c>
      <c r="L48" s="26">
        <f>_xlfn.XLOOKUP(B48,'Mar-Compile'!$B$3:$B$153,'Mar-Compile'!$F$3:$F$153,"",0)</f>
        <v>1.6666666666666666E-2</v>
      </c>
      <c r="M48" s="26">
        <f>_xlfn.XLOOKUP(B48,'Apr-Compile'!$B$3:$B$153,'Apr-Compile'!$F$3:$F$153,"",0)</f>
        <v>1.25</v>
      </c>
      <c r="N48" s="26">
        <f>_xlfn.XLOOKUP(B48,'Mei-Compile'!$B$3:$B$163,'Mei-Compile'!$F$3:$F$163,"",0)</f>
        <v>1.2833333333333334</v>
      </c>
      <c r="O48" s="26">
        <f>_xlfn.XLOOKUP(B48,'Jun-Compile'!$B$3:$B$167,'Jun-Compile'!$F$3:$F$167,"",0)</f>
        <v>2</v>
      </c>
      <c r="P48" s="76">
        <f>_xlfn.XLOOKUP(B48,'Jan-Compile'!$B$3:$B$153,'Jan-Compile'!$H$3:$H$153,"",0)</f>
        <v>5</v>
      </c>
      <c r="Q48" s="76">
        <f>_xlfn.XLOOKUP(B48,'Feb-Compile'!$B$3:$B$153,'Feb-Compile'!$H$3:$H$153,"",0)</f>
        <v>4</v>
      </c>
      <c r="R48" s="76">
        <f>_xlfn.XLOOKUP(B48,'Mar-Compile'!$B$3:$B$153,'Mar-Compile'!$H$3:$H$153,"",0)</f>
        <v>1</v>
      </c>
      <c r="S48" s="76">
        <f>_xlfn.XLOOKUP(B48,'Apr-Compile'!$B$3:$B$153,'Apr-Compile'!$H$3:$H$153,"",0)</f>
        <v>4</v>
      </c>
      <c r="T48" s="76">
        <f>_xlfn.XLOOKUP(B48,'Mei-Compile'!$B$3:$B$163,'Mei-Compile'!$H$3:$H$163,"",0)</f>
        <v>7</v>
      </c>
      <c r="U48" s="76">
        <f>_xlfn.XLOOKUP(B48,'Jun-Compile'!$B$3:$B$167,'Jun-Compile'!$H$3:$H$167,"",0)</f>
        <v>7</v>
      </c>
    </row>
    <row r="49" spans="2:21" x14ac:dyDescent="0.25">
      <c r="B49" s="63" t="s">
        <v>48</v>
      </c>
      <c r="C49" s="65" t="str">
        <f>_xlfn.XLOOKUP(B49,'Jun-Compile'!$B$3:$B$167,'Jun-Compile'!$C$3:$C$167, ,0)</f>
        <v>MEP</v>
      </c>
      <c r="D49" s="76">
        <f>_xlfn.XLOOKUP(B49,'Jan-Compile'!$B$3:$B$153,'Jan-Compile'!$D$3:$D$153,"",0)</f>
        <v>0</v>
      </c>
      <c r="E49" s="76">
        <f>_xlfn.XLOOKUP(B49,'Feb-Compile'!$B$3:$B$153,'Feb-Compile'!$D$3:$D$153,"",0)</f>
        <v>110</v>
      </c>
      <c r="F49" s="76">
        <f>_xlfn.XLOOKUP(B49,'Mar-Compile'!$B$3:$B$153,'Mar-Compile'!$D$3:$D$153,"",0)</f>
        <v>78</v>
      </c>
      <c r="G49" s="76">
        <f>_xlfn.XLOOKUP(B49,'Apr-Compile'!$B$3:$B$153,'Apr-Compile'!$D$3:$D$153,"",0)</f>
        <v>4</v>
      </c>
      <c r="H49" s="76">
        <f>_xlfn.XLOOKUP(B49,'Mei-Compile'!$B$3:$B$163,'Mei-Compile'!$D$3:$D$163,"",0)</f>
        <v>0</v>
      </c>
      <c r="I49" s="76">
        <f>_xlfn.XLOOKUP(B49,'Jun-Compile'!$B$3:$B$167,'Jun-Compile'!$D$3:$D$167,"",0)</f>
        <v>0</v>
      </c>
      <c r="J49" s="26">
        <f>_xlfn.XLOOKUP(B49,'Jan-Compile'!$B$3:$B$153,'Jan-Compile'!$F$3:$F$153,"",0)</f>
        <v>0</v>
      </c>
      <c r="K49" s="26">
        <f>_xlfn.XLOOKUP(B49,'Feb-Compile'!$B$3:$B$153,'Feb-Compile'!$F$3:$F$153,"",0)</f>
        <v>1.8333333333333333</v>
      </c>
      <c r="L49" s="26">
        <f>_xlfn.XLOOKUP(B49,'Mar-Compile'!$B$3:$B$153,'Mar-Compile'!$F$3:$F$153,"",0)</f>
        <v>1.3</v>
      </c>
      <c r="M49" s="26">
        <f>_xlfn.XLOOKUP(B49,'Apr-Compile'!$B$3:$B$153,'Apr-Compile'!$F$3:$F$153,"",0)</f>
        <v>6.6666666666666666E-2</v>
      </c>
      <c r="N49" s="26">
        <f>_xlfn.XLOOKUP(B49,'Mei-Compile'!$B$3:$B$163,'Mei-Compile'!$F$3:$F$163,"",0)</f>
        <v>0</v>
      </c>
      <c r="O49" s="26">
        <f>_xlfn.XLOOKUP(B49,'Jun-Compile'!$B$3:$B$167,'Jun-Compile'!$F$3:$F$167,"",0)</f>
        <v>0</v>
      </c>
      <c r="P49" s="76">
        <f>_xlfn.XLOOKUP(B49,'Jan-Compile'!$B$3:$B$153,'Jan-Compile'!$H$3:$H$153,"",0)</f>
        <v>0</v>
      </c>
      <c r="Q49" s="76">
        <f>_xlfn.XLOOKUP(B49,'Feb-Compile'!$B$3:$B$153,'Feb-Compile'!$H$3:$H$153,"",0)</f>
        <v>9</v>
      </c>
      <c r="R49" s="76">
        <f>_xlfn.XLOOKUP(B49,'Mar-Compile'!$B$3:$B$153,'Mar-Compile'!$H$3:$H$153,"",0)</f>
        <v>2</v>
      </c>
      <c r="S49" s="76">
        <f>_xlfn.XLOOKUP(B49,'Apr-Compile'!$B$3:$B$153,'Apr-Compile'!$H$3:$H$153,"",0)</f>
        <v>1</v>
      </c>
      <c r="T49" s="76">
        <f>_xlfn.XLOOKUP(B49,'Mei-Compile'!$B$3:$B$163,'Mei-Compile'!$H$3:$H$163,"",0)</f>
        <v>0</v>
      </c>
      <c r="U49" s="76">
        <f>_xlfn.XLOOKUP(B49,'Jun-Compile'!$B$3:$B$167,'Jun-Compile'!$H$3:$H$167,"",0)</f>
        <v>0</v>
      </c>
    </row>
    <row r="50" spans="2:21" x14ac:dyDescent="0.25">
      <c r="B50" s="63" t="s">
        <v>206</v>
      </c>
      <c r="C50" s="65" t="str">
        <f>_xlfn.XLOOKUP(B50,'Jun-Compile'!$B$3:$B$167,'Jun-Compile'!$C$3:$C$167, ,0)</f>
        <v>MEP</v>
      </c>
      <c r="D50" s="76">
        <f>_xlfn.XLOOKUP(B50,'Jan-Compile'!$B$3:$B$153,'Jan-Compile'!$D$3:$D$153,"",0)</f>
        <v>26</v>
      </c>
      <c r="E50" s="76">
        <f>_xlfn.XLOOKUP(B50,'Feb-Compile'!$B$3:$B$153,'Feb-Compile'!$D$3:$D$153,"",0)</f>
        <v>0</v>
      </c>
      <c r="F50" s="76">
        <f>_xlfn.XLOOKUP(B50,'Mar-Compile'!$B$3:$B$153,'Mar-Compile'!$D$3:$D$153,"",0)</f>
        <v>0</v>
      </c>
      <c r="G50" s="76">
        <f>_xlfn.XLOOKUP(B50,'Apr-Compile'!$B$3:$B$153,'Apr-Compile'!$D$3:$D$153,"",0)</f>
        <v>0</v>
      </c>
      <c r="H50" s="76">
        <f>_xlfn.XLOOKUP(B50,'Mei-Compile'!$B$3:$B$163,'Mei-Compile'!$D$3:$D$163,"",0)</f>
        <v>0</v>
      </c>
      <c r="I50" s="76">
        <f>_xlfn.XLOOKUP(B50,'Jun-Compile'!$B$3:$B$167,'Jun-Compile'!$D$3:$D$167,"",0)</f>
        <v>0</v>
      </c>
      <c r="J50" s="26">
        <f>_xlfn.XLOOKUP(B50,'Jan-Compile'!$B$3:$B$153,'Jan-Compile'!$F$3:$F$153,"",0)</f>
        <v>0.43333333333333335</v>
      </c>
      <c r="K50" s="26">
        <f>_xlfn.XLOOKUP(B50,'Feb-Compile'!$B$3:$B$153,'Feb-Compile'!$F$3:$F$153,"",0)</f>
        <v>0</v>
      </c>
      <c r="L50" s="26">
        <f>_xlfn.XLOOKUP(B50,'Mar-Compile'!$B$3:$B$153,'Mar-Compile'!$F$3:$F$153,"",0)</f>
        <v>0</v>
      </c>
      <c r="M50" s="26">
        <f>_xlfn.XLOOKUP(B50,'Apr-Compile'!$B$3:$B$153,'Apr-Compile'!$F$3:$F$153,"",0)</f>
        <v>0</v>
      </c>
      <c r="N50" s="26">
        <f>_xlfn.XLOOKUP(B50,'Mei-Compile'!$B$3:$B$163,'Mei-Compile'!$F$3:$F$163,"",0)</f>
        <v>0</v>
      </c>
      <c r="O50" s="26">
        <f>_xlfn.XLOOKUP(B50,'Jun-Compile'!$B$3:$B$167,'Jun-Compile'!$F$3:$F$167,"",0)</f>
        <v>0</v>
      </c>
      <c r="P50" s="76">
        <f>_xlfn.XLOOKUP(B50,'Jan-Compile'!$B$3:$B$153,'Jan-Compile'!$H$3:$H$153,"",0)</f>
        <v>8</v>
      </c>
      <c r="Q50" s="76">
        <f>_xlfn.XLOOKUP(B50,'Feb-Compile'!$B$3:$B$153,'Feb-Compile'!$H$3:$H$153,"",0)</f>
        <v>0</v>
      </c>
      <c r="R50" s="76">
        <f>_xlfn.XLOOKUP(B50,'Mar-Compile'!$B$3:$B$153,'Mar-Compile'!$H$3:$H$153,"",0)</f>
        <v>0</v>
      </c>
      <c r="S50" s="76">
        <f>_xlfn.XLOOKUP(B50,'Apr-Compile'!$B$3:$B$153,'Apr-Compile'!$H$3:$H$153,"",0)</f>
        <v>0</v>
      </c>
      <c r="T50" s="76">
        <f>_xlfn.XLOOKUP(B50,'Mei-Compile'!$B$3:$B$163,'Mei-Compile'!$H$3:$H$163,"",0)</f>
        <v>0</v>
      </c>
      <c r="U50" s="76">
        <f>_xlfn.XLOOKUP(B50,'Jun-Compile'!$B$3:$B$167,'Jun-Compile'!$H$3:$H$167,"",0)</f>
        <v>0</v>
      </c>
    </row>
    <row r="51" spans="2:21" x14ac:dyDescent="0.25">
      <c r="B51" s="63" t="s">
        <v>207</v>
      </c>
      <c r="C51" s="65" t="str">
        <f>_xlfn.XLOOKUP(B51,'Jun-Compile'!$B$3:$B$167,'Jun-Compile'!$C$3:$C$167, ,0)</f>
        <v>MEP</v>
      </c>
      <c r="D51" s="76">
        <f>_xlfn.XLOOKUP(B51,'Jan-Compile'!$B$3:$B$153,'Jan-Compile'!$D$3:$D$153,"",0)</f>
        <v>0</v>
      </c>
      <c r="E51" s="76">
        <f>_xlfn.XLOOKUP(B51,'Feb-Compile'!$B$3:$B$153,'Feb-Compile'!$D$3:$D$153,"",0)</f>
        <v>0</v>
      </c>
      <c r="F51" s="76">
        <f>_xlfn.XLOOKUP(B51,'Mar-Compile'!$B$3:$B$153,'Mar-Compile'!$D$3:$D$153,"",0)</f>
        <v>0</v>
      </c>
      <c r="G51" s="76">
        <f>_xlfn.XLOOKUP(B51,'Apr-Compile'!$B$3:$B$153,'Apr-Compile'!$D$3:$D$153,"",0)</f>
        <v>2</v>
      </c>
      <c r="H51" s="76">
        <f>_xlfn.XLOOKUP(B51,'Mei-Compile'!$B$3:$B$163,'Mei-Compile'!$D$3:$D$163,"",0)</f>
        <v>0</v>
      </c>
      <c r="I51" s="76">
        <f>_xlfn.XLOOKUP(B51,'Jun-Compile'!$B$3:$B$167,'Jun-Compile'!$D$3:$D$167,"",0)</f>
        <v>1</v>
      </c>
      <c r="J51" s="26">
        <f>_xlfn.XLOOKUP(B51,'Jan-Compile'!$B$3:$B$153,'Jan-Compile'!$F$3:$F$153,"",0)</f>
        <v>0</v>
      </c>
      <c r="K51" s="26">
        <f>_xlfn.XLOOKUP(B51,'Feb-Compile'!$B$3:$B$153,'Feb-Compile'!$F$3:$F$153,"",0)</f>
        <v>0</v>
      </c>
      <c r="L51" s="26">
        <f>_xlfn.XLOOKUP(B51,'Mar-Compile'!$B$3:$B$153,'Mar-Compile'!$F$3:$F$153,"",0)</f>
        <v>0</v>
      </c>
      <c r="M51" s="26">
        <f>_xlfn.XLOOKUP(B51,'Apr-Compile'!$B$3:$B$153,'Apr-Compile'!$F$3:$F$153,"",0)</f>
        <v>3.3333333333333333E-2</v>
      </c>
      <c r="N51" s="26">
        <f>_xlfn.XLOOKUP(B51,'Mei-Compile'!$B$3:$B$163,'Mei-Compile'!$F$3:$F$163,"",0)</f>
        <v>0</v>
      </c>
      <c r="O51" s="26">
        <f>_xlfn.XLOOKUP(B51,'Jun-Compile'!$B$3:$B$167,'Jun-Compile'!$F$3:$F$167,"",0)</f>
        <v>1.6666666666666666E-2</v>
      </c>
      <c r="P51" s="76">
        <f>_xlfn.XLOOKUP(B51,'Jan-Compile'!$B$3:$B$153,'Jan-Compile'!$H$3:$H$153,"",0)</f>
        <v>0</v>
      </c>
      <c r="Q51" s="76">
        <f>_xlfn.XLOOKUP(B51,'Feb-Compile'!$B$3:$B$153,'Feb-Compile'!$H$3:$H$153,"",0)</f>
        <v>0</v>
      </c>
      <c r="R51" s="76">
        <f>_xlfn.XLOOKUP(B51,'Mar-Compile'!$B$3:$B$153,'Mar-Compile'!$H$3:$H$153,"",0)</f>
        <v>0</v>
      </c>
      <c r="S51" s="76">
        <f>_xlfn.XLOOKUP(B51,'Apr-Compile'!$B$3:$B$153,'Apr-Compile'!$H$3:$H$153,"",0)</f>
        <v>1</v>
      </c>
      <c r="T51" s="76">
        <f>_xlfn.XLOOKUP(B51,'Mei-Compile'!$B$3:$B$163,'Mei-Compile'!$H$3:$H$163,"",0)</f>
        <v>0</v>
      </c>
      <c r="U51" s="76">
        <f>_xlfn.XLOOKUP(B51,'Jun-Compile'!$B$3:$B$167,'Jun-Compile'!$H$3:$H$167,"",0)</f>
        <v>1</v>
      </c>
    </row>
    <row r="52" spans="2:21" x14ac:dyDescent="0.25">
      <c r="B52" s="63" t="s">
        <v>208</v>
      </c>
      <c r="C52" s="65" t="str">
        <f>_xlfn.XLOOKUP(B52,'Jun-Compile'!$B$3:$B$167,'Jun-Compile'!$C$3:$C$167, ,0)</f>
        <v>MEP</v>
      </c>
      <c r="D52" s="76">
        <f>_xlfn.XLOOKUP(B52,'Jan-Compile'!$B$3:$B$153,'Jan-Compile'!$D$3:$D$153,"",0)</f>
        <v>0</v>
      </c>
      <c r="E52" s="76">
        <f>_xlfn.XLOOKUP(B52,'Feb-Compile'!$B$3:$B$153,'Feb-Compile'!$D$3:$D$153,"",0)</f>
        <v>0</v>
      </c>
      <c r="F52" s="76">
        <f>_xlfn.XLOOKUP(B52,'Mar-Compile'!$B$3:$B$153,'Mar-Compile'!$D$3:$D$153,"",0)</f>
        <v>12</v>
      </c>
      <c r="G52" s="76">
        <f>_xlfn.XLOOKUP(B52,'Apr-Compile'!$B$3:$B$153,'Apr-Compile'!$D$3:$D$153,"",0)</f>
        <v>0</v>
      </c>
      <c r="H52" s="76">
        <f>_xlfn.XLOOKUP(B52,'Mei-Compile'!$B$3:$B$163,'Mei-Compile'!$D$3:$D$163,"",0)</f>
        <v>0</v>
      </c>
      <c r="I52" s="76">
        <f>_xlfn.XLOOKUP(B52,'Jun-Compile'!$B$3:$B$167,'Jun-Compile'!$D$3:$D$167,"",0)</f>
        <v>0</v>
      </c>
      <c r="J52" s="26">
        <f>_xlfn.XLOOKUP(B52,'Jan-Compile'!$B$3:$B$153,'Jan-Compile'!$F$3:$F$153,"",0)</f>
        <v>0</v>
      </c>
      <c r="K52" s="26">
        <f>_xlfn.XLOOKUP(B52,'Feb-Compile'!$B$3:$B$153,'Feb-Compile'!$F$3:$F$153,"",0)</f>
        <v>0</v>
      </c>
      <c r="L52" s="26">
        <f>_xlfn.XLOOKUP(B52,'Mar-Compile'!$B$3:$B$153,'Mar-Compile'!$F$3:$F$153,"",0)</f>
        <v>0.2</v>
      </c>
      <c r="M52" s="26">
        <f>_xlfn.XLOOKUP(B52,'Apr-Compile'!$B$3:$B$153,'Apr-Compile'!$F$3:$F$153,"",0)</f>
        <v>0</v>
      </c>
      <c r="N52" s="26">
        <f>_xlfn.XLOOKUP(B52,'Mei-Compile'!$B$3:$B$163,'Mei-Compile'!$F$3:$F$163,"",0)</f>
        <v>0</v>
      </c>
      <c r="O52" s="26">
        <f>_xlfn.XLOOKUP(B52,'Jun-Compile'!$B$3:$B$167,'Jun-Compile'!$F$3:$F$167,"",0)</f>
        <v>0</v>
      </c>
      <c r="P52" s="76">
        <f>_xlfn.XLOOKUP(B52,'Jan-Compile'!$B$3:$B$153,'Jan-Compile'!$H$3:$H$153,"",0)</f>
        <v>0</v>
      </c>
      <c r="Q52" s="76">
        <f>_xlfn.XLOOKUP(B52,'Feb-Compile'!$B$3:$B$153,'Feb-Compile'!$H$3:$H$153,"",0)</f>
        <v>0</v>
      </c>
      <c r="R52" s="76">
        <f>_xlfn.XLOOKUP(B52,'Mar-Compile'!$B$3:$B$153,'Mar-Compile'!$H$3:$H$153,"",0)</f>
        <v>2</v>
      </c>
      <c r="S52" s="76">
        <f>_xlfn.XLOOKUP(B52,'Apr-Compile'!$B$3:$B$153,'Apr-Compile'!$H$3:$H$153,"",0)</f>
        <v>0</v>
      </c>
      <c r="T52" s="76">
        <f>_xlfn.XLOOKUP(B52,'Mei-Compile'!$B$3:$B$163,'Mei-Compile'!$H$3:$H$163,"",0)</f>
        <v>0</v>
      </c>
      <c r="U52" s="76">
        <f>_xlfn.XLOOKUP(B52,'Jun-Compile'!$B$3:$B$167,'Jun-Compile'!$H$3:$H$167,"",0)</f>
        <v>0</v>
      </c>
    </row>
    <row r="53" spans="2:21" x14ac:dyDescent="0.25">
      <c r="B53" s="66" t="s">
        <v>209</v>
      </c>
      <c r="C53" s="65">
        <f>_xlfn.XLOOKUP(B53,'Jun-Compile'!$B$3:$B$167,'Jun-Compile'!$C$3:$C$167, ,0)</f>
        <v>0</v>
      </c>
      <c r="D53" s="76">
        <f>_xlfn.XLOOKUP(B53,'Jan-Compile'!$B$3:$B$153,'Jan-Compile'!$D$3:$D$153,"",0)</f>
        <v>15</v>
      </c>
      <c r="E53" s="76">
        <f>_xlfn.XLOOKUP(B53,'Feb-Compile'!$B$3:$B$153,'Feb-Compile'!$D$3:$D$153,"",0)</f>
        <v>0</v>
      </c>
      <c r="F53" s="76">
        <f>_xlfn.XLOOKUP(B53,'Mar-Compile'!$B$3:$B$153,'Mar-Compile'!$D$3:$D$153,"",0)</f>
        <v>0</v>
      </c>
      <c r="G53" s="76">
        <f>_xlfn.XLOOKUP(B53,'Apr-Compile'!$B$3:$B$153,'Apr-Compile'!$D$3:$D$153,"",0)</f>
        <v>0</v>
      </c>
      <c r="H53" s="76">
        <f>_xlfn.XLOOKUP(B53,'Mei-Compile'!$B$3:$B$163,'Mei-Compile'!$D$3:$D$163,"",0)</f>
        <v>0</v>
      </c>
      <c r="I53" s="76">
        <f>_xlfn.XLOOKUP(B53,'Jun-Compile'!$B$3:$B$167,'Jun-Compile'!$D$3:$D$167,"",0)</f>
        <v>0</v>
      </c>
      <c r="J53" s="26">
        <f>_xlfn.XLOOKUP(B53,'Jan-Compile'!$B$3:$B$153,'Jan-Compile'!$F$3:$F$153,"",0)</f>
        <v>0.25</v>
      </c>
      <c r="K53" s="26">
        <f>_xlfn.XLOOKUP(B53,'Feb-Compile'!$B$3:$B$153,'Feb-Compile'!$F$3:$F$153,"",0)</f>
        <v>0</v>
      </c>
      <c r="L53" s="26">
        <f>_xlfn.XLOOKUP(B53,'Mar-Compile'!$B$3:$B$153,'Mar-Compile'!$F$3:$F$153,"",0)</f>
        <v>0</v>
      </c>
      <c r="M53" s="26">
        <f>_xlfn.XLOOKUP(B53,'Apr-Compile'!$B$3:$B$153,'Apr-Compile'!$F$3:$F$153,"",0)</f>
        <v>0</v>
      </c>
      <c r="N53" s="26">
        <f>_xlfn.XLOOKUP(B53,'Mei-Compile'!$B$3:$B$163,'Mei-Compile'!$F$3:$F$163,"",0)</f>
        <v>0</v>
      </c>
      <c r="O53" s="26">
        <f>_xlfn.XLOOKUP(B53,'Jun-Compile'!$B$3:$B$167,'Jun-Compile'!$F$3:$F$167,"",0)</f>
        <v>0</v>
      </c>
      <c r="P53" s="76">
        <f>_xlfn.XLOOKUP(B53,'Jan-Compile'!$B$3:$B$153,'Jan-Compile'!$H$3:$H$153,"",0)</f>
        <v>1</v>
      </c>
      <c r="Q53" s="76">
        <f>_xlfn.XLOOKUP(B53,'Feb-Compile'!$B$3:$B$153,'Feb-Compile'!$H$3:$H$153,"",0)</f>
        <v>0</v>
      </c>
      <c r="R53" s="76">
        <f>_xlfn.XLOOKUP(B53,'Mar-Compile'!$B$3:$B$153,'Mar-Compile'!$H$3:$H$153,"",0)</f>
        <v>0</v>
      </c>
      <c r="S53" s="76">
        <f>_xlfn.XLOOKUP(B53,'Apr-Compile'!$B$3:$B$153,'Apr-Compile'!$H$3:$H$153,"",0)</f>
        <v>0</v>
      </c>
      <c r="T53" s="76">
        <f>_xlfn.XLOOKUP(B53,'Mei-Compile'!$B$3:$B$163,'Mei-Compile'!$H$3:$H$163,"",0)</f>
        <v>0</v>
      </c>
      <c r="U53" s="76">
        <f>_xlfn.XLOOKUP(B53,'Jun-Compile'!$B$3:$B$167,'Jun-Compile'!$H$3:$H$167,"",0)</f>
        <v>0</v>
      </c>
    </row>
    <row r="54" spans="2:21" x14ac:dyDescent="0.25">
      <c r="B54" s="63" t="s">
        <v>210</v>
      </c>
      <c r="C54" s="65" t="str">
        <f>_xlfn.XLOOKUP(B54,'Jun-Compile'!$B$3:$B$167,'Jun-Compile'!$C$3:$C$167, ,0)</f>
        <v>MEP</v>
      </c>
      <c r="D54" s="76">
        <f>_xlfn.XLOOKUP(B54,'Jan-Compile'!$B$3:$B$153,'Jan-Compile'!$D$3:$D$153,"",0)</f>
        <v>0</v>
      </c>
      <c r="E54" s="76">
        <f>_xlfn.XLOOKUP(B54,'Feb-Compile'!$B$3:$B$153,'Feb-Compile'!$D$3:$D$153,"",0)</f>
        <v>0</v>
      </c>
      <c r="F54" s="76">
        <f>_xlfn.XLOOKUP(B54,'Mar-Compile'!$B$3:$B$153,'Mar-Compile'!$D$3:$D$153,"",0)</f>
        <v>0</v>
      </c>
      <c r="G54" s="76">
        <f>_xlfn.XLOOKUP(B54,'Apr-Compile'!$B$3:$B$153,'Apr-Compile'!$D$3:$D$153,"",0)</f>
        <v>0</v>
      </c>
      <c r="H54" s="76">
        <f>_xlfn.XLOOKUP(B54,'Mei-Compile'!$B$3:$B$163,'Mei-Compile'!$D$3:$D$163,"",0)</f>
        <v>0</v>
      </c>
      <c r="I54" s="76">
        <f>_xlfn.XLOOKUP(B54,'Jun-Compile'!$B$3:$B$167,'Jun-Compile'!$D$3:$D$167,"",0)</f>
        <v>2</v>
      </c>
      <c r="J54" s="26">
        <f>_xlfn.XLOOKUP(B54,'Jan-Compile'!$B$3:$B$153,'Jan-Compile'!$F$3:$F$153,"",0)</f>
        <v>0</v>
      </c>
      <c r="K54" s="26">
        <f>_xlfn.XLOOKUP(B54,'Feb-Compile'!$B$3:$B$153,'Feb-Compile'!$F$3:$F$153,"",0)</f>
        <v>0</v>
      </c>
      <c r="L54" s="26">
        <f>_xlfn.XLOOKUP(B54,'Mar-Compile'!$B$3:$B$153,'Mar-Compile'!$F$3:$F$153,"",0)</f>
        <v>0</v>
      </c>
      <c r="M54" s="26">
        <f>_xlfn.XLOOKUP(B54,'Apr-Compile'!$B$3:$B$153,'Apr-Compile'!$F$3:$F$153,"",0)</f>
        <v>0</v>
      </c>
      <c r="N54" s="26">
        <f>_xlfn.XLOOKUP(B54,'Mei-Compile'!$B$3:$B$163,'Mei-Compile'!$F$3:$F$163,"",0)</f>
        <v>0</v>
      </c>
      <c r="O54" s="26">
        <f>_xlfn.XLOOKUP(B54,'Jun-Compile'!$B$3:$B$167,'Jun-Compile'!$F$3:$F$167,"",0)</f>
        <v>3.3333333333333333E-2</v>
      </c>
      <c r="P54" s="76">
        <f>_xlfn.XLOOKUP(B54,'Jan-Compile'!$B$3:$B$153,'Jan-Compile'!$H$3:$H$153,"",0)</f>
        <v>0</v>
      </c>
      <c r="Q54" s="76">
        <f>_xlfn.XLOOKUP(B54,'Feb-Compile'!$B$3:$B$153,'Feb-Compile'!$H$3:$H$153,"",0)</f>
        <v>0</v>
      </c>
      <c r="R54" s="76">
        <f>_xlfn.XLOOKUP(B54,'Mar-Compile'!$B$3:$B$153,'Mar-Compile'!$H$3:$H$153,"",0)</f>
        <v>0</v>
      </c>
      <c r="S54" s="76">
        <f>_xlfn.XLOOKUP(B54,'Apr-Compile'!$B$3:$B$153,'Apr-Compile'!$H$3:$H$153,"",0)</f>
        <v>0</v>
      </c>
      <c r="T54" s="76">
        <f>_xlfn.XLOOKUP(B54,'Mei-Compile'!$B$3:$B$163,'Mei-Compile'!$H$3:$H$163,"",0)</f>
        <v>0</v>
      </c>
      <c r="U54" s="76">
        <f>_xlfn.XLOOKUP(B54,'Jun-Compile'!$B$3:$B$167,'Jun-Compile'!$H$3:$H$167,"",0)</f>
        <v>1</v>
      </c>
    </row>
    <row r="55" spans="2:21" x14ac:dyDescent="0.25">
      <c r="B55" s="63" t="s">
        <v>211</v>
      </c>
      <c r="C55" s="65" t="str">
        <f>_xlfn.XLOOKUP(B55,'Jun-Compile'!$B$3:$B$167,'Jun-Compile'!$C$3:$C$167, ,0)</f>
        <v>MEP</v>
      </c>
      <c r="D55" s="76">
        <f>_xlfn.XLOOKUP(B55,'Jan-Compile'!$B$3:$B$153,'Jan-Compile'!$D$3:$D$153,"",0)</f>
        <v>9</v>
      </c>
      <c r="E55" s="76">
        <f>_xlfn.XLOOKUP(B55,'Feb-Compile'!$B$3:$B$153,'Feb-Compile'!$D$3:$D$153,"",0)</f>
        <v>4</v>
      </c>
      <c r="F55" s="76">
        <f>_xlfn.XLOOKUP(B55,'Mar-Compile'!$B$3:$B$153,'Mar-Compile'!$D$3:$D$153,"",0)</f>
        <v>0</v>
      </c>
      <c r="G55" s="76">
        <f>_xlfn.XLOOKUP(B55,'Apr-Compile'!$B$3:$B$153,'Apr-Compile'!$D$3:$D$153,"",0)</f>
        <v>0</v>
      </c>
      <c r="H55" s="76">
        <f>_xlfn.XLOOKUP(B55,'Mei-Compile'!$B$3:$B$163,'Mei-Compile'!$D$3:$D$163,"",0)</f>
        <v>0</v>
      </c>
      <c r="I55" s="76">
        <f>_xlfn.XLOOKUP(B55,'Jun-Compile'!$B$3:$B$167,'Jun-Compile'!$D$3:$D$167,"",0)</f>
        <v>0</v>
      </c>
      <c r="J55" s="26">
        <f>_xlfn.XLOOKUP(B55,'Jan-Compile'!$B$3:$B$153,'Jan-Compile'!$F$3:$F$153,"",0)</f>
        <v>0.15</v>
      </c>
      <c r="K55" s="26">
        <f>_xlfn.XLOOKUP(B55,'Feb-Compile'!$B$3:$B$153,'Feb-Compile'!$F$3:$F$153,"",0)</f>
        <v>6.6666666666666666E-2</v>
      </c>
      <c r="L55" s="26">
        <f>_xlfn.XLOOKUP(B55,'Mar-Compile'!$B$3:$B$153,'Mar-Compile'!$F$3:$F$153,"",0)</f>
        <v>0</v>
      </c>
      <c r="M55" s="26">
        <f>_xlfn.XLOOKUP(B55,'Apr-Compile'!$B$3:$B$153,'Apr-Compile'!$F$3:$F$153,"",0)</f>
        <v>0</v>
      </c>
      <c r="N55" s="26">
        <f>_xlfn.XLOOKUP(B55,'Mei-Compile'!$B$3:$B$163,'Mei-Compile'!$F$3:$F$163,"",0)</f>
        <v>0</v>
      </c>
      <c r="O55" s="26">
        <f>_xlfn.XLOOKUP(B55,'Jun-Compile'!$B$3:$B$167,'Jun-Compile'!$F$3:$F$167,"",0)</f>
        <v>0</v>
      </c>
      <c r="P55" s="76">
        <f>_xlfn.XLOOKUP(B55,'Jan-Compile'!$B$3:$B$153,'Jan-Compile'!$H$3:$H$153,"",0)</f>
        <v>1</v>
      </c>
      <c r="Q55" s="76">
        <f>_xlfn.XLOOKUP(B55,'Feb-Compile'!$B$3:$B$153,'Feb-Compile'!$H$3:$H$153,"",0)</f>
        <v>2</v>
      </c>
      <c r="R55" s="76">
        <f>_xlfn.XLOOKUP(B55,'Mar-Compile'!$B$3:$B$153,'Mar-Compile'!$H$3:$H$153,"",0)</f>
        <v>0</v>
      </c>
      <c r="S55" s="76">
        <f>_xlfn.XLOOKUP(B55,'Apr-Compile'!$B$3:$B$153,'Apr-Compile'!$H$3:$H$153,"",0)</f>
        <v>0</v>
      </c>
      <c r="T55" s="76">
        <f>_xlfn.XLOOKUP(B55,'Mei-Compile'!$B$3:$B$163,'Mei-Compile'!$H$3:$H$163,"",0)</f>
        <v>0</v>
      </c>
      <c r="U55" s="76">
        <f>_xlfn.XLOOKUP(B55,'Jun-Compile'!$B$3:$B$167,'Jun-Compile'!$H$3:$H$167,"",0)</f>
        <v>0</v>
      </c>
    </row>
    <row r="56" spans="2:21" x14ac:dyDescent="0.25">
      <c r="B56" s="63" t="s">
        <v>372</v>
      </c>
      <c r="C56" s="65" t="str">
        <f>_xlfn.XLOOKUP(B56,'Jun-Compile'!$B$3:$B$167,'Jun-Compile'!$C$3:$C$167, ,0)</f>
        <v>MEP</v>
      </c>
      <c r="D56" s="76">
        <f>_xlfn.XLOOKUP(B56,'Jan-Compile'!$B$3:$B$153,'Jan-Compile'!$D$3:$D$153,"",0)</f>
        <v>0</v>
      </c>
      <c r="E56" s="76">
        <f>_xlfn.XLOOKUP(B56,'Feb-Compile'!$B$3:$B$153,'Feb-Compile'!$D$3:$D$153,"",0)</f>
        <v>1</v>
      </c>
      <c r="F56" s="76">
        <f>_xlfn.XLOOKUP(B56,'Mar-Compile'!$B$3:$B$153,'Mar-Compile'!$D$3:$D$153,"",0)</f>
        <v>0</v>
      </c>
      <c r="G56" s="76">
        <f>_xlfn.XLOOKUP(B56,'Apr-Compile'!$B$3:$B$153,'Apr-Compile'!$D$3:$D$153,"",0)</f>
        <v>0</v>
      </c>
      <c r="H56" s="76">
        <f>_xlfn.XLOOKUP(B56,'Mei-Compile'!$B$3:$B$163,'Mei-Compile'!$D$3:$D$163,"",0)</f>
        <v>0</v>
      </c>
      <c r="I56" s="76">
        <f>_xlfn.XLOOKUP(B56,'Jun-Compile'!$B$3:$B$167,'Jun-Compile'!$D$3:$D$167,"",0)</f>
        <v>0</v>
      </c>
      <c r="J56" s="26">
        <f>_xlfn.XLOOKUP(B56,'Jan-Compile'!$B$3:$B$153,'Jan-Compile'!$F$3:$F$153,"",0)</f>
        <v>0</v>
      </c>
      <c r="K56" s="26">
        <f>_xlfn.XLOOKUP(B56,'Feb-Compile'!$B$3:$B$153,'Feb-Compile'!$F$3:$F$153,"",0)</f>
        <v>1.6666666666666666E-2</v>
      </c>
      <c r="L56" s="26">
        <f>_xlfn.XLOOKUP(B56,'Mar-Compile'!$B$3:$B$153,'Mar-Compile'!$F$3:$F$153,"",0)</f>
        <v>0</v>
      </c>
      <c r="M56" s="26">
        <f>_xlfn.XLOOKUP(B56,'Apr-Compile'!$B$3:$B$153,'Apr-Compile'!$F$3:$F$153,"",0)</f>
        <v>0</v>
      </c>
      <c r="N56" s="26">
        <f>_xlfn.XLOOKUP(B56,'Mei-Compile'!$B$3:$B$163,'Mei-Compile'!$F$3:$F$163,"",0)</f>
        <v>0</v>
      </c>
      <c r="O56" s="26">
        <f>_xlfn.XLOOKUP(B56,'Jun-Compile'!$B$3:$B$167,'Jun-Compile'!$F$3:$F$167,"",0)</f>
        <v>0</v>
      </c>
      <c r="P56" s="76">
        <f>_xlfn.XLOOKUP(B56,'Jan-Compile'!$B$3:$B$153,'Jan-Compile'!$H$3:$H$153,"",0)</f>
        <v>0</v>
      </c>
      <c r="Q56" s="76">
        <f>_xlfn.XLOOKUP(B56,'Feb-Compile'!$B$3:$B$153,'Feb-Compile'!$H$3:$H$153,"",0)</f>
        <v>1</v>
      </c>
      <c r="R56" s="76">
        <f>_xlfn.XLOOKUP(B56,'Mar-Compile'!$B$3:$B$153,'Mar-Compile'!$H$3:$H$153,"",0)</f>
        <v>0</v>
      </c>
      <c r="S56" s="76">
        <f>_xlfn.XLOOKUP(B56,'Apr-Compile'!$B$3:$B$153,'Apr-Compile'!$H$3:$H$153,"",0)</f>
        <v>0</v>
      </c>
      <c r="T56" s="76">
        <f>_xlfn.XLOOKUP(B56,'Mei-Compile'!$B$3:$B$163,'Mei-Compile'!$H$3:$H$163,"",0)</f>
        <v>0</v>
      </c>
      <c r="U56" s="76">
        <f>_xlfn.XLOOKUP(B56,'Jun-Compile'!$B$3:$B$167,'Jun-Compile'!$H$3:$H$167,"",0)</f>
        <v>0</v>
      </c>
    </row>
    <row r="57" spans="2:21" x14ac:dyDescent="0.25">
      <c r="B57" s="63" t="s">
        <v>373</v>
      </c>
      <c r="C57" s="65" t="str">
        <f>_xlfn.XLOOKUP(B57,'Jun-Compile'!$B$3:$B$167,'Jun-Compile'!$C$3:$C$167, ,0)</f>
        <v>MEP</v>
      </c>
      <c r="D57" s="76">
        <f>_xlfn.XLOOKUP(B57,'Jan-Compile'!$B$3:$B$153,'Jan-Compile'!$D$3:$D$153,"",0)</f>
        <v>0</v>
      </c>
      <c r="E57" s="76">
        <f>_xlfn.XLOOKUP(B57,'Feb-Compile'!$B$3:$B$153,'Feb-Compile'!$D$3:$D$153,"",0)</f>
        <v>3</v>
      </c>
      <c r="F57" s="76">
        <f>_xlfn.XLOOKUP(B57,'Mar-Compile'!$B$3:$B$153,'Mar-Compile'!$D$3:$D$153,"",0)</f>
        <v>2</v>
      </c>
      <c r="G57" s="76">
        <f>_xlfn.XLOOKUP(B57,'Apr-Compile'!$B$3:$B$153,'Apr-Compile'!$D$3:$D$153,"",0)</f>
        <v>0</v>
      </c>
      <c r="H57" s="76">
        <f>_xlfn.XLOOKUP(B57,'Mei-Compile'!$B$3:$B$163,'Mei-Compile'!$D$3:$D$163,"",0)</f>
        <v>46</v>
      </c>
      <c r="I57" s="76">
        <f>_xlfn.XLOOKUP(B57,'Jun-Compile'!$B$3:$B$167,'Jun-Compile'!$D$3:$D$167,"",0)</f>
        <v>0</v>
      </c>
      <c r="J57" s="26">
        <f>_xlfn.XLOOKUP(B57,'Jan-Compile'!$B$3:$B$153,'Jan-Compile'!$F$3:$F$153,"",0)</f>
        <v>0</v>
      </c>
      <c r="K57" s="26">
        <f>_xlfn.XLOOKUP(B57,'Feb-Compile'!$B$3:$B$153,'Feb-Compile'!$F$3:$F$153,"",0)</f>
        <v>0.05</v>
      </c>
      <c r="L57" s="26">
        <f>_xlfn.XLOOKUP(B57,'Mar-Compile'!$B$3:$B$153,'Mar-Compile'!$F$3:$F$153,"",0)</f>
        <v>3.3333333333333333E-2</v>
      </c>
      <c r="M57" s="26">
        <f>_xlfn.XLOOKUP(B57,'Apr-Compile'!$B$3:$B$153,'Apr-Compile'!$F$3:$F$153,"",0)</f>
        <v>0</v>
      </c>
      <c r="N57" s="26">
        <f>_xlfn.XLOOKUP(B57,'Mei-Compile'!$B$3:$B$163,'Mei-Compile'!$F$3:$F$163,"",0)</f>
        <v>0.76666666666666672</v>
      </c>
      <c r="O57" s="26">
        <f>_xlfn.XLOOKUP(B57,'Jun-Compile'!$B$3:$B$167,'Jun-Compile'!$F$3:$F$167,"",0)</f>
        <v>0</v>
      </c>
      <c r="P57" s="76">
        <f>_xlfn.XLOOKUP(B57,'Jan-Compile'!$B$3:$B$153,'Jan-Compile'!$H$3:$H$153,"",0)</f>
        <v>0</v>
      </c>
      <c r="Q57" s="76">
        <f>_xlfn.XLOOKUP(B57,'Feb-Compile'!$B$3:$B$153,'Feb-Compile'!$H$3:$H$153,"",0)</f>
        <v>1</v>
      </c>
      <c r="R57" s="76">
        <f>_xlfn.XLOOKUP(B57,'Mar-Compile'!$B$3:$B$153,'Mar-Compile'!$H$3:$H$153,"",0)</f>
        <v>1</v>
      </c>
      <c r="S57" s="76">
        <f>_xlfn.XLOOKUP(B57,'Apr-Compile'!$B$3:$B$153,'Apr-Compile'!$H$3:$H$153,"",0)</f>
        <v>0</v>
      </c>
      <c r="T57" s="76">
        <f>_xlfn.XLOOKUP(B57,'Mei-Compile'!$B$3:$B$163,'Mei-Compile'!$H$3:$H$163,"",0)</f>
        <v>1</v>
      </c>
      <c r="U57" s="76">
        <f>_xlfn.XLOOKUP(B57,'Jun-Compile'!$B$3:$B$167,'Jun-Compile'!$H$3:$H$167,"",0)</f>
        <v>0</v>
      </c>
    </row>
    <row r="58" spans="2:21" x14ac:dyDescent="0.25">
      <c r="B58" s="63" t="s">
        <v>212</v>
      </c>
      <c r="C58" s="65" t="str">
        <f>_xlfn.XLOOKUP(B58,'Jun-Compile'!$B$3:$B$167,'Jun-Compile'!$C$3:$C$167, ,0)</f>
        <v>Logistik</v>
      </c>
      <c r="D58" s="76">
        <f>_xlfn.XLOOKUP(B58,'Jan-Compile'!$B$3:$B$153,'Jan-Compile'!$D$3:$D$153,"",0)</f>
        <v>90</v>
      </c>
      <c r="E58" s="76">
        <f>_xlfn.XLOOKUP(B58,'Feb-Compile'!$B$3:$B$153,'Feb-Compile'!$D$3:$D$153,"",0)</f>
        <v>26</v>
      </c>
      <c r="F58" s="76">
        <f>_xlfn.XLOOKUP(B58,'Mar-Compile'!$B$3:$B$153,'Mar-Compile'!$D$3:$D$153,"",0)</f>
        <v>7</v>
      </c>
      <c r="G58" s="76">
        <f>_xlfn.XLOOKUP(B58,'Apr-Compile'!$B$3:$B$153,'Apr-Compile'!$D$3:$D$153,"",0)</f>
        <v>39</v>
      </c>
      <c r="H58" s="76">
        <f>_xlfn.XLOOKUP(B58,'Mei-Compile'!$B$3:$B$163,'Mei-Compile'!$D$3:$D$163,"",0)</f>
        <v>0</v>
      </c>
      <c r="I58" s="76">
        <f>_xlfn.XLOOKUP(B58,'Jun-Compile'!$B$3:$B$167,'Jun-Compile'!$D$3:$D$167,"",0)</f>
        <v>0</v>
      </c>
      <c r="J58" s="26">
        <f>_xlfn.XLOOKUP(B58,'Jan-Compile'!$B$3:$B$153,'Jan-Compile'!$F$3:$F$153,"",0)</f>
        <v>1.5</v>
      </c>
      <c r="K58" s="26">
        <f>_xlfn.XLOOKUP(B58,'Feb-Compile'!$B$3:$B$153,'Feb-Compile'!$F$3:$F$153,"",0)</f>
        <v>0.43333333333333335</v>
      </c>
      <c r="L58" s="26">
        <f>_xlfn.XLOOKUP(B58,'Mar-Compile'!$B$3:$B$153,'Mar-Compile'!$F$3:$F$153,"",0)</f>
        <v>0.11666666666666667</v>
      </c>
      <c r="M58" s="26">
        <f>_xlfn.XLOOKUP(B58,'Apr-Compile'!$B$3:$B$153,'Apr-Compile'!$F$3:$F$153,"",0)</f>
        <v>0.65</v>
      </c>
      <c r="N58" s="26">
        <f>_xlfn.XLOOKUP(B58,'Mei-Compile'!$B$3:$B$163,'Mei-Compile'!$F$3:$F$163,"",0)</f>
        <v>0</v>
      </c>
      <c r="O58" s="26">
        <f>_xlfn.XLOOKUP(B58,'Jun-Compile'!$B$3:$B$167,'Jun-Compile'!$F$3:$F$167,"",0)</f>
        <v>0</v>
      </c>
      <c r="P58" s="76">
        <f>_xlfn.XLOOKUP(B58,'Jan-Compile'!$B$3:$B$153,'Jan-Compile'!$H$3:$H$153,"",0)</f>
        <v>4</v>
      </c>
      <c r="Q58" s="76">
        <f>_xlfn.XLOOKUP(B58,'Feb-Compile'!$B$3:$B$153,'Feb-Compile'!$H$3:$H$153,"",0)</f>
        <v>4</v>
      </c>
      <c r="R58" s="76">
        <f>_xlfn.XLOOKUP(B58,'Mar-Compile'!$B$3:$B$153,'Mar-Compile'!$H$3:$H$153,"",0)</f>
        <v>3</v>
      </c>
      <c r="S58" s="76">
        <f>_xlfn.XLOOKUP(B58,'Apr-Compile'!$B$3:$B$153,'Apr-Compile'!$H$3:$H$153,"",0)</f>
        <v>3</v>
      </c>
      <c r="T58" s="76">
        <f>_xlfn.XLOOKUP(B58,'Mei-Compile'!$B$3:$B$163,'Mei-Compile'!$H$3:$H$163,"",0)</f>
        <v>0</v>
      </c>
      <c r="U58" s="76">
        <f>_xlfn.XLOOKUP(B58,'Jun-Compile'!$B$3:$B$167,'Jun-Compile'!$H$3:$H$167,"",0)</f>
        <v>0</v>
      </c>
    </row>
    <row r="59" spans="2:21" x14ac:dyDescent="0.25">
      <c r="B59" s="63" t="s">
        <v>213</v>
      </c>
      <c r="C59" s="65" t="str">
        <f>_xlfn.XLOOKUP(B59,'Jun-Compile'!$B$3:$B$167,'Jun-Compile'!$C$3:$C$167, ,0)</f>
        <v>GTI</v>
      </c>
      <c r="D59" s="76">
        <f>_xlfn.XLOOKUP(B59,'Jan-Compile'!$B$3:$B$153,'Jan-Compile'!$D$3:$D$153,"",0)</f>
        <v>0</v>
      </c>
      <c r="E59" s="76">
        <f>_xlfn.XLOOKUP(B59,'Feb-Compile'!$B$3:$B$153,'Feb-Compile'!$D$3:$D$153,"",0)</f>
        <v>0</v>
      </c>
      <c r="F59" s="76">
        <f>_xlfn.XLOOKUP(B59,'Mar-Compile'!$B$3:$B$153,'Mar-Compile'!$D$3:$D$153,"",0)</f>
        <v>19</v>
      </c>
      <c r="G59" s="76">
        <f>_xlfn.XLOOKUP(B59,'Apr-Compile'!$B$3:$B$153,'Apr-Compile'!$D$3:$D$153,"",0)</f>
        <v>0</v>
      </c>
      <c r="H59" s="76">
        <f>_xlfn.XLOOKUP(B59,'Mei-Compile'!$B$3:$B$163,'Mei-Compile'!$D$3:$D$163,"",0)</f>
        <v>0</v>
      </c>
      <c r="I59" s="76">
        <f>_xlfn.XLOOKUP(B59,'Jun-Compile'!$B$3:$B$167,'Jun-Compile'!$D$3:$D$167,"",0)</f>
        <v>225</v>
      </c>
      <c r="J59" s="26">
        <f>_xlfn.XLOOKUP(B59,'Jan-Compile'!$B$3:$B$153,'Jan-Compile'!$F$3:$F$153,"",0)</f>
        <v>0</v>
      </c>
      <c r="K59" s="26">
        <f>_xlfn.XLOOKUP(B59,'Feb-Compile'!$B$3:$B$153,'Feb-Compile'!$F$3:$F$153,"",0)</f>
        <v>0</v>
      </c>
      <c r="L59" s="26">
        <f>_xlfn.XLOOKUP(B59,'Mar-Compile'!$B$3:$B$153,'Mar-Compile'!$F$3:$F$153,"",0)</f>
        <v>0.31666666666666665</v>
      </c>
      <c r="M59" s="26">
        <f>_xlfn.XLOOKUP(B59,'Apr-Compile'!$B$3:$B$153,'Apr-Compile'!$F$3:$F$153,"",0)</f>
        <v>0</v>
      </c>
      <c r="N59" s="26">
        <f>_xlfn.XLOOKUP(B59,'Mei-Compile'!$B$3:$B$163,'Mei-Compile'!$F$3:$F$163,"",0)</f>
        <v>0</v>
      </c>
      <c r="O59" s="26">
        <f>_xlfn.XLOOKUP(B59,'Jun-Compile'!$B$3:$B$167,'Jun-Compile'!$F$3:$F$167,"",0)</f>
        <v>3.75</v>
      </c>
      <c r="P59" s="76">
        <f>_xlfn.XLOOKUP(B59,'Jan-Compile'!$B$3:$B$153,'Jan-Compile'!$H$3:$H$153,"",0)</f>
        <v>0</v>
      </c>
      <c r="Q59" s="76">
        <f>_xlfn.XLOOKUP(B59,'Feb-Compile'!$B$3:$B$153,'Feb-Compile'!$H$3:$H$153,"",0)</f>
        <v>0</v>
      </c>
      <c r="R59" s="76">
        <f>_xlfn.XLOOKUP(B59,'Mar-Compile'!$B$3:$B$153,'Mar-Compile'!$H$3:$H$153,"",0)</f>
        <v>1</v>
      </c>
      <c r="S59" s="76">
        <f>_xlfn.XLOOKUP(B59,'Apr-Compile'!$B$3:$B$153,'Apr-Compile'!$H$3:$H$153,"",0)</f>
        <v>0</v>
      </c>
      <c r="T59" s="76">
        <f>_xlfn.XLOOKUP(B59,'Mei-Compile'!$B$3:$B$163,'Mei-Compile'!$H$3:$H$163,"",0)</f>
        <v>0</v>
      </c>
      <c r="U59" s="76">
        <f>_xlfn.XLOOKUP(B59,'Jun-Compile'!$B$3:$B$167,'Jun-Compile'!$H$3:$H$167,"",0)</f>
        <v>1</v>
      </c>
    </row>
    <row r="60" spans="2:21" x14ac:dyDescent="0.25">
      <c r="B60" s="63" t="s">
        <v>409</v>
      </c>
      <c r="C60" s="65" t="str">
        <f>_xlfn.XLOOKUP(B60,'Jun-Compile'!$B$3:$B$167,'Jun-Compile'!$C$3:$C$167, ,0)</f>
        <v>Sales</v>
      </c>
      <c r="D60" s="76" t="str">
        <f>_xlfn.XLOOKUP(B60,'Jan-Compile'!$B$3:$B$153,'Jan-Compile'!$D$3:$D$153,"",0)</f>
        <v/>
      </c>
      <c r="E60" s="76" t="str">
        <f>_xlfn.XLOOKUP(B60,'Feb-Compile'!$B$3:$B$153,'Feb-Compile'!$D$3:$D$153,"",0)</f>
        <v/>
      </c>
      <c r="F60" s="76" t="str">
        <f>_xlfn.XLOOKUP(B60,'Mar-Compile'!$B$3:$B$153,'Mar-Compile'!$D$3:$D$153,"",0)</f>
        <v/>
      </c>
      <c r="G60" s="76" t="str">
        <f>_xlfn.XLOOKUP(B60,'Apr-Compile'!$B$3:$B$153,'Apr-Compile'!$D$3:$D$153,"",0)</f>
        <v/>
      </c>
      <c r="H60" s="76">
        <f>_xlfn.XLOOKUP(B60,'Mei-Compile'!$B$3:$B$163,'Mei-Compile'!$D$3:$D$163,"",0)</f>
        <v>0</v>
      </c>
      <c r="I60" s="76">
        <f>_xlfn.XLOOKUP(B60,'Jun-Compile'!$B$3:$B$167,'Jun-Compile'!$D$3:$D$167,"",0)</f>
        <v>10</v>
      </c>
      <c r="J60" s="26" t="str">
        <f>_xlfn.XLOOKUP(B60,'Jan-Compile'!$B$3:$B$153,'Jan-Compile'!$F$3:$F$153,"",0)</f>
        <v/>
      </c>
      <c r="K60" s="26" t="str">
        <f>_xlfn.XLOOKUP(B60,'Feb-Compile'!$B$3:$B$153,'Feb-Compile'!$F$3:$F$153,"",0)</f>
        <v/>
      </c>
      <c r="L60" s="26" t="str">
        <f>_xlfn.XLOOKUP(B60,'Mar-Compile'!$B$3:$B$153,'Mar-Compile'!$F$3:$F$153,"",0)</f>
        <v/>
      </c>
      <c r="M60" s="26" t="str">
        <f>_xlfn.XLOOKUP(B60,'Apr-Compile'!$B$3:$B$153,'Apr-Compile'!$F$3:$F$153,"",0)</f>
        <v/>
      </c>
      <c r="N60" s="26">
        <f>_xlfn.XLOOKUP(B60,'Mei-Compile'!$B$3:$B$163,'Mei-Compile'!$F$3:$F$163,"",0)</f>
        <v>0</v>
      </c>
      <c r="O60" s="26">
        <f>_xlfn.XLOOKUP(B60,'Jun-Compile'!$B$3:$B$167,'Jun-Compile'!$F$3:$F$167,"",0)</f>
        <v>0.16666666666666666</v>
      </c>
      <c r="P60" s="76" t="str">
        <f>_xlfn.XLOOKUP(B60,'Jan-Compile'!$B$3:$B$153,'Jan-Compile'!$H$3:$H$153,"",0)</f>
        <v/>
      </c>
      <c r="Q60" s="76" t="str">
        <f>_xlfn.XLOOKUP(B60,'Feb-Compile'!$B$3:$B$153,'Feb-Compile'!$H$3:$H$153,"",0)</f>
        <v/>
      </c>
      <c r="R60" s="76" t="str">
        <f>_xlfn.XLOOKUP(B60,'Mar-Compile'!$B$3:$B$153,'Mar-Compile'!$H$3:$H$153,"",0)</f>
        <v/>
      </c>
      <c r="S60" s="76" t="str">
        <f>_xlfn.XLOOKUP(B60,'Apr-Compile'!$B$3:$B$153,'Apr-Compile'!$H$3:$H$153,"",0)</f>
        <v/>
      </c>
      <c r="T60" s="76">
        <f>_xlfn.XLOOKUP(B60,'Mei-Compile'!$B$3:$B$163,'Mei-Compile'!$H$3:$H$163,"",0)</f>
        <v>0</v>
      </c>
      <c r="U60" s="76">
        <f>_xlfn.XLOOKUP(B60,'Jun-Compile'!$B$3:$B$167,'Jun-Compile'!$H$3:$H$167,"",0)</f>
        <v>1</v>
      </c>
    </row>
    <row r="61" spans="2:21" x14ac:dyDescent="0.25">
      <c r="B61" s="63" t="s">
        <v>59</v>
      </c>
      <c r="C61" s="65" t="str">
        <f>_xlfn.XLOOKUP(B61,'Jun-Compile'!$B$3:$B$167,'Jun-Compile'!$C$3:$C$167, ,0)</f>
        <v>GTI</v>
      </c>
      <c r="D61" s="76">
        <f>_xlfn.XLOOKUP(B61,'Jan-Compile'!$B$3:$B$153,'Jan-Compile'!$D$3:$D$153,"",0)</f>
        <v>0</v>
      </c>
      <c r="E61" s="76">
        <f>_xlfn.XLOOKUP(B61,'Feb-Compile'!$B$3:$B$153,'Feb-Compile'!$D$3:$D$153,"",0)</f>
        <v>0</v>
      </c>
      <c r="F61" s="76">
        <f>_xlfn.XLOOKUP(B61,'Mar-Compile'!$B$3:$B$153,'Mar-Compile'!$D$3:$D$153,"",0)</f>
        <v>0</v>
      </c>
      <c r="G61" s="76">
        <f>_xlfn.XLOOKUP(B61,'Apr-Compile'!$B$3:$B$153,'Apr-Compile'!$D$3:$D$153,"",0)</f>
        <v>0</v>
      </c>
      <c r="H61" s="76">
        <f>_xlfn.XLOOKUP(B61,'Mei-Compile'!$B$3:$B$163,'Mei-Compile'!$D$3:$D$163,"",0)</f>
        <v>0</v>
      </c>
      <c r="I61" s="76">
        <f>_xlfn.XLOOKUP(B61,'Jun-Compile'!$B$3:$B$167,'Jun-Compile'!$D$3:$D$167,"",0)</f>
        <v>48</v>
      </c>
      <c r="J61" s="26">
        <f>_xlfn.XLOOKUP(B61,'Jan-Compile'!$B$3:$B$153,'Jan-Compile'!$F$3:$F$153,"",0)</f>
        <v>0</v>
      </c>
      <c r="K61" s="26">
        <f>_xlfn.XLOOKUP(B61,'Feb-Compile'!$B$3:$B$153,'Feb-Compile'!$F$3:$F$153,"",0)</f>
        <v>0</v>
      </c>
      <c r="L61" s="26">
        <f>_xlfn.XLOOKUP(B61,'Mar-Compile'!$B$3:$B$153,'Mar-Compile'!$F$3:$F$153,"",0)</f>
        <v>0</v>
      </c>
      <c r="M61" s="26">
        <f>_xlfn.XLOOKUP(B61,'Apr-Compile'!$B$3:$B$153,'Apr-Compile'!$F$3:$F$153,"",0)</f>
        <v>0</v>
      </c>
      <c r="N61" s="26">
        <f>_xlfn.XLOOKUP(B61,'Mei-Compile'!$B$3:$B$163,'Mei-Compile'!$F$3:$F$163,"",0)</f>
        <v>0</v>
      </c>
      <c r="O61" s="26">
        <f>_xlfn.XLOOKUP(B61,'Jun-Compile'!$B$3:$B$167,'Jun-Compile'!$F$3:$F$167,"",0)</f>
        <v>0.8</v>
      </c>
      <c r="P61" s="76">
        <f>_xlfn.XLOOKUP(B61,'Jan-Compile'!$B$3:$B$153,'Jan-Compile'!$H$3:$H$153,"",0)</f>
        <v>0</v>
      </c>
      <c r="Q61" s="76">
        <f>_xlfn.XLOOKUP(B61,'Feb-Compile'!$B$3:$B$153,'Feb-Compile'!$H$3:$H$153,"",0)</f>
        <v>0</v>
      </c>
      <c r="R61" s="76">
        <f>_xlfn.XLOOKUP(B61,'Mar-Compile'!$B$3:$B$153,'Mar-Compile'!$H$3:$H$153,"",0)</f>
        <v>0</v>
      </c>
      <c r="S61" s="76">
        <f>_xlfn.XLOOKUP(B61,'Apr-Compile'!$B$3:$B$153,'Apr-Compile'!$H$3:$H$153,"",0)</f>
        <v>0</v>
      </c>
      <c r="T61" s="76">
        <f>_xlfn.XLOOKUP(B61,'Mei-Compile'!$B$3:$B$163,'Mei-Compile'!$H$3:$H$163,"",0)</f>
        <v>0</v>
      </c>
      <c r="U61" s="76">
        <f>_xlfn.XLOOKUP(B61,'Jun-Compile'!$B$3:$B$167,'Jun-Compile'!$H$3:$H$167,"",0)</f>
        <v>1</v>
      </c>
    </row>
    <row r="62" spans="2:21" x14ac:dyDescent="0.25">
      <c r="B62" s="63" t="s">
        <v>214</v>
      </c>
      <c r="C62" s="65" t="str">
        <f>_xlfn.XLOOKUP(B62,'Jun-Compile'!$B$3:$B$167,'Jun-Compile'!$C$3:$C$167, ,0)</f>
        <v>GTI</v>
      </c>
      <c r="D62" s="76">
        <f>_xlfn.XLOOKUP(B62,'Jan-Compile'!$B$3:$B$153,'Jan-Compile'!$D$3:$D$153,"",0)</f>
        <v>42</v>
      </c>
      <c r="E62" s="76">
        <f>_xlfn.XLOOKUP(B62,'Feb-Compile'!$B$3:$B$153,'Feb-Compile'!$D$3:$D$153,"",0)</f>
        <v>49</v>
      </c>
      <c r="F62" s="76">
        <f>_xlfn.XLOOKUP(B62,'Mar-Compile'!$B$3:$B$153,'Mar-Compile'!$D$3:$D$153,"",0)</f>
        <v>74</v>
      </c>
      <c r="G62" s="76">
        <f>_xlfn.XLOOKUP(B62,'Apr-Compile'!$B$3:$B$153,'Apr-Compile'!$D$3:$D$153,"",0)</f>
        <v>28</v>
      </c>
      <c r="H62" s="76">
        <f>_xlfn.XLOOKUP(B62,'Mei-Compile'!$B$3:$B$163,'Mei-Compile'!$D$3:$D$163,"",0)</f>
        <v>91</v>
      </c>
      <c r="I62" s="76">
        <f>_xlfn.XLOOKUP(B62,'Jun-Compile'!$B$3:$B$167,'Jun-Compile'!$D$3:$D$167,"",0)</f>
        <v>139</v>
      </c>
      <c r="J62" s="26">
        <f>_xlfn.XLOOKUP(B62,'Jan-Compile'!$B$3:$B$153,'Jan-Compile'!$F$3:$F$153,"",0)</f>
        <v>0.7</v>
      </c>
      <c r="K62" s="26">
        <f>_xlfn.XLOOKUP(B62,'Feb-Compile'!$B$3:$B$153,'Feb-Compile'!$F$3:$F$153,"",0)</f>
        <v>0.81666666666666665</v>
      </c>
      <c r="L62" s="26">
        <f>_xlfn.XLOOKUP(B62,'Mar-Compile'!$B$3:$B$153,'Mar-Compile'!$F$3:$F$153,"",0)</f>
        <v>1.2333333333333334</v>
      </c>
      <c r="M62" s="26">
        <f>_xlfn.XLOOKUP(B62,'Apr-Compile'!$B$3:$B$153,'Apr-Compile'!$F$3:$F$153,"",0)</f>
        <v>0.46666666666666667</v>
      </c>
      <c r="N62" s="26">
        <f>_xlfn.XLOOKUP(B62,'Mei-Compile'!$B$3:$B$163,'Mei-Compile'!$F$3:$F$163,"",0)</f>
        <v>1.5166666666666666</v>
      </c>
      <c r="O62" s="26">
        <f>_xlfn.XLOOKUP(B62,'Jun-Compile'!$B$3:$B$167,'Jun-Compile'!$F$3:$F$167,"",0)</f>
        <v>2.3166666666666669</v>
      </c>
      <c r="P62" s="76">
        <f>_xlfn.XLOOKUP(B62,'Jan-Compile'!$B$3:$B$153,'Jan-Compile'!$H$3:$H$153,"",0)</f>
        <v>6</v>
      </c>
      <c r="Q62" s="76">
        <f>_xlfn.XLOOKUP(B62,'Feb-Compile'!$B$3:$B$153,'Feb-Compile'!$H$3:$H$153,"",0)</f>
        <v>5</v>
      </c>
      <c r="R62" s="76">
        <f>_xlfn.XLOOKUP(B62,'Mar-Compile'!$B$3:$B$153,'Mar-Compile'!$H$3:$H$153,"",0)</f>
        <v>7</v>
      </c>
      <c r="S62" s="76">
        <f>_xlfn.XLOOKUP(B62,'Apr-Compile'!$B$3:$B$153,'Apr-Compile'!$H$3:$H$153,"",0)</f>
        <v>4</v>
      </c>
      <c r="T62" s="76">
        <f>_xlfn.XLOOKUP(B62,'Mei-Compile'!$B$3:$B$163,'Mei-Compile'!$H$3:$H$163,"",0)</f>
        <v>7</v>
      </c>
      <c r="U62" s="76">
        <f>_xlfn.XLOOKUP(B62,'Jun-Compile'!$B$3:$B$167,'Jun-Compile'!$H$3:$H$167,"",0)</f>
        <v>10</v>
      </c>
    </row>
    <row r="63" spans="2:21" x14ac:dyDescent="0.25">
      <c r="B63" s="63" t="s">
        <v>215</v>
      </c>
      <c r="C63" s="65" t="str">
        <f>_xlfn.XLOOKUP(B63,'Jun-Compile'!$B$3:$B$167,'Jun-Compile'!$C$3:$C$167, ,0)</f>
        <v>ERP</v>
      </c>
      <c r="D63" s="76">
        <f>_xlfn.XLOOKUP(B63,'Jan-Compile'!$B$3:$B$153,'Jan-Compile'!$D$3:$D$153,"",0)</f>
        <v>0</v>
      </c>
      <c r="E63" s="76">
        <f>_xlfn.XLOOKUP(B63,'Feb-Compile'!$B$3:$B$153,'Feb-Compile'!$D$3:$D$153,"",0)</f>
        <v>85</v>
      </c>
      <c r="F63" s="76">
        <f>_xlfn.XLOOKUP(B63,'Mar-Compile'!$B$3:$B$153,'Mar-Compile'!$D$3:$D$153,"",0)</f>
        <v>83</v>
      </c>
      <c r="G63" s="76">
        <f>_xlfn.XLOOKUP(B63,'Apr-Compile'!$B$3:$B$153,'Apr-Compile'!$D$3:$D$153,"",0)</f>
        <v>36</v>
      </c>
      <c r="H63" s="76">
        <f>_xlfn.XLOOKUP(B63,'Mei-Compile'!$B$3:$B$163,'Mei-Compile'!$D$3:$D$163,"",0)</f>
        <v>22</v>
      </c>
      <c r="I63" s="76">
        <f>_xlfn.XLOOKUP(B63,'Jun-Compile'!$B$3:$B$167,'Jun-Compile'!$D$3:$D$167,"",0)</f>
        <v>18</v>
      </c>
      <c r="J63" s="26">
        <f>_xlfn.XLOOKUP(B63,'Jan-Compile'!$B$3:$B$153,'Jan-Compile'!$F$3:$F$153,"",0)</f>
        <v>0</v>
      </c>
      <c r="K63" s="26">
        <f>_xlfn.XLOOKUP(B63,'Feb-Compile'!$B$3:$B$153,'Feb-Compile'!$F$3:$F$153,"",0)</f>
        <v>1.4166666666666667</v>
      </c>
      <c r="L63" s="26">
        <f>_xlfn.XLOOKUP(B63,'Mar-Compile'!$B$3:$B$153,'Mar-Compile'!$F$3:$F$153,"",0)</f>
        <v>1.3833333333333333</v>
      </c>
      <c r="M63" s="26">
        <f>_xlfn.XLOOKUP(B63,'Apr-Compile'!$B$3:$B$153,'Apr-Compile'!$F$3:$F$153,"",0)</f>
        <v>0.6</v>
      </c>
      <c r="N63" s="26">
        <f>_xlfn.XLOOKUP(B63,'Mei-Compile'!$B$3:$B$163,'Mei-Compile'!$F$3:$F$163,"",0)</f>
        <v>0.36666666666666664</v>
      </c>
      <c r="O63" s="26">
        <f>_xlfn.XLOOKUP(B63,'Jun-Compile'!$B$3:$B$167,'Jun-Compile'!$F$3:$F$167,"",0)</f>
        <v>0.3</v>
      </c>
      <c r="P63" s="76">
        <f>_xlfn.XLOOKUP(B63,'Jan-Compile'!$B$3:$B$153,'Jan-Compile'!$H$3:$H$153,"",0)</f>
        <v>0</v>
      </c>
      <c r="Q63" s="76">
        <f>_xlfn.XLOOKUP(B63,'Feb-Compile'!$B$3:$B$153,'Feb-Compile'!$H$3:$H$153,"",0)</f>
        <v>3</v>
      </c>
      <c r="R63" s="76">
        <f>_xlfn.XLOOKUP(B63,'Mar-Compile'!$B$3:$B$153,'Mar-Compile'!$H$3:$H$153,"",0)</f>
        <v>8</v>
      </c>
      <c r="S63" s="76">
        <f>_xlfn.XLOOKUP(B63,'Apr-Compile'!$B$3:$B$153,'Apr-Compile'!$H$3:$H$153,"",0)</f>
        <v>7</v>
      </c>
      <c r="T63" s="76">
        <f>_xlfn.XLOOKUP(B63,'Mei-Compile'!$B$3:$B$163,'Mei-Compile'!$H$3:$H$163,"",0)</f>
        <v>4</v>
      </c>
      <c r="U63" s="76">
        <f>_xlfn.XLOOKUP(B63,'Jun-Compile'!$B$3:$B$167,'Jun-Compile'!$H$3:$H$167,"",0)</f>
        <v>5</v>
      </c>
    </row>
    <row r="64" spans="2:21" x14ac:dyDescent="0.25">
      <c r="B64" s="63" t="s">
        <v>268</v>
      </c>
      <c r="C64" s="65" t="str">
        <f>_xlfn.XLOOKUP(B64,'Jun-Compile'!$B$3:$B$167,'Jun-Compile'!$C$3:$C$167, ,0)</f>
        <v>Finance &amp; Accounting</v>
      </c>
      <c r="D64" s="76">
        <f>_xlfn.XLOOKUP(B64,'Jan-Compile'!$B$3:$B$153,'Jan-Compile'!$D$3:$D$153,"",0)</f>
        <v>34</v>
      </c>
      <c r="E64" s="76">
        <f>_xlfn.XLOOKUP(B64,'Feb-Compile'!$B$3:$B$153,'Feb-Compile'!$D$3:$D$153,"",0)</f>
        <v>14</v>
      </c>
      <c r="F64" s="76">
        <f>_xlfn.XLOOKUP(B64,'Mar-Compile'!$B$3:$B$153,'Mar-Compile'!$D$3:$D$153,"",0)</f>
        <v>19</v>
      </c>
      <c r="G64" s="76">
        <f>_xlfn.XLOOKUP(B64,'Apr-Compile'!$B$3:$B$153,'Apr-Compile'!$D$3:$D$153,"",0)</f>
        <v>0</v>
      </c>
      <c r="H64" s="76">
        <f>_xlfn.XLOOKUP(B64,'Mei-Compile'!$B$3:$B$163,'Mei-Compile'!$D$3:$D$163,"",0)</f>
        <v>8</v>
      </c>
      <c r="I64" s="76">
        <f>_xlfn.XLOOKUP(B64,'Jun-Compile'!$B$3:$B$167,'Jun-Compile'!$D$3:$D$167,"",0)</f>
        <v>20</v>
      </c>
      <c r="J64" s="26">
        <f>_xlfn.XLOOKUP(B64,'Jan-Compile'!$B$3:$B$153,'Jan-Compile'!$F$3:$F$153,"",0)</f>
        <v>0.56666666666666665</v>
      </c>
      <c r="K64" s="26">
        <f>_xlfn.XLOOKUP(B64,'Feb-Compile'!$B$3:$B$153,'Feb-Compile'!$F$3:$F$153,"",0)</f>
        <v>0.23333333333333334</v>
      </c>
      <c r="L64" s="26">
        <f>_xlfn.XLOOKUP(B64,'Mar-Compile'!$B$3:$B$153,'Mar-Compile'!$F$3:$F$153,"",0)</f>
        <v>0.31666666666666665</v>
      </c>
      <c r="M64" s="26">
        <f>_xlfn.XLOOKUP(B64,'Apr-Compile'!$B$3:$B$153,'Apr-Compile'!$F$3:$F$153,"",0)</f>
        <v>0</v>
      </c>
      <c r="N64" s="26">
        <f>_xlfn.XLOOKUP(B64,'Mei-Compile'!$B$3:$B$163,'Mei-Compile'!$F$3:$F$163,"",0)</f>
        <v>0.13333333333333333</v>
      </c>
      <c r="O64" s="26">
        <f>_xlfn.XLOOKUP(B64,'Jun-Compile'!$B$3:$B$167,'Jun-Compile'!$F$3:$F$167,"",0)</f>
        <v>0.33333333333333331</v>
      </c>
      <c r="P64" s="76">
        <f>_xlfn.XLOOKUP(B64,'Jan-Compile'!$B$3:$B$153,'Jan-Compile'!$H$3:$H$153,"",0)</f>
        <v>10</v>
      </c>
      <c r="Q64" s="76">
        <f>_xlfn.XLOOKUP(B64,'Feb-Compile'!$B$3:$B$153,'Feb-Compile'!$H$3:$H$153,"",0)</f>
        <v>1</v>
      </c>
      <c r="R64" s="76">
        <f>_xlfn.XLOOKUP(B64,'Mar-Compile'!$B$3:$B$153,'Mar-Compile'!$H$3:$H$153,"",0)</f>
        <v>7</v>
      </c>
      <c r="S64" s="76">
        <f>_xlfn.XLOOKUP(B64,'Apr-Compile'!$B$3:$B$153,'Apr-Compile'!$H$3:$H$153,"",0)</f>
        <v>0</v>
      </c>
      <c r="T64" s="76">
        <f>_xlfn.XLOOKUP(B64,'Mei-Compile'!$B$3:$B$163,'Mei-Compile'!$H$3:$H$163,"",0)</f>
        <v>4</v>
      </c>
      <c r="U64" s="76">
        <f>_xlfn.XLOOKUP(B64,'Jun-Compile'!$B$3:$B$167,'Jun-Compile'!$H$3:$H$167,"",0)</f>
        <v>6</v>
      </c>
    </row>
    <row r="65" spans="2:21" x14ac:dyDescent="0.25">
      <c r="B65" s="63" t="s">
        <v>216</v>
      </c>
      <c r="C65" s="65" t="str">
        <f>_xlfn.XLOOKUP(B65,'Jun-Compile'!$B$3:$B$167,'Jun-Compile'!$C$3:$C$167, ,0)</f>
        <v>Operation</v>
      </c>
      <c r="D65" s="76">
        <f>_xlfn.XLOOKUP(B65,'Jan-Compile'!$B$3:$B$153,'Jan-Compile'!$D$3:$D$153,"",0)</f>
        <v>0</v>
      </c>
      <c r="E65" s="76">
        <f>_xlfn.XLOOKUP(B65,'Feb-Compile'!$B$3:$B$153,'Feb-Compile'!$D$3:$D$153,"",0)</f>
        <v>0</v>
      </c>
      <c r="F65" s="76">
        <f>_xlfn.XLOOKUP(B65,'Mar-Compile'!$B$3:$B$153,'Mar-Compile'!$D$3:$D$153,"",0)</f>
        <v>106</v>
      </c>
      <c r="G65" s="76">
        <f>_xlfn.XLOOKUP(B65,'Apr-Compile'!$B$3:$B$153,'Apr-Compile'!$D$3:$D$153,"",0)</f>
        <v>0</v>
      </c>
      <c r="H65" s="76">
        <f>_xlfn.XLOOKUP(B65,'Mei-Compile'!$B$3:$B$163,'Mei-Compile'!$D$3:$D$163,"",0)</f>
        <v>0</v>
      </c>
      <c r="I65" s="76">
        <f>_xlfn.XLOOKUP(B65,'Jun-Compile'!$B$3:$B$167,'Jun-Compile'!$D$3:$D$167,"",0)</f>
        <v>4</v>
      </c>
      <c r="J65" s="26">
        <f>_xlfn.XLOOKUP(B65,'Jan-Compile'!$B$3:$B$153,'Jan-Compile'!$F$3:$F$153,"",0)</f>
        <v>0</v>
      </c>
      <c r="K65" s="26">
        <f>_xlfn.XLOOKUP(B65,'Feb-Compile'!$B$3:$B$153,'Feb-Compile'!$F$3:$F$153,"",0)</f>
        <v>0</v>
      </c>
      <c r="L65" s="26">
        <f>_xlfn.XLOOKUP(B65,'Mar-Compile'!$B$3:$B$153,'Mar-Compile'!$F$3:$F$153,"",0)</f>
        <v>1.7666666666666666</v>
      </c>
      <c r="M65" s="26">
        <f>_xlfn.XLOOKUP(B65,'Apr-Compile'!$B$3:$B$153,'Apr-Compile'!$F$3:$F$153,"",0)</f>
        <v>0</v>
      </c>
      <c r="N65" s="26">
        <f>_xlfn.XLOOKUP(B65,'Mei-Compile'!$B$3:$B$163,'Mei-Compile'!$F$3:$F$163,"",0)</f>
        <v>0</v>
      </c>
      <c r="O65" s="26">
        <f>_xlfn.XLOOKUP(B65,'Jun-Compile'!$B$3:$B$167,'Jun-Compile'!$F$3:$F$167,"",0)</f>
        <v>6.6666666666666666E-2</v>
      </c>
      <c r="P65" s="76">
        <f>_xlfn.XLOOKUP(B65,'Jan-Compile'!$B$3:$B$153,'Jan-Compile'!$H$3:$H$153,"",0)</f>
        <v>0</v>
      </c>
      <c r="Q65" s="76">
        <f>_xlfn.XLOOKUP(B65,'Feb-Compile'!$B$3:$B$153,'Feb-Compile'!$H$3:$H$153,"",0)</f>
        <v>0</v>
      </c>
      <c r="R65" s="76">
        <f>_xlfn.XLOOKUP(B65,'Mar-Compile'!$B$3:$B$153,'Mar-Compile'!$H$3:$H$153,"",0)</f>
        <v>4</v>
      </c>
      <c r="S65" s="76">
        <f>_xlfn.XLOOKUP(B65,'Apr-Compile'!$B$3:$B$153,'Apr-Compile'!$H$3:$H$153,"",0)</f>
        <v>0</v>
      </c>
      <c r="T65" s="76">
        <f>_xlfn.XLOOKUP(B65,'Mei-Compile'!$B$3:$B$163,'Mei-Compile'!$H$3:$H$163,"",0)</f>
        <v>0</v>
      </c>
      <c r="U65" s="76">
        <f>_xlfn.XLOOKUP(B65,'Jun-Compile'!$B$3:$B$167,'Jun-Compile'!$H$3:$H$167,"",0)</f>
        <v>1</v>
      </c>
    </row>
    <row r="66" spans="2:21" x14ac:dyDescent="0.25">
      <c r="B66" s="63" t="s">
        <v>217</v>
      </c>
      <c r="C66" s="65" t="str">
        <f>_xlfn.XLOOKUP(B66,'Jun-Compile'!$B$3:$B$167,'Jun-Compile'!$C$3:$C$167, ,0)</f>
        <v>GTI</v>
      </c>
      <c r="D66" s="76">
        <f>_xlfn.XLOOKUP(B66,'Jan-Compile'!$B$3:$B$153,'Jan-Compile'!$D$3:$D$153,"",0)</f>
        <v>191</v>
      </c>
      <c r="E66" s="76">
        <f>_xlfn.XLOOKUP(B66,'Feb-Compile'!$B$3:$B$153,'Feb-Compile'!$D$3:$D$153,"",0)</f>
        <v>0</v>
      </c>
      <c r="F66" s="76">
        <f>_xlfn.XLOOKUP(B66,'Mar-Compile'!$B$3:$B$153,'Mar-Compile'!$D$3:$D$153,"",0)</f>
        <v>48</v>
      </c>
      <c r="G66" s="76">
        <f>_xlfn.XLOOKUP(B66,'Apr-Compile'!$B$3:$B$153,'Apr-Compile'!$D$3:$D$153,"",0)</f>
        <v>32</v>
      </c>
      <c r="H66" s="76">
        <f>_xlfn.XLOOKUP(B66,'Mei-Compile'!$B$3:$B$163,'Mei-Compile'!$D$3:$D$163,"",0)</f>
        <v>0</v>
      </c>
      <c r="I66" s="76">
        <f>_xlfn.XLOOKUP(B66,'Jun-Compile'!$B$3:$B$167,'Jun-Compile'!$D$3:$D$167,"",0)</f>
        <v>29</v>
      </c>
      <c r="J66" s="26">
        <f>_xlfn.XLOOKUP(B66,'Jan-Compile'!$B$3:$B$153,'Jan-Compile'!$F$3:$F$153,"",0)</f>
        <v>3.1833333333333331</v>
      </c>
      <c r="K66" s="26">
        <f>_xlfn.XLOOKUP(B66,'Feb-Compile'!$B$3:$B$153,'Feb-Compile'!$F$3:$F$153,"",0)</f>
        <v>0</v>
      </c>
      <c r="L66" s="26">
        <f>_xlfn.XLOOKUP(B66,'Mar-Compile'!$B$3:$B$153,'Mar-Compile'!$F$3:$F$153,"",0)</f>
        <v>0.8</v>
      </c>
      <c r="M66" s="26">
        <f>_xlfn.XLOOKUP(B66,'Apr-Compile'!$B$3:$B$153,'Apr-Compile'!$F$3:$F$153,"",0)</f>
        <v>0.53333333333333333</v>
      </c>
      <c r="N66" s="26">
        <f>_xlfn.XLOOKUP(B66,'Mei-Compile'!$B$3:$B$163,'Mei-Compile'!$F$3:$F$163,"",0)</f>
        <v>0</v>
      </c>
      <c r="O66" s="26">
        <f>_xlfn.XLOOKUP(B66,'Jun-Compile'!$B$3:$B$167,'Jun-Compile'!$F$3:$F$167,"",0)</f>
        <v>0.48333333333333334</v>
      </c>
      <c r="P66" s="76">
        <f>_xlfn.XLOOKUP(B66,'Jan-Compile'!$B$3:$B$153,'Jan-Compile'!$H$3:$H$153,"",0)</f>
        <v>4</v>
      </c>
      <c r="Q66" s="76">
        <f>_xlfn.XLOOKUP(B66,'Feb-Compile'!$B$3:$B$153,'Feb-Compile'!$H$3:$H$153,"",0)</f>
        <v>0</v>
      </c>
      <c r="R66" s="76">
        <f>_xlfn.XLOOKUP(B66,'Mar-Compile'!$B$3:$B$153,'Mar-Compile'!$H$3:$H$153,"",0)</f>
        <v>1</v>
      </c>
      <c r="S66" s="76">
        <f>_xlfn.XLOOKUP(B66,'Apr-Compile'!$B$3:$B$153,'Apr-Compile'!$H$3:$H$153,"",0)</f>
        <v>1</v>
      </c>
      <c r="T66" s="76">
        <f>_xlfn.XLOOKUP(B66,'Mei-Compile'!$B$3:$B$163,'Mei-Compile'!$H$3:$H$163,"",0)</f>
        <v>0</v>
      </c>
      <c r="U66" s="76">
        <f>_xlfn.XLOOKUP(B66,'Jun-Compile'!$B$3:$B$167,'Jun-Compile'!$H$3:$H$167,"",0)</f>
        <v>2</v>
      </c>
    </row>
    <row r="67" spans="2:21" x14ac:dyDescent="0.25">
      <c r="B67" s="66" t="s">
        <v>219</v>
      </c>
      <c r="C67" s="65">
        <f>_xlfn.XLOOKUP(B67,'Jun-Compile'!$B$3:$B$167,'Jun-Compile'!$C$3:$C$167, ,0)</f>
        <v>0</v>
      </c>
      <c r="D67" s="76">
        <f>_xlfn.XLOOKUP(B67,'Jan-Compile'!$B$3:$B$153,'Jan-Compile'!$D$3:$D$153,"",0)</f>
        <v>0</v>
      </c>
      <c r="E67" s="76">
        <f>_xlfn.XLOOKUP(B67,'Feb-Compile'!$B$3:$B$153,'Feb-Compile'!$D$3:$D$153,"",0)</f>
        <v>0</v>
      </c>
      <c r="F67" s="76">
        <f>_xlfn.XLOOKUP(B67,'Mar-Compile'!$B$3:$B$153,'Mar-Compile'!$D$3:$D$153,"",0)</f>
        <v>0</v>
      </c>
      <c r="G67" s="76">
        <f>_xlfn.XLOOKUP(B67,'Apr-Compile'!$B$3:$B$153,'Apr-Compile'!$D$3:$D$153,"",0)</f>
        <v>0</v>
      </c>
      <c r="H67" s="76">
        <f>_xlfn.XLOOKUP(B67,'Mei-Compile'!$B$3:$B$163,'Mei-Compile'!$D$3:$D$163,"",0)</f>
        <v>0</v>
      </c>
      <c r="I67" s="76">
        <f>_xlfn.XLOOKUP(B67,'Jun-Compile'!$B$3:$B$167,'Jun-Compile'!$D$3:$D$167,"",0)</f>
        <v>0</v>
      </c>
      <c r="J67" s="26">
        <f>_xlfn.XLOOKUP(B67,'Jan-Compile'!$B$3:$B$153,'Jan-Compile'!$F$3:$F$153,"",0)</f>
        <v>0</v>
      </c>
      <c r="K67" s="26">
        <f>_xlfn.XLOOKUP(B67,'Feb-Compile'!$B$3:$B$153,'Feb-Compile'!$F$3:$F$153,"",0)</f>
        <v>0</v>
      </c>
      <c r="L67" s="26">
        <f>_xlfn.XLOOKUP(B67,'Mar-Compile'!$B$3:$B$153,'Mar-Compile'!$F$3:$F$153,"",0)</f>
        <v>0</v>
      </c>
      <c r="M67" s="26">
        <f>_xlfn.XLOOKUP(B67,'Apr-Compile'!$B$3:$B$153,'Apr-Compile'!$F$3:$F$153,"",0)</f>
        <v>0</v>
      </c>
      <c r="N67" s="26">
        <f>_xlfn.XLOOKUP(B67,'Mei-Compile'!$B$3:$B$163,'Mei-Compile'!$F$3:$F$163,"",0)</f>
        <v>0</v>
      </c>
      <c r="O67" s="26">
        <f>_xlfn.XLOOKUP(B67,'Jun-Compile'!$B$3:$B$167,'Jun-Compile'!$F$3:$F$167,"",0)</f>
        <v>0</v>
      </c>
      <c r="P67" s="76">
        <f>_xlfn.XLOOKUP(B67,'Jan-Compile'!$B$3:$B$153,'Jan-Compile'!$H$3:$H$153,"",0)</f>
        <v>0</v>
      </c>
      <c r="Q67" s="76">
        <f>_xlfn.XLOOKUP(B67,'Feb-Compile'!$B$3:$B$153,'Feb-Compile'!$H$3:$H$153,"",0)</f>
        <v>0</v>
      </c>
      <c r="R67" s="76">
        <f>_xlfn.XLOOKUP(B67,'Mar-Compile'!$B$3:$B$153,'Mar-Compile'!$H$3:$H$153,"",0)</f>
        <v>0</v>
      </c>
      <c r="S67" s="76">
        <f>_xlfn.XLOOKUP(B67,'Apr-Compile'!$B$3:$B$153,'Apr-Compile'!$H$3:$H$153,"",0)</f>
        <v>0</v>
      </c>
      <c r="T67" s="76">
        <f>_xlfn.XLOOKUP(B67,'Mei-Compile'!$B$3:$B$163,'Mei-Compile'!$H$3:$H$163,"",0)</f>
        <v>0</v>
      </c>
      <c r="U67" s="76">
        <f>_xlfn.XLOOKUP(B67,'Jun-Compile'!$B$3:$B$167,'Jun-Compile'!$H$3:$H$167,"",0)</f>
        <v>0</v>
      </c>
    </row>
    <row r="68" spans="2:21" x14ac:dyDescent="0.25">
      <c r="B68" s="66" t="s">
        <v>220</v>
      </c>
      <c r="C68" s="65">
        <f>_xlfn.XLOOKUP(B68,'Jun-Compile'!$B$3:$B$167,'Jun-Compile'!$C$3:$C$167, ,0)</f>
        <v>0</v>
      </c>
      <c r="D68" s="76">
        <f>_xlfn.XLOOKUP(B68,'Jan-Compile'!$B$3:$B$153,'Jan-Compile'!$D$3:$D$153,"",0)</f>
        <v>64</v>
      </c>
      <c r="E68" s="76">
        <f>_xlfn.XLOOKUP(B68,'Feb-Compile'!$B$3:$B$153,'Feb-Compile'!$D$3:$D$153,"",0)</f>
        <v>93</v>
      </c>
      <c r="F68" s="76">
        <f>_xlfn.XLOOKUP(B68,'Mar-Compile'!$B$3:$B$153,'Mar-Compile'!$D$3:$D$153,"",0)</f>
        <v>74</v>
      </c>
      <c r="G68" s="76">
        <f>_xlfn.XLOOKUP(B68,'Apr-Compile'!$B$3:$B$153,'Apr-Compile'!$D$3:$D$153,"",0)</f>
        <v>100</v>
      </c>
      <c r="H68" s="76">
        <f>_xlfn.XLOOKUP(B68,'Mei-Compile'!$B$3:$B$163,'Mei-Compile'!$D$3:$D$163,"",0)</f>
        <v>109</v>
      </c>
      <c r="I68" s="76">
        <f>_xlfn.XLOOKUP(B68,'Jun-Compile'!$B$3:$B$167,'Jun-Compile'!$D$3:$D$167,"",0)</f>
        <v>261</v>
      </c>
      <c r="J68" s="26">
        <f>_xlfn.XLOOKUP(B68,'Jan-Compile'!$B$3:$B$153,'Jan-Compile'!$F$3:$F$153,"",0)</f>
        <v>1.0666666666666667</v>
      </c>
      <c r="K68" s="26">
        <f>_xlfn.XLOOKUP(B68,'Feb-Compile'!$B$3:$B$153,'Feb-Compile'!$F$3:$F$153,"",0)</f>
        <v>1.55</v>
      </c>
      <c r="L68" s="26">
        <f>_xlfn.XLOOKUP(B68,'Mar-Compile'!$B$3:$B$153,'Mar-Compile'!$F$3:$F$153,"",0)</f>
        <v>1.2333333333333334</v>
      </c>
      <c r="M68" s="26">
        <f>_xlfn.XLOOKUP(B68,'Apr-Compile'!$B$3:$B$153,'Apr-Compile'!$F$3:$F$153,"",0)</f>
        <v>1.6666666666666667</v>
      </c>
      <c r="N68" s="26">
        <f>_xlfn.XLOOKUP(B68,'Mei-Compile'!$B$3:$B$163,'Mei-Compile'!$F$3:$F$163,"",0)</f>
        <v>1.8166666666666667</v>
      </c>
      <c r="O68" s="26">
        <f>_xlfn.XLOOKUP(B68,'Jun-Compile'!$B$3:$B$167,'Jun-Compile'!$F$3:$F$167,"",0)</f>
        <v>4.3499999999999996</v>
      </c>
      <c r="P68" s="76">
        <f>_xlfn.XLOOKUP(B68,'Jan-Compile'!$B$3:$B$153,'Jan-Compile'!$H$3:$H$153,"",0)</f>
        <v>14</v>
      </c>
      <c r="Q68" s="76">
        <f>_xlfn.XLOOKUP(B68,'Feb-Compile'!$B$3:$B$153,'Feb-Compile'!$H$3:$H$153,"",0)</f>
        <v>9</v>
      </c>
      <c r="R68" s="76">
        <f>_xlfn.XLOOKUP(B68,'Mar-Compile'!$B$3:$B$153,'Mar-Compile'!$H$3:$H$153,"",0)</f>
        <v>8</v>
      </c>
      <c r="S68" s="76">
        <f>_xlfn.XLOOKUP(B68,'Apr-Compile'!$B$3:$B$153,'Apr-Compile'!$H$3:$H$153,"",0)</f>
        <v>13</v>
      </c>
      <c r="T68" s="76">
        <f>_xlfn.XLOOKUP(B68,'Mei-Compile'!$B$3:$B$163,'Mei-Compile'!$H$3:$H$163,"",0)</f>
        <v>14</v>
      </c>
      <c r="U68" s="76">
        <f>_xlfn.XLOOKUP(B68,'Jun-Compile'!$B$3:$B$167,'Jun-Compile'!$H$3:$H$167,"",0)</f>
        <v>21</v>
      </c>
    </row>
    <row r="69" spans="2:21" x14ac:dyDescent="0.25">
      <c r="B69" s="63" t="s">
        <v>412</v>
      </c>
      <c r="C69" s="65" t="str">
        <f>_xlfn.XLOOKUP(B69,'Jun-Compile'!$B$3:$B$167,'Jun-Compile'!$C$3:$C$167, ,0)</f>
        <v>MEP</v>
      </c>
      <c r="D69" s="76" t="str">
        <f>_xlfn.XLOOKUP(B69,'Jan-Compile'!$B$3:$B$153,'Jan-Compile'!$D$3:$D$153,"",0)</f>
        <v/>
      </c>
      <c r="E69" s="76" t="str">
        <f>_xlfn.XLOOKUP(B69,'Feb-Compile'!$B$3:$B$153,'Feb-Compile'!$D$3:$D$153,"",0)</f>
        <v/>
      </c>
      <c r="F69" s="76" t="str">
        <f>_xlfn.XLOOKUP(B69,'Mar-Compile'!$B$3:$B$153,'Mar-Compile'!$D$3:$D$153,"",0)</f>
        <v/>
      </c>
      <c r="G69" s="76" t="str">
        <f>_xlfn.XLOOKUP(B69,'Apr-Compile'!$B$3:$B$153,'Apr-Compile'!$D$3:$D$153,"",0)</f>
        <v/>
      </c>
      <c r="H69" s="76">
        <f>_xlfn.XLOOKUP(B69,'Mei-Compile'!$B$3:$B$163,'Mei-Compile'!$D$3:$D$163,"",0)</f>
        <v>0</v>
      </c>
      <c r="I69" s="76">
        <f>_xlfn.XLOOKUP(B69,'Jun-Compile'!$B$3:$B$167,'Jun-Compile'!$D$3:$D$167,"",0)</f>
        <v>0</v>
      </c>
      <c r="J69" s="26" t="str">
        <f>_xlfn.XLOOKUP(B69,'Jan-Compile'!$B$3:$B$153,'Jan-Compile'!$F$3:$F$153,"",0)</f>
        <v/>
      </c>
      <c r="K69" s="26" t="str">
        <f>_xlfn.XLOOKUP(B69,'Feb-Compile'!$B$3:$B$153,'Feb-Compile'!$F$3:$F$153,"",0)</f>
        <v/>
      </c>
      <c r="L69" s="26" t="str">
        <f>_xlfn.XLOOKUP(B69,'Mar-Compile'!$B$3:$B$153,'Mar-Compile'!$F$3:$F$153,"",0)</f>
        <v/>
      </c>
      <c r="M69" s="26" t="str">
        <f>_xlfn.XLOOKUP(B69,'Apr-Compile'!$B$3:$B$153,'Apr-Compile'!$F$3:$F$153,"",0)</f>
        <v/>
      </c>
      <c r="N69" s="26">
        <f>_xlfn.XLOOKUP(B69,'Mei-Compile'!$B$3:$B$163,'Mei-Compile'!$F$3:$F$163,"",0)</f>
        <v>0</v>
      </c>
      <c r="O69" s="26">
        <f>_xlfn.XLOOKUP(B69,'Jun-Compile'!$B$3:$B$167,'Jun-Compile'!$F$3:$F$167,"",0)</f>
        <v>0</v>
      </c>
      <c r="P69" s="76" t="str">
        <f>_xlfn.XLOOKUP(B69,'Jan-Compile'!$B$3:$B$153,'Jan-Compile'!$H$3:$H$153,"",0)</f>
        <v/>
      </c>
      <c r="Q69" s="76" t="str">
        <f>_xlfn.XLOOKUP(B69,'Feb-Compile'!$B$3:$B$153,'Feb-Compile'!$H$3:$H$153,"",0)</f>
        <v/>
      </c>
      <c r="R69" s="76" t="str">
        <f>_xlfn.XLOOKUP(B69,'Mar-Compile'!$B$3:$B$153,'Mar-Compile'!$H$3:$H$153,"",0)</f>
        <v/>
      </c>
      <c r="S69" s="76" t="str">
        <f>_xlfn.XLOOKUP(B69,'Apr-Compile'!$B$3:$B$153,'Apr-Compile'!$H$3:$H$153,"",0)</f>
        <v/>
      </c>
      <c r="T69" s="76">
        <f>_xlfn.XLOOKUP(B69,'Mei-Compile'!$B$3:$B$163,'Mei-Compile'!$H$3:$H$163,"",0)</f>
        <v>0</v>
      </c>
      <c r="U69" s="76">
        <f>_xlfn.XLOOKUP(B69,'Jun-Compile'!$B$3:$B$167,'Jun-Compile'!$H$3:$H$167,"",0)</f>
        <v>0</v>
      </c>
    </row>
    <row r="70" spans="2:21" x14ac:dyDescent="0.25">
      <c r="B70" s="63" t="s">
        <v>190</v>
      </c>
      <c r="C70" s="65" t="str">
        <f>_xlfn.XLOOKUP(B70,'Jun-Compile'!$B$3:$B$167,'Jun-Compile'!$C$3:$C$167, ,0)</f>
        <v>Teknisi TC</v>
      </c>
      <c r="D70" s="76">
        <f>_xlfn.XLOOKUP(B70,'Jan-Compile'!$B$3:$B$153,'Jan-Compile'!$D$3:$D$153,"",0)</f>
        <v>0</v>
      </c>
      <c r="E70" s="76">
        <f>_xlfn.XLOOKUP(B70,'Feb-Compile'!$B$3:$B$153,'Feb-Compile'!$D$3:$D$153,"",0)</f>
        <v>2</v>
      </c>
      <c r="F70" s="76">
        <f>_xlfn.XLOOKUP(B70,'Mar-Compile'!$B$3:$B$153,'Mar-Compile'!$D$3:$D$153,"",0)</f>
        <v>9</v>
      </c>
      <c r="G70" s="76">
        <f>_xlfn.XLOOKUP(B70,'Apr-Compile'!$B$3:$B$153,'Apr-Compile'!$D$3:$D$153,"",0)</f>
        <v>0</v>
      </c>
      <c r="H70" s="76">
        <f>_xlfn.XLOOKUP(B70,'Mei-Compile'!$B$3:$B$163,'Mei-Compile'!$D$3:$D$163,"",0)</f>
        <v>0</v>
      </c>
      <c r="I70" s="76">
        <f>_xlfn.XLOOKUP(B70,'Jun-Compile'!$B$3:$B$167,'Jun-Compile'!$D$3:$D$167,"",0)</f>
        <v>0</v>
      </c>
      <c r="J70" s="26">
        <f>_xlfn.XLOOKUP(B70,'Jan-Compile'!$B$3:$B$153,'Jan-Compile'!$F$3:$F$153,"",0)</f>
        <v>0</v>
      </c>
      <c r="K70" s="26">
        <f>_xlfn.XLOOKUP(B70,'Feb-Compile'!$B$3:$B$153,'Feb-Compile'!$F$3:$F$153,"",0)</f>
        <v>3.3333333333333333E-2</v>
      </c>
      <c r="L70" s="26">
        <f>_xlfn.XLOOKUP(B70,'Mar-Compile'!$B$3:$B$153,'Mar-Compile'!$F$3:$F$153,"",0)</f>
        <v>0.15</v>
      </c>
      <c r="M70" s="26">
        <f>_xlfn.XLOOKUP(B70,'Apr-Compile'!$B$3:$B$153,'Apr-Compile'!$F$3:$F$153,"",0)</f>
        <v>0</v>
      </c>
      <c r="N70" s="26">
        <f>_xlfn.XLOOKUP(B70,'Mei-Compile'!$B$3:$B$163,'Mei-Compile'!$F$3:$F$163,"",0)</f>
        <v>0</v>
      </c>
      <c r="O70" s="26">
        <f>_xlfn.XLOOKUP(B70,'Jun-Compile'!$B$3:$B$167,'Jun-Compile'!$F$3:$F$167,"",0)</f>
        <v>0</v>
      </c>
      <c r="P70" s="76">
        <f>_xlfn.XLOOKUP(B70,'Jan-Compile'!$B$3:$B$153,'Jan-Compile'!$H$3:$H$153,"",0)</f>
        <v>0</v>
      </c>
      <c r="Q70" s="76">
        <f>_xlfn.XLOOKUP(B70,'Feb-Compile'!$B$3:$B$153,'Feb-Compile'!$H$3:$H$153,"",0)</f>
        <v>1</v>
      </c>
      <c r="R70" s="76">
        <f>_xlfn.XLOOKUP(B70,'Mar-Compile'!$B$3:$B$153,'Mar-Compile'!$H$3:$H$153,"",0)</f>
        <v>2</v>
      </c>
      <c r="S70" s="76">
        <f>_xlfn.XLOOKUP(B70,'Apr-Compile'!$B$3:$B$153,'Apr-Compile'!$H$3:$H$153,"",0)</f>
        <v>0</v>
      </c>
      <c r="T70" s="76">
        <f>_xlfn.XLOOKUP(B70,'Mei-Compile'!$B$3:$B$163,'Mei-Compile'!$H$3:$H$163,"",0)</f>
        <v>0</v>
      </c>
      <c r="U70" s="76">
        <f>_xlfn.XLOOKUP(B70,'Jun-Compile'!$B$3:$B$167,'Jun-Compile'!$H$3:$H$167,"",0)</f>
        <v>0</v>
      </c>
    </row>
    <row r="71" spans="2:21" x14ac:dyDescent="0.25">
      <c r="B71" s="63" t="s">
        <v>221</v>
      </c>
      <c r="C71" s="65" t="str">
        <f>_xlfn.XLOOKUP(B71,'Jun-Compile'!$B$3:$B$167,'Jun-Compile'!$C$3:$C$167, ,0)</f>
        <v>Operation</v>
      </c>
      <c r="D71" s="76">
        <f>_xlfn.XLOOKUP(B71,'Jan-Compile'!$B$3:$B$153,'Jan-Compile'!$D$3:$D$153,"",0)</f>
        <v>66</v>
      </c>
      <c r="E71" s="76">
        <f>_xlfn.XLOOKUP(B71,'Feb-Compile'!$B$3:$B$153,'Feb-Compile'!$D$3:$D$153,"",0)</f>
        <v>48</v>
      </c>
      <c r="F71" s="76">
        <f>_xlfn.XLOOKUP(B71,'Mar-Compile'!$B$3:$B$153,'Mar-Compile'!$D$3:$D$153,"",0)</f>
        <v>203</v>
      </c>
      <c r="G71" s="76">
        <f>_xlfn.XLOOKUP(B71,'Apr-Compile'!$B$3:$B$153,'Apr-Compile'!$D$3:$D$153,"",0)</f>
        <v>33</v>
      </c>
      <c r="H71" s="76">
        <f>_xlfn.XLOOKUP(B71,'Mei-Compile'!$B$3:$B$163,'Mei-Compile'!$D$3:$D$163,"",0)</f>
        <v>29</v>
      </c>
      <c r="I71" s="76">
        <f>_xlfn.XLOOKUP(B71,'Jun-Compile'!$B$3:$B$167,'Jun-Compile'!$D$3:$D$167,"",0)</f>
        <v>105</v>
      </c>
      <c r="J71" s="26">
        <f>_xlfn.XLOOKUP(B71,'Jan-Compile'!$B$3:$B$153,'Jan-Compile'!$F$3:$F$153,"",0)</f>
        <v>1.1000000000000001</v>
      </c>
      <c r="K71" s="26">
        <f>_xlfn.XLOOKUP(B71,'Feb-Compile'!$B$3:$B$153,'Feb-Compile'!$F$3:$F$153,"",0)</f>
        <v>0.8</v>
      </c>
      <c r="L71" s="26">
        <f>_xlfn.XLOOKUP(B71,'Mar-Compile'!$B$3:$B$153,'Mar-Compile'!$F$3:$F$153,"",0)</f>
        <v>3.3833333333333333</v>
      </c>
      <c r="M71" s="26">
        <f>_xlfn.XLOOKUP(B71,'Apr-Compile'!$B$3:$B$153,'Apr-Compile'!$F$3:$F$153,"",0)</f>
        <v>0.55000000000000004</v>
      </c>
      <c r="N71" s="26">
        <f>_xlfn.XLOOKUP(B71,'Mei-Compile'!$B$3:$B$163,'Mei-Compile'!$F$3:$F$163,"",0)</f>
        <v>0.48333333333333334</v>
      </c>
      <c r="O71" s="26">
        <f>_xlfn.XLOOKUP(B71,'Jun-Compile'!$B$3:$B$167,'Jun-Compile'!$F$3:$F$167,"",0)</f>
        <v>1.75</v>
      </c>
      <c r="P71" s="76">
        <f>_xlfn.XLOOKUP(B71,'Jan-Compile'!$B$3:$B$153,'Jan-Compile'!$H$3:$H$153,"",0)</f>
        <v>11</v>
      </c>
      <c r="Q71" s="76">
        <f>_xlfn.XLOOKUP(B71,'Feb-Compile'!$B$3:$B$153,'Feb-Compile'!$H$3:$H$153,"",0)</f>
        <v>7</v>
      </c>
      <c r="R71" s="76">
        <f>_xlfn.XLOOKUP(B71,'Mar-Compile'!$B$3:$B$153,'Mar-Compile'!$H$3:$H$153,"",0)</f>
        <v>13</v>
      </c>
      <c r="S71" s="76">
        <f>_xlfn.XLOOKUP(B71,'Apr-Compile'!$B$3:$B$153,'Apr-Compile'!$H$3:$H$153,"",0)</f>
        <v>4</v>
      </c>
      <c r="T71" s="76">
        <f>_xlfn.XLOOKUP(B71,'Mei-Compile'!$B$3:$B$163,'Mei-Compile'!$H$3:$H$163,"",0)</f>
        <v>4</v>
      </c>
      <c r="U71" s="76">
        <f>_xlfn.XLOOKUP(B71,'Jun-Compile'!$B$3:$B$167,'Jun-Compile'!$H$3:$H$167,"",0)</f>
        <v>11</v>
      </c>
    </row>
    <row r="72" spans="2:21" x14ac:dyDescent="0.25">
      <c r="B72" s="63" t="s">
        <v>222</v>
      </c>
      <c r="C72" s="65" t="str">
        <f>_xlfn.XLOOKUP(B72,'Jun-Compile'!$B$3:$B$167,'Jun-Compile'!$C$3:$C$167, ,0)</f>
        <v>Admin Sales &amp; Engineer</v>
      </c>
      <c r="D72" s="76">
        <f>_xlfn.XLOOKUP(B72,'Jan-Compile'!$B$3:$B$153,'Jan-Compile'!$D$3:$D$153,"",0)</f>
        <v>0</v>
      </c>
      <c r="E72" s="76">
        <f>_xlfn.XLOOKUP(B72,'Feb-Compile'!$B$3:$B$153,'Feb-Compile'!$D$3:$D$153,"",0)</f>
        <v>0</v>
      </c>
      <c r="F72" s="76">
        <f>_xlfn.XLOOKUP(B72,'Mar-Compile'!$B$3:$B$153,'Mar-Compile'!$D$3:$D$153,"",0)</f>
        <v>0</v>
      </c>
      <c r="G72" s="76">
        <f>_xlfn.XLOOKUP(B72,'Apr-Compile'!$B$3:$B$153,'Apr-Compile'!$D$3:$D$153,"",0)</f>
        <v>39</v>
      </c>
      <c r="H72" s="76">
        <f>_xlfn.XLOOKUP(B72,'Mei-Compile'!$B$3:$B$163,'Mei-Compile'!$D$3:$D$163,"",0)</f>
        <v>8</v>
      </c>
      <c r="I72" s="76">
        <f>_xlfn.XLOOKUP(B72,'Jun-Compile'!$B$3:$B$167,'Jun-Compile'!$D$3:$D$167,"",0)</f>
        <v>0</v>
      </c>
      <c r="J72" s="26">
        <f>_xlfn.XLOOKUP(B72,'Jan-Compile'!$B$3:$B$153,'Jan-Compile'!$F$3:$F$153,"",0)</f>
        <v>0</v>
      </c>
      <c r="K72" s="26">
        <f>_xlfn.XLOOKUP(B72,'Feb-Compile'!$B$3:$B$153,'Feb-Compile'!$F$3:$F$153,"",0)</f>
        <v>0</v>
      </c>
      <c r="L72" s="26">
        <f>_xlfn.XLOOKUP(B72,'Mar-Compile'!$B$3:$B$153,'Mar-Compile'!$F$3:$F$153,"",0)</f>
        <v>0</v>
      </c>
      <c r="M72" s="26">
        <f>_xlfn.XLOOKUP(B72,'Apr-Compile'!$B$3:$B$153,'Apr-Compile'!$F$3:$F$153,"",0)</f>
        <v>0.65</v>
      </c>
      <c r="N72" s="26">
        <f>_xlfn.XLOOKUP(B72,'Mei-Compile'!$B$3:$B$163,'Mei-Compile'!$F$3:$F$163,"",0)</f>
        <v>0.13333333333333333</v>
      </c>
      <c r="O72" s="26">
        <f>_xlfn.XLOOKUP(B72,'Jun-Compile'!$B$3:$B$167,'Jun-Compile'!$F$3:$F$167,"",0)</f>
        <v>0</v>
      </c>
      <c r="P72" s="76">
        <f>_xlfn.XLOOKUP(B72,'Jan-Compile'!$B$3:$B$153,'Jan-Compile'!$H$3:$H$153,"",0)</f>
        <v>0</v>
      </c>
      <c r="Q72" s="76">
        <f>_xlfn.XLOOKUP(B72,'Feb-Compile'!$B$3:$B$153,'Feb-Compile'!$H$3:$H$153,"",0)</f>
        <v>0</v>
      </c>
      <c r="R72" s="76">
        <f>_xlfn.XLOOKUP(B72,'Mar-Compile'!$B$3:$B$153,'Mar-Compile'!$H$3:$H$153,"",0)</f>
        <v>0</v>
      </c>
      <c r="S72" s="76">
        <f>_xlfn.XLOOKUP(B72,'Apr-Compile'!$B$3:$B$153,'Apr-Compile'!$H$3:$H$153,"",0)</f>
        <v>2</v>
      </c>
      <c r="T72" s="76">
        <f>_xlfn.XLOOKUP(B72,'Mei-Compile'!$B$3:$B$163,'Mei-Compile'!$H$3:$H$163,"",0)</f>
        <v>1</v>
      </c>
      <c r="U72" s="76">
        <f>_xlfn.XLOOKUP(B72,'Jun-Compile'!$B$3:$B$167,'Jun-Compile'!$H$3:$H$167,"",0)</f>
        <v>0</v>
      </c>
    </row>
    <row r="73" spans="2:21" x14ac:dyDescent="0.25">
      <c r="B73" s="63" t="s">
        <v>223</v>
      </c>
      <c r="C73" s="65" t="str">
        <f>_xlfn.XLOOKUP(B73,'Jun-Compile'!$B$3:$B$167,'Jun-Compile'!$C$3:$C$167, ,0)</f>
        <v>Estimator</v>
      </c>
      <c r="D73" s="76">
        <f>_xlfn.XLOOKUP(B73,'Jan-Compile'!$B$3:$B$153,'Jan-Compile'!$D$3:$D$153,"",0)</f>
        <v>144</v>
      </c>
      <c r="E73" s="76">
        <f>_xlfn.XLOOKUP(B73,'Feb-Compile'!$B$3:$B$153,'Feb-Compile'!$D$3:$D$153,"",0)</f>
        <v>224</v>
      </c>
      <c r="F73" s="76">
        <f>_xlfn.XLOOKUP(B73,'Mar-Compile'!$B$3:$B$153,'Mar-Compile'!$D$3:$D$153,"",0)</f>
        <v>384</v>
      </c>
      <c r="G73" s="76">
        <f>_xlfn.XLOOKUP(B73,'Apr-Compile'!$B$3:$B$153,'Apr-Compile'!$D$3:$D$153,"",0)</f>
        <v>89</v>
      </c>
      <c r="H73" s="76">
        <f>_xlfn.XLOOKUP(B73,'Mei-Compile'!$B$3:$B$163,'Mei-Compile'!$D$3:$D$163,"",0)</f>
        <v>124</v>
      </c>
      <c r="I73" s="76">
        <f>_xlfn.XLOOKUP(B73,'Jun-Compile'!$B$3:$B$167,'Jun-Compile'!$D$3:$D$167,"",0)</f>
        <v>143</v>
      </c>
      <c r="J73" s="26">
        <f>_xlfn.XLOOKUP(B73,'Jan-Compile'!$B$3:$B$153,'Jan-Compile'!$F$3:$F$153,"",0)</f>
        <v>2.4</v>
      </c>
      <c r="K73" s="26">
        <f>_xlfn.XLOOKUP(B73,'Feb-Compile'!$B$3:$B$153,'Feb-Compile'!$F$3:$F$153,"",0)</f>
        <v>3.7333333333333334</v>
      </c>
      <c r="L73" s="26">
        <f>_xlfn.XLOOKUP(B73,'Mar-Compile'!$B$3:$B$153,'Mar-Compile'!$F$3:$F$153,"",0)</f>
        <v>6.4</v>
      </c>
      <c r="M73" s="26">
        <f>_xlfn.XLOOKUP(B73,'Apr-Compile'!$B$3:$B$153,'Apr-Compile'!$F$3:$F$153,"",0)</f>
        <v>1.4833333333333334</v>
      </c>
      <c r="N73" s="26">
        <f>_xlfn.XLOOKUP(B73,'Mei-Compile'!$B$3:$B$163,'Mei-Compile'!$F$3:$F$163,"",0)</f>
        <v>2.0666666666666669</v>
      </c>
      <c r="O73" s="26">
        <f>_xlfn.XLOOKUP(B73,'Jun-Compile'!$B$3:$B$167,'Jun-Compile'!$F$3:$F$167,"",0)</f>
        <v>2.3833333333333333</v>
      </c>
      <c r="P73" s="76">
        <f>_xlfn.XLOOKUP(B73,'Jan-Compile'!$B$3:$B$153,'Jan-Compile'!$H$3:$H$153,"",0)</f>
        <v>15</v>
      </c>
      <c r="Q73" s="76">
        <f>_xlfn.XLOOKUP(B73,'Feb-Compile'!$B$3:$B$153,'Feb-Compile'!$H$3:$H$153,"",0)</f>
        <v>16</v>
      </c>
      <c r="R73" s="76">
        <f>_xlfn.XLOOKUP(B73,'Mar-Compile'!$B$3:$B$153,'Mar-Compile'!$H$3:$H$153,"",0)</f>
        <v>18</v>
      </c>
      <c r="S73" s="76">
        <f>_xlfn.XLOOKUP(B73,'Apr-Compile'!$B$3:$B$153,'Apr-Compile'!$H$3:$H$153,"",0)</f>
        <v>8</v>
      </c>
      <c r="T73" s="76">
        <f>_xlfn.XLOOKUP(B73,'Mei-Compile'!$B$3:$B$163,'Mei-Compile'!$H$3:$H$163,"",0)</f>
        <v>13</v>
      </c>
      <c r="U73" s="76">
        <f>_xlfn.XLOOKUP(B73,'Jun-Compile'!$B$3:$B$167,'Jun-Compile'!$H$3:$H$167,"",0)</f>
        <v>14</v>
      </c>
    </row>
    <row r="74" spans="2:21" x14ac:dyDescent="0.25">
      <c r="B74" s="63" t="s">
        <v>224</v>
      </c>
      <c r="C74" s="65" t="str">
        <f>_xlfn.XLOOKUP(B74,'Jun-Compile'!$B$3:$B$167,'Jun-Compile'!$C$3:$C$167, ,0)</f>
        <v>Estimator</v>
      </c>
      <c r="D74" s="76">
        <f>_xlfn.XLOOKUP(B74,'Jan-Compile'!$B$3:$B$153,'Jan-Compile'!$D$3:$D$153,"",0)</f>
        <v>13</v>
      </c>
      <c r="E74" s="76">
        <f>_xlfn.XLOOKUP(B74,'Feb-Compile'!$B$3:$B$153,'Feb-Compile'!$D$3:$D$153,"",0)</f>
        <v>79</v>
      </c>
      <c r="F74" s="76">
        <f>_xlfn.XLOOKUP(B74,'Mar-Compile'!$B$3:$B$153,'Mar-Compile'!$D$3:$D$153,"",0)</f>
        <v>114</v>
      </c>
      <c r="G74" s="76">
        <f>_xlfn.XLOOKUP(B74,'Apr-Compile'!$B$3:$B$153,'Apr-Compile'!$D$3:$D$153,"",0)</f>
        <v>7</v>
      </c>
      <c r="H74" s="76">
        <f>_xlfn.XLOOKUP(B74,'Mei-Compile'!$B$3:$B$163,'Mei-Compile'!$D$3:$D$163,"",0)</f>
        <v>34</v>
      </c>
      <c r="I74" s="76">
        <f>_xlfn.XLOOKUP(B74,'Jun-Compile'!$B$3:$B$167,'Jun-Compile'!$D$3:$D$167,"",0)</f>
        <v>40</v>
      </c>
      <c r="J74" s="26">
        <f>_xlfn.XLOOKUP(B74,'Jan-Compile'!$B$3:$B$153,'Jan-Compile'!$F$3:$F$153,"",0)</f>
        <v>0.21666666666666667</v>
      </c>
      <c r="K74" s="26">
        <f>_xlfn.XLOOKUP(B74,'Feb-Compile'!$B$3:$B$153,'Feb-Compile'!$F$3:$F$153,"",0)</f>
        <v>1.3166666666666667</v>
      </c>
      <c r="L74" s="26">
        <f>_xlfn.XLOOKUP(B74,'Mar-Compile'!$B$3:$B$153,'Mar-Compile'!$F$3:$F$153,"",0)</f>
        <v>1.9</v>
      </c>
      <c r="M74" s="26">
        <f>_xlfn.XLOOKUP(B74,'Apr-Compile'!$B$3:$B$153,'Apr-Compile'!$F$3:$F$153,"",0)</f>
        <v>0.11666666666666667</v>
      </c>
      <c r="N74" s="26">
        <f>_xlfn.XLOOKUP(B74,'Mei-Compile'!$B$3:$B$163,'Mei-Compile'!$F$3:$F$163,"",0)</f>
        <v>0.56666666666666665</v>
      </c>
      <c r="O74" s="26">
        <f>_xlfn.XLOOKUP(B74,'Jun-Compile'!$B$3:$B$167,'Jun-Compile'!$F$3:$F$167,"",0)</f>
        <v>0.66666666666666663</v>
      </c>
      <c r="P74" s="76">
        <f>_xlfn.XLOOKUP(B74,'Jan-Compile'!$B$3:$B$153,'Jan-Compile'!$H$3:$H$153,"",0)</f>
        <v>2</v>
      </c>
      <c r="Q74" s="76">
        <f>_xlfn.XLOOKUP(B74,'Feb-Compile'!$B$3:$B$153,'Feb-Compile'!$H$3:$H$153,"",0)</f>
        <v>5</v>
      </c>
      <c r="R74" s="76">
        <f>_xlfn.XLOOKUP(B74,'Mar-Compile'!$B$3:$B$153,'Mar-Compile'!$H$3:$H$153,"",0)</f>
        <v>7</v>
      </c>
      <c r="S74" s="76">
        <f>_xlfn.XLOOKUP(B74,'Apr-Compile'!$B$3:$B$153,'Apr-Compile'!$H$3:$H$153,"",0)</f>
        <v>1</v>
      </c>
      <c r="T74" s="76">
        <f>_xlfn.XLOOKUP(B74,'Mei-Compile'!$B$3:$B$163,'Mei-Compile'!$H$3:$H$163,"",0)</f>
        <v>6</v>
      </c>
      <c r="U74" s="76">
        <f>_xlfn.XLOOKUP(B74,'Jun-Compile'!$B$3:$B$167,'Jun-Compile'!$H$3:$H$167,"",0)</f>
        <v>5</v>
      </c>
    </row>
    <row r="75" spans="2:21" x14ac:dyDescent="0.25">
      <c r="B75" s="63" t="s">
        <v>225</v>
      </c>
      <c r="C75" s="65" t="str">
        <f>_xlfn.XLOOKUP(B75,'Jun-Compile'!$B$3:$B$167,'Jun-Compile'!$C$3:$C$167, ,0)</f>
        <v>ERP</v>
      </c>
      <c r="D75" s="76">
        <f>_xlfn.XLOOKUP(B75,'Jan-Compile'!$B$3:$B$153,'Jan-Compile'!$D$3:$D$153,"",0)</f>
        <v>0</v>
      </c>
      <c r="E75" s="76">
        <f>_xlfn.XLOOKUP(B75,'Feb-Compile'!$B$3:$B$153,'Feb-Compile'!$D$3:$D$153,"",0)</f>
        <v>3</v>
      </c>
      <c r="F75" s="76">
        <f>_xlfn.XLOOKUP(B75,'Mar-Compile'!$B$3:$B$153,'Mar-Compile'!$D$3:$D$153,"",0)</f>
        <v>0</v>
      </c>
      <c r="G75" s="76">
        <f>_xlfn.XLOOKUP(B75,'Apr-Compile'!$B$3:$B$153,'Apr-Compile'!$D$3:$D$153,"",0)</f>
        <v>0</v>
      </c>
      <c r="H75" s="76">
        <f>_xlfn.XLOOKUP(B75,'Mei-Compile'!$B$3:$B$163,'Mei-Compile'!$D$3:$D$163,"",0)</f>
        <v>0</v>
      </c>
      <c r="I75" s="76">
        <f>_xlfn.XLOOKUP(B75,'Jun-Compile'!$B$3:$B$167,'Jun-Compile'!$D$3:$D$167,"",0)</f>
        <v>0</v>
      </c>
      <c r="J75" s="26">
        <f>_xlfn.XLOOKUP(B75,'Jan-Compile'!$B$3:$B$153,'Jan-Compile'!$F$3:$F$153,"",0)</f>
        <v>0</v>
      </c>
      <c r="K75" s="26">
        <f>_xlfn.XLOOKUP(B75,'Feb-Compile'!$B$3:$B$153,'Feb-Compile'!$F$3:$F$153,"",0)</f>
        <v>0.05</v>
      </c>
      <c r="L75" s="26">
        <f>_xlfn.XLOOKUP(B75,'Mar-Compile'!$B$3:$B$153,'Mar-Compile'!$F$3:$F$153,"",0)</f>
        <v>0</v>
      </c>
      <c r="M75" s="26">
        <f>_xlfn.XLOOKUP(B75,'Apr-Compile'!$B$3:$B$153,'Apr-Compile'!$F$3:$F$153,"",0)</f>
        <v>0</v>
      </c>
      <c r="N75" s="26">
        <f>_xlfn.XLOOKUP(B75,'Mei-Compile'!$B$3:$B$163,'Mei-Compile'!$F$3:$F$163,"",0)</f>
        <v>0</v>
      </c>
      <c r="O75" s="26">
        <f>_xlfn.XLOOKUP(B75,'Jun-Compile'!$B$3:$B$167,'Jun-Compile'!$F$3:$F$167,"",0)</f>
        <v>0</v>
      </c>
      <c r="P75" s="76">
        <f>_xlfn.XLOOKUP(B75,'Jan-Compile'!$B$3:$B$153,'Jan-Compile'!$H$3:$H$153,"",0)</f>
        <v>0</v>
      </c>
      <c r="Q75" s="76">
        <f>_xlfn.XLOOKUP(B75,'Feb-Compile'!$B$3:$B$153,'Feb-Compile'!$H$3:$H$153,"",0)</f>
        <v>1</v>
      </c>
      <c r="R75" s="76">
        <f>_xlfn.XLOOKUP(B75,'Mar-Compile'!$B$3:$B$153,'Mar-Compile'!$H$3:$H$153,"",0)</f>
        <v>0</v>
      </c>
      <c r="S75" s="76">
        <f>_xlfn.XLOOKUP(B75,'Apr-Compile'!$B$3:$B$153,'Apr-Compile'!$H$3:$H$153,"",0)</f>
        <v>0</v>
      </c>
      <c r="T75" s="76">
        <f>_xlfn.XLOOKUP(B75,'Mei-Compile'!$B$3:$B$163,'Mei-Compile'!$H$3:$H$163,"",0)</f>
        <v>0</v>
      </c>
      <c r="U75" s="76">
        <f>_xlfn.XLOOKUP(B75,'Jun-Compile'!$B$3:$B$167,'Jun-Compile'!$H$3:$H$167,"",0)</f>
        <v>0</v>
      </c>
    </row>
    <row r="76" spans="2:21" x14ac:dyDescent="0.25">
      <c r="B76" s="63" t="s">
        <v>74</v>
      </c>
      <c r="C76" s="65" t="str">
        <f>_xlfn.XLOOKUP(B76,'Jun-Compile'!$B$3:$B$167,'Jun-Compile'!$C$3:$C$167, ,0)</f>
        <v>MEP</v>
      </c>
      <c r="D76" s="76">
        <f>_xlfn.XLOOKUP(B76,'Jan-Compile'!$B$3:$B$153,'Jan-Compile'!$D$3:$D$153,"",0)</f>
        <v>343</v>
      </c>
      <c r="E76" s="76">
        <f>_xlfn.XLOOKUP(B76,'Feb-Compile'!$B$3:$B$153,'Feb-Compile'!$D$3:$D$153,"",0)</f>
        <v>151</v>
      </c>
      <c r="F76" s="76">
        <f>_xlfn.XLOOKUP(B76,'Mar-Compile'!$B$3:$B$153,'Mar-Compile'!$D$3:$D$153,"",0)</f>
        <v>263</v>
      </c>
      <c r="G76" s="76">
        <f>_xlfn.XLOOKUP(B76,'Apr-Compile'!$B$3:$B$153,'Apr-Compile'!$D$3:$D$153,"",0)</f>
        <v>258</v>
      </c>
      <c r="H76" s="76">
        <f>_xlfn.XLOOKUP(B76,'Mei-Compile'!$B$3:$B$163,'Mei-Compile'!$D$3:$D$163,"",0)</f>
        <v>0</v>
      </c>
      <c r="I76" s="76">
        <f>_xlfn.XLOOKUP(B76,'Jun-Compile'!$B$3:$B$167,'Jun-Compile'!$D$3:$D$167,"",0)</f>
        <v>27</v>
      </c>
      <c r="J76" s="26">
        <f>_xlfn.XLOOKUP(B76,'Jan-Compile'!$B$3:$B$153,'Jan-Compile'!$F$3:$F$153,"",0)</f>
        <v>5.7166666666666668</v>
      </c>
      <c r="K76" s="26">
        <f>_xlfn.XLOOKUP(B76,'Feb-Compile'!$B$3:$B$153,'Feb-Compile'!$F$3:$F$153,"",0)</f>
        <v>2.5166666666666666</v>
      </c>
      <c r="L76" s="26">
        <f>_xlfn.XLOOKUP(B76,'Mar-Compile'!$B$3:$B$153,'Mar-Compile'!$F$3:$F$153,"",0)</f>
        <v>4.3833333333333337</v>
      </c>
      <c r="M76" s="26">
        <f>_xlfn.XLOOKUP(B76,'Apr-Compile'!$B$3:$B$153,'Apr-Compile'!$F$3:$F$153,"",0)</f>
        <v>4.3</v>
      </c>
      <c r="N76" s="26">
        <f>_xlfn.XLOOKUP(B76,'Mei-Compile'!$B$3:$B$163,'Mei-Compile'!$F$3:$F$163,"",0)</f>
        <v>0</v>
      </c>
      <c r="O76" s="26">
        <f>_xlfn.XLOOKUP(B76,'Jun-Compile'!$B$3:$B$167,'Jun-Compile'!$F$3:$F$167,"",0)</f>
        <v>0.45</v>
      </c>
      <c r="P76" s="76">
        <f>_xlfn.XLOOKUP(B76,'Jan-Compile'!$B$3:$B$153,'Jan-Compile'!$H$3:$H$153,"",0)</f>
        <v>14</v>
      </c>
      <c r="Q76" s="76">
        <f>_xlfn.XLOOKUP(B76,'Feb-Compile'!$B$3:$B$153,'Feb-Compile'!$H$3:$H$153,"",0)</f>
        <v>11</v>
      </c>
      <c r="R76" s="76">
        <f>_xlfn.XLOOKUP(B76,'Mar-Compile'!$B$3:$B$153,'Mar-Compile'!$H$3:$H$153,"",0)</f>
        <v>12</v>
      </c>
      <c r="S76" s="76">
        <f>_xlfn.XLOOKUP(B76,'Apr-Compile'!$B$3:$B$153,'Apr-Compile'!$H$3:$H$153,"",0)</f>
        <v>11</v>
      </c>
      <c r="T76" s="76">
        <f>_xlfn.XLOOKUP(B76,'Mei-Compile'!$B$3:$B$163,'Mei-Compile'!$H$3:$H$163,"",0)</f>
        <v>0</v>
      </c>
      <c r="U76" s="76">
        <f>_xlfn.XLOOKUP(B76,'Jun-Compile'!$B$3:$B$167,'Jun-Compile'!$H$3:$H$167,"",0)</f>
        <v>3</v>
      </c>
    </row>
    <row r="77" spans="2:21" x14ac:dyDescent="0.25">
      <c r="B77" s="63" t="s">
        <v>227</v>
      </c>
      <c r="C77" s="65" t="str">
        <f>_xlfn.XLOOKUP(B77,'Jun-Compile'!$B$3:$B$167,'Jun-Compile'!$C$3:$C$167, ,0)</f>
        <v>Logistik</v>
      </c>
      <c r="D77" s="76">
        <f>_xlfn.XLOOKUP(B77,'Jan-Compile'!$B$3:$B$153,'Jan-Compile'!$D$3:$D$153,"",0)</f>
        <v>25</v>
      </c>
      <c r="E77" s="76">
        <f>_xlfn.XLOOKUP(B77,'Feb-Compile'!$B$3:$B$153,'Feb-Compile'!$D$3:$D$153,"",0)</f>
        <v>8</v>
      </c>
      <c r="F77" s="76">
        <f>_xlfn.XLOOKUP(B77,'Mar-Compile'!$B$3:$B$153,'Mar-Compile'!$D$3:$D$153,"",0)</f>
        <v>61</v>
      </c>
      <c r="G77" s="76">
        <f>_xlfn.XLOOKUP(B77,'Apr-Compile'!$B$3:$B$153,'Apr-Compile'!$D$3:$D$153,"",0)</f>
        <v>100</v>
      </c>
      <c r="H77" s="76">
        <f>_xlfn.XLOOKUP(B77,'Mei-Compile'!$B$3:$B$163,'Mei-Compile'!$D$3:$D$163,"",0)</f>
        <v>0</v>
      </c>
      <c r="I77" s="76">
        <f>_xlfn.XLOOKUP(B77,'Jun-Compile'!$B$3:$B$167,'Jun-Compile'!$D$3:$D$167,"",0)</f>
        <v>30</v>
      </c>
      <c r="J77" s="26">
        <f>_xlfn.XLOOKUP(B77,'Jan-Compile'!$B$3:$B$153,'Jan-Compile'!$F$3:$F$153,"",0)</f>
        <v>0.41666666666666669</v>
      </c>
      <c r="K77" s="26">
        <f>_xlfn.XLOOKUP(B77,'Feb-Compile'!$B$3:$B$153,'Feb-Compile'!$F$3:$F$153,"",0)</f>
        <v>0.13333333333333333</v>
      </c>
      <c r="L77" s="26">
        <f>_xlfn.XLOOKUP(B77,'Mar-Compile'!$B$3:$B$153,'Mar-Compile'!$F$3:$F$153,"",0)</f>
        <v>1.0166666666666666</v>
      </c>
      <c r="M77" s="26">
        <f>_xlfn.XLOOKUP(B77,'Apr-Compile'!$B$3:$B$153,'Apr-Compile'!$F$3:$F$153,"",0)</f>
        <v>1.6666666666666667</v>
      </c>
      <c r="N77" s="26">
        <f>_xlfn.XLOOKUP(B77,'Mei-Compile'!$B$3:$B$163,'Mei-Compile'!$F$3:$F$163,"",0)</f>
        <v>0</v>
      </c>
      <c r="O77" s="26">
        <f>_xlfn.XLOOKUP(B77,'Jun-Compile'!$B$3:$B$167,'Jun-Compile'!$F$3:$F$167,"",0)</f>
        <v>0.5</v>
      </c>
      <c r="P77" s="76">
        <f>_xlfn.XLOOKUP(B77,'Jan-Compile'!$B$3:$B$153,'Jan-Compile'!$H$3:$H$153,"",0)</f>
        <v>5</v>
      </c>
      <c r="Q77" s="76">
        <f>_xlfn.XLOOKUP(B77,'Feb-Compile'!$B$3:$B$153,'Feb-Compile'!$H$3:$H$153,"",0)</f>
        <v>3</v>
      </c>
      <c r="R77" s="76">
        <f>_xlfn.XLOOKUP(B77,'Mar-Compile'!$B$3:$B$153,'Mar-Compile'!$H$3:$H$153,"",0)</f>
        <v>6</v>
      </c>
      <c r="S77" s="76">
        <f>_xlfn.XLOOKUP(B77,'Apr-Compile'!$B$3:$B$153,'Apr-Compile'!$H$3:$H$153,"",0)</f>
        <v>5</v>
      </c>
      <c r="T77" s="76">
        <f>_xlfn.XLOOKUP(B77,'Mei-Compile'!$B$3:$B$163,'Mei-Compile'!$H$3:$H$163,"",0)</f>
        <v>0</v>
      </c>
      <c r="U77" s="76">
        <f>_xlfn.XLOOKUP(B77,'Jun-Compile'!$B$3:$B$167,'Jun-Compile'!$H$3:$H$167,"",0)</f>
        <v>5</v>
      </c>
    </row>
    <row r="78" spans="2:21" x14ac:dyDescent="0.25">
      <c r="B78" s="63" t="s">
        <v>228</v>
      </c>
      <c r="C78" s="65" t="str">
        <f>_xlfn.XLOOKUP(B78,'Jun-Compile'!$B$3:$B$167,'Jun-Compile'!$C$3:$C$167, ,0)</f>
        <v>Purchasing</v>
      </c>
      <c r="D78" s="76">
        <f>_xlfn.XLOOKUP(B78,'Jan-Compile'!$B$3:$B$153,'Jan-Compile'!$D$3:$D$153,"",0)</f>
        <v>0</v>
      </c>
      <c r="E78" s="76">
        <f>_xlfn.XLOOKUP(B78,'Feb-Compile'!$B$3:$B$153,'Feb-Compile'!$D$3:$D$153,"",0)</f>
        <v>0</v>
      </c>
      <c r="F78" s="76">
        <f>_xlfn.XLOOKUP(B78,'Mar-Compile'!$B$3:$B$153,'Mar-Compile'!$D$3:$D$153,"",0)</f>
        <v>0</v>
      </c>
      <c r="G78" s="76">
        <f>_xlfn.XLOOKUP(B78,'Apr-Compile'!$B$3:$B$153,'Apr-Compile'!$D$3:$D$153,"",0)</f>
        <v>4</v>
      </c>
      <c r="H78" s="76">
        <f>_xlfn.XLOOKUP(B78,'Mei-Compile'!$B$3:$B$163,'Mei-Compile'!$D$3:$D$163,"",0)</f>
        <v>0</v>
      </c>
      <c r="I78" s="76">
        <f>_xlfn.XLOOKUP(B78,'Jun-Compile'!$B$3:$B$167,'Jun-Compile'!$D$3:$D$167,"",0)</f>
        <v>0</v>
      </c>
      <c r="J78" s="26">
        <f>_xlfn.XLOOKUP(B78,'Jan-Compile'!$B$3:$B$153,'Jan-Compile'!$F$3:$F$153,"",0)</f>
        <v>0</v>
      </c>
      <c r="K78" s="26">
        <f>_xlfn.XLOOKUP(B78,'Feb-Compile'!$B$3:$B$153,'Feb-Compile'!$F$3:$F$153,"",0)</f>
        <v>0</v>
      </c>
      <c r="L78" s="26">
        <f>_xlfn.XLOOKUP(B78,'Mar-Compile'!$B$3:$B$153,'Mar-Compile'!$F$3:$F$153,"",0)</f>
        <v>0</v>
      </c>
      <c r="M78" s="26">
        <f>_xlfn.XLOOKUP(B78,'Apr-Compile'!$B$3:$B$153,'Apr-Compile'!$F$3:$F$153,"",0)</f>
        <v>6.6666666666666666E-2</v>
      </c>
      <c r="N78" s="26">
        <f>_xlfn.XLOOKUP(B78,'Mei-Compile'!$B$3:$B$163,'Mei-Compile'!$F$3:$F$163,"",0)</f>
        <v>0</v>
      </c>
      <c r="O78" s="26">
        <f>_xlfn.XLOOKUP(B78,'Jun-Compile'!$B$3:$B$167,'Jun-Compile'!$F$3:$F$167,"",0)</f>
        <v>0</v>
      </c>
      <c r="P78" s="76">
        <f>_xlfn.XLOOKUP(B78,'Jan-Compile'!$B$3:$B$153,'Jan-Compile'!$H$3:$H$153,"",0)</f>
        <v>0</v>
      </c>
      <c r="Q78" s="76">
        <f>_xlfn.XLOOKUP(B78,'Feb-Compile'!$B$3:$B$153,'Feb-Compile'!$H$3:$H$153,"",0)</f>
        <v>0</v>
      </c>
      <c r="R78" s="76">
        <f>_xlfn.XLOOKUP(B78,'Mar-Compile'!$B$3:$B$153,'Mar-Compile'!$H$3:$H$153,"",0)</f>
        <v>0</v>
      </c>
      <c r="S78" s="76">
        <f>_xlfn.XLOOKUP(B78,'Apr-Compile'!$B$3:$B$153,'Apr-Compile'!$H$3:$H$153,"",0)</f>
        <v>1</v>
      </c>
      <c r="T78" s="76">
        <f>_xlfn.XLOOKUP(B78,'Mei-Compile'!$B$3:$B$163,'Mei-Compile'!$H$3:$H$163,"",0)</f>
        <v>0</v>
      </c>
      <c r="U78" s="76">
        <f>_xlfn.XLOOKUP(B78,'Jun-Compile'!$B$3:$B$167,'Jun-Compile'!$H$3:$H$167,"",0)</f>
        <v>0</v>
      </c>
    </row>
    <row r="79" spans="2:21" x14ac:dyDescent="0.25">
      <c r="B79" s="66" t="s">
        <v>369</v>
      </c>
      <c r="C79" s="65">
        <f>_xlfn.XLOOKUP(B79,'Jun-Compile'!$B$3:$B$167,'Jun-Compile'!$C$3:$C$167, ,0)</f>
        <v>0</v>
      </c>
      <c r="D79" s="76">
        <f>_xlfn.XLOOKUP(B79,'Jan-Compile'!$B$3:$B$153,'Jan-Compile'!$D$3:$D$153,"",0)</f>
        <v>8</v>
      </c>
      <c r="E79" s="76">
        <f>_xlfn.XLOOKUP(B79,'Feb-Compile'!$B$3:$B$153,'Feb-Compile'!$D$3:$D$153,"",0)</f>
        <v>67</v>
      </c>
      <c r="F79" s="76">
        <f>_xlfn.XLOOKUP(B79,'Mar-Compile'!$B$3:$B$153,'Mar-Compile'!$D$3:$D$153,"",0)</f>
        <v>0</v>
      </c>
      <c r="G79" s="76">
        <f>_xlfn.XLOOKUP(B79,'Apr-Compile'!$B$3:$B$153,'Apr-Compile'!$D$3:$D$153,"",0)</f>
        <v>0</v>
      </c>
      <c r="H79" s="76">
        <f>_xlfn.XLOOKUP(B79,'Mei-Compile'!$B$3:$B$163,'Mei-Compile'!$D$3:$D$163,"",0)</f>
        <v>0</v>
      </c>
      <c r="I79" s="76">
        <f>_xlfn.XLOOKUP(B79,'Jun-Compile'!$B$3:$B$167,'Jun-Compile'!$D$3:$D$167,"",0)</f>
        <v>0</v>
      </c>
      <c r="J79" s="26">
        <f>_xlfn.XLOOKUP(B79,'Jan-Compile'!$B$3:$B$153,'Jan-Compile'!$F$3:$F$153,"",0)</f>
        <v>0.13333333333333333</v>
      </c>
      <c r="K79" s="26">
        <f>_xlfn.XLOOKUP(B79,'Feb-Compile'!$B$3:$B$153,'Feb-Compile'!$F$3:$F$153,"",0)</f>
        <v>1.1166666666666667</v>
      </c>
      <c r="L79" s="26">
        <f>_xlfn.XLOOKUP(B79,'Mar-Compile'!$B$3:$B$153,'Mar-Compile'!$F$3:$F$153,"",0)</f>
        <v>0</v>
      </c>
      <c r="M79" s="26">
        <f>_xlfn.XLOOKUP(B79,'Apr-Compile'!$B$3:$B$153,'Apr-Compile'!$F$3:$F$153,"",0)</f>
        <v>0</v>
      </c>
      <c r="N79" s="26">
        <f>_xlfn.XLOOKUP(B79,'Mei-Compile'!$B$3:$B$163,'Mei-Compile'!$F$3:$F$163,"",0)</f>
        <v>0</v>
      </c>
      <c r="O79" s="26">
        <f>_xlfn.XLOOKUP(B79,'Jun-Compile'!$B$3:$B$167,'Jun-Compile'!$F$3:$F$167,"",0)</f>
        <v>0</v>
      </c>
      <c r="P79" s="76">
        <f>_xlfn.XLOOKUP(B79,'Jan-Compile'!$B$3:$B$153,'Jan-Compile'!$H$3:$H$153,"",0)</f>
        <v>2</v>
      </c>
      <c r="Q79" s="76">
        <f>_xlfn.XLOOKUP(B79,'Feb-Compile'!$B$3:$B$153,'Feb-Compile'!$H$3:$H$153,"",0)</f>
        <v>4</v>
      </c>
      <c r="R79" s="76">
        <f>_xlfn.XLOOKUP(B79,'Mar-Compile'!$B$3:$B$153,'Mar-Compile'!$H$3:$H$153,"",0)</f>
        <v>0</v>
      </c>
      <c r="S79" s="76">
        <f>_xlfn.XLOOKUP(B79,'Apr-Compile'!$B$3:$B$153,'Apr-Compile'!$H$3:$H$153,"",0)</f>
        <v>0</v>
      </c>
      <c r="T79" s="76">
        <f>_xlfn.XLOOKUP(B79,'Mei-Compile'!$B$3:$B$163,'Mei-Compile'!$H$3:$H$163,"",0)</f>
        <v>0</v>
      </c>
      <c r="U79" s="76">
        <f>_xlfn.XLOOKUP(B79,'Jun-Compile'!$B$3:$B$167,'Jun-Compile'!$H$3:$H$167,"",0)</f>
        <v>0</v>
      </c>
    </row>
    <row r="80" spans="2:21" x14ac:dyDescent="0.25">
      <c r="B80" s="63" t="s">
        <v>229</v>
      </c>
      <c r="C80" s="65" t="str">
        <f>_xlfn.XLOOKUP(B80,'Jun-Compile'!$B$3:$B$167,'Jun-Compile'!$C$3:$C$167, ,0)</f>
        <v>PPJM</v>
      </c>
      <c r="D80" s="76">
        <f>_xlfn.XLOOKUP(B80,'Jan-Compile'!$B$3:$B$153,'Jan-Compile'!$D$3:$D$153,"",0)</f>
        <v>89</v>
      </c>
      <c r="E80" s="76">
        <f>_xlfn.XLOOKUP(B80,'Feb-Compile'!$B$3:$B$153,'Feb-Compile'!$D$3:$D$153,"",0)</f>
        <v>157</v>
      </c>
      <c r="F80" s="76">
        <f>_xlfn.XLOOKUP(B80,'Mar-Compile'!$B$3:$B$153,'Mar-Compile'!$D$3:$D$153,"",0)</f>
        <v>82</v>
      </c>
      <c r="G80" s="76">
        <f>_xlfn.XLOOKUP(B80,'Apr-Compile'!$B$3:$B$153,'Apr-Compile'!$D$3:$D$153,"",0)</f>
        <v>15</v>
      </c>
      <c r="H80" s="76">
        <f>_xlfn.XLOOKUP(B80,'Mei-Compile'!$B$3:$B$163,'Mei-Compile'!$D$3:$D$163,"",0)</f>
        <v>5</v>
      </c>
      <c r="I80" s="76">
        <f>_xlfn.XLOOKUP(B80,'Jun-Compile'!$B$3:$B$167,'Jun-Compile'!$D$3:$D$167,"",0)</f>
        <v>21</v>
      </c>
      <c r="J80" s="26">
        <f>_xlfn.XLOOKUP(B80,'Jan-Compile'!$B$3:$B$153,'Jan-Compile'!$F$3:$F$153,"",0)</f>
        <v>1.4833333333333334</v>
      </c>
      <c r="K80" s="26">
        <f>_xlfn.XLOOKUP(B80,'Feb-Compile'!$B$3:$B$153,'Feb-Compile'!$F$3:$F$153,"",0)</f>
        <v>2.6166666666666667</v>
      </c>
      <c r="L80" s="26">
        <f>_xlfn.XLOOKUP(B80,'Mar-Compile'!$B$3:$B$153,'Mar-Compile'!$F$3:$F$153,"",0)</f>
        <v>1.3666666666666667</v>
      </c>
      <c r="M80" s="26">
        <f>_xlfn.XLOOKUP(B80,'Apr-Compile'!$B$3:$B$153,'Apr-Compile'!$F$3:$F$153,"",0)</f>
        <v>0.25</v>
      </c>
      <c r="N80" s="26">
        <f>_xlfn.XLOOKUP(B80,'Mei-Compile'!$B$3:$B$163,'Mei-Compile'!$F$3:$F$163,"",0)</f>
        <v>8.3333333333333329E-2</v>
      </c>
      <c r="O80" s="26">
        <f>_xlfn.XLOOKUP(B80,'Jun-Compile'!$B$3:$B$167,'Jun-Compile'!$F$3:$F$167,"",0)</f>
        <v>0.35</v>
      </c>
      <c r="P80" s="76">
        <f>_xlfn.XLOOKUP(B80,'Jan-Compile'!$B$3:$B$153,'Jan-Compile'!$H$3:$H$153,"",0)</f>
        <v>5</v>
      </c>
      <c r="Q80" s="76">
        <f>_xlfn.XLOOKUP(B80,'Feb-Compile'!$B$3:$B$153,'Feb-Compile'!$H$3:$H$153,"",0)</f>
        <v>6</v>
      </c>
      <c r="R80" s="76">
        <f>_xlfn.XLOOKUP(B80,'Mar-Compile'!$B$3:$B$153,'Mar-Compile'!$H$3:$H$153,"",0)</f>
        <v>5</v>
      </c>
      <c r="S80" s="76">
        <f>_xlfn.XLOOKUP(B80,'Apr-Compile'!$B$3:$B$153,'Apr-Compile'!$H$3:$H$153,"",0)</f>
        <v>1</v>
      </c>
      <c r="T80" s="76">
        <f>_xlfn.XLOOKUP(B80,'Mei-Compile'!$B$3:$B$163,'Mei-Compile'!$H$3:$H$163,"",0)</f>
        <v>1</v>
      </c>
      <c r="U80" s="76">
        <f>_xlfn.XLOOKUP(B80,'Jun-Compile'!$B$3:$B$167,'Jun-Compile'!$H$3:$H$167,"",0)</f>
        <v>1</v>
      </c>
    </row>
    <row r="81" spans="2:21" x14ac:dyDescent="0.25">
      <c r="B81" s="63" t="s">
        <v>191</v>
      </c>
      <c r="C81" s="65" t="str">
        <f>_xlfn.XLOOKUP(B81,'Jun-Compile'!$B$3:$B$167,'Jun-Compile'!$C$3:$C$167, ,0)</f>
        <v>Sales</v>
      </c>
      <c r="D81" s="76">
        <f>_xlfn.XLOOKUP(B81,'Jan-Compile'!$B$3:$B$153,'Jan-Compile'!$D$3:$D$153,"",0)</f>
        <v>180</v>
      </c>
      <c r="E81" s="76">
        <f>_xlfn.XLOOKUP(B81,'Feb-Compile'!$B$3:$B$153,'Feb-Compile'!$D$3:$D$153,"",0)</f>
        <v>145</v>
      </c>
      <c r="F81" s="76">
        <f>_xlfn.XLOOKUP(B81,'Mar-Compile'!$B$3:$B$153,'Mar-Compile'!$D$3:$D$153,"",0)</f>
        <v>255</v>
      </c>
      <c r="G81" s="76">
        <f>_xlfn.XLOOKUP(B81,'Apr-Compile'!$B$3:$B$153,'Apr-Compile'!$D$3:$D$153,"",0)</f>
        <v>168</v>
      </c>
      <c r="H81" s="76">
        <f>_xlfn.XLOOKUP(B81,'Mei-Compile'!$B$3:$B$163,'Mei-Compile'!$D$3:$D$163,"",0)</f>
        <v>25</v>
      </c>
      <c r="I81" s="76">
        <f>_xlfn.XLOOKUP(B81,'Jun-Compile'!$B$3:$B$167,'Jun-Compile'!$D$3:$D$167,"",0)</f>
        <v>258</v>
      </c>
      <c r="J81" s="26">
        <f>_xlfn.XLOOKUP(B81,'Jan-Compile'!$B$3:$B$153,'Jan-Compile'!$F$3:$F$153,"",0)</f>
        <v>3</v>
      </c>
      <c r="K81" s="26">
        <f>_xlfn.XLOOKUP(B81,'Feb-Compile'!$B$3:$B$153,'Feb-Compile'!$F$3:$F$153,"",0)</f>
        <v>2.4166666666666665</v>
      </c>
      <c r="L81" s="26">
        <f>_xlfn.XLOOKUP(B81,'Mar-Compile'!$B$3:$B$153,'Mar-Compile'!$F$3:$F$153,"",0)</f>
        <v>4.25</v>
      </c>
      <c r="M81" s="26">
        <f>_xlfn.XLOOKUP(B81,'Apr-Compile'!$B$3:$B$153,'Apr-Compile'!$F$3:$F$153,"",0)</f>
        <v>2.8</v>
      </c>
      <c r="N81" s="26">
        <f>_xlfn.XLOOKUP(B81,'Mei-Compile'!$B$3:$B$163,'Mei-Compile'!$F$3:$F$163,"",0)</f>
        <v>0.41666666666666669</v>
      </c>
      <c r="O81" s="26">
        <f>_xlfn.XLOOKUP(B81,'Jun-Compile'!$B$3:$B$167,'Jun-Compile'!$F$3:$F$167,"",0)</f>
        <v>4.3</v>
      </c>
      <c r="P81" s="76">
        <f>_xlfn.XLOOKUP(B81,'Jan-Compile'!$B$3:$B$153,'Jan-Compile'!$H$3:$H$153,"",0)</f>
        <v>6</v>
      </c>
      <c r="Q81" s="76">
        <f>_xlfn.XLOOKUP(B81,'Feb-Compile'!$B$3:$B$153,'Feb-Compile'!$H$3:$H$153,"",0)</f>
        <v>7</v>
      </c>
      <c r="R81" s="76">
        <f>_xlfn.XLOOKUP(B81,'Mar-Compile'!$B$3:$B$153,'Mar-Compile'!$H$3:$H$153,"",0)</f>
        <v>8</v>
      </c>
      <c r="S81" s="76">
        <f>_xlfn.XLOOKUP(B81,'Apr-Compile'!$B$3:$B$153,'Apr-Compile'!$H$3:$H$153,"",0)</f>
        <v>5</v>
      </c>
      <c r="T81" s="76">
        <f>_xlfn.XLOOKUP(B81,'Mei-Compile'!$B$3:$B$163,'Mei-Compile'!$H$3:$H$163,"",0)</f>
        <v>2</v>
      </c>
      <c r="U81" s="76">
        <f>_xlfn.XLOOKUP(B81,'Jun-Compile'!$B$3:$B$167,'Jun-Compile'!$H$3:$H$167,"",0)</f>
        <v>11</v>
      </c>
    </row>
    <row r="82" spans="2:21" x14ac:dyDescent="0.25">
      <c r="B82" s="63" t="s">
        <v>230</v>
      </c>
      <c r="C82" s="65" t="str">
        <f>_xlfn.XLOOKUP(B82,'Jun-Compile'!$B$3:$B$167,'Jun-Compile'!$C$3:$C$167, ,0)</f>
        <v>MEP</v>
      </c>
      <c r="D82" s="76">
        <f>_xlfn.XLOOKUP(B82,'Jan-Compile'!$B$3:$B$153,'Jan-Compile'!$D$3:$D$153,"",0)</f>
        <v>0</v>
      </c>
      <c r="E82" s="76">
        <f>_xlfn.XLOOKUP(B82,'Feb-Compile'!$B$3:$B$153,'Feb-Compile'!$D$3:$D$153,"",0)</f>
        <v>3</v>
      </c>
      <c r="F82" s="76">
        <f>_xlfn.XLOOKUP(B82,'Mar-Compile'!$B$3:$B$153,'Mar-Compile'!$D$3:$D$153,"",0)</f>
        <v>9</v>
      </c>
      <c r="G82" s="76">
        <f>_xlfn.XLOOKUP(B82,'Apr-Compile'!$B$3:$B$153,'Apr-Compile'!$D$3:$D$153,"",0)</f>
        <v>261</v>
      </c>
      <c r="H82" s="76">
        <f>_xlfn.XLOOKUP(B82,'Mei-Compile'!$B$3:$B$163,'Mei-Compile'!$D$3:$D$163,"",0)</f>
        <v>0</v>
      </c>
      <c r="I82" s="76">
        <f>_xlfn.XLOOKUP(B82,'Jun-Compile'!$B$3:$B$167,'Jun-Compile'!$D$3:$D$167,"",0)</f>
        <v>0</v>
      </c>
      <c r="J82" s="26">
        <f>_xlfn.XLOOKUP(B82,'Jan-Compile'!$B$3:$B$153,'Jan-Compile'!$F$3:$F$153,"",0)</f>
        <v>0</v>
      </c>
      <c r="K82" s="26">
        <f>_xlfn.XLOOKUP(B82,'Feb-Compile'!$B$3:$B$153,'Feb-Compile'!$F$3:$F$153,"",0)</f>
        <v>0.05</v>
      </c>
      <c r="L82" s="26">
        <f>_xlfn.XLOOKUP(B82,'Mar-Compile'!$B$3:$B$153,'Mar-Compile'!$F$3:$F$153,"",0)</f>
        <v>0.15</v>
      </c>
      <c r="M82" s="26">
        <f>_xlfn.XLOOKUP(B82,'Apr-Compile'!$B$3:$B$153,'Apr-Compile'!$F$3:$F$153,"",0)</f>
        <v>4.3499999999999996</v>
      </c>
      <c r="N82" s="26">
        <f>_xlfn.XLOOKUP(B82,'Mei-Compile'!$B$3:$B$163,'Mei-Compile'!$F$3:$F$163,"",0)</f>
        <v>0</v>
      </c>
      <c r="O82" s="26">
        <f>_xlfn.XLOOKUP(B82,'Jun-Compile'!$B$3:$B$167,'Jun-Compile'!$F$3:$F$167,"",0)</f>
        <v>0</v>
      </c>
      <c r="P82" s="76">
        <f>_xlfn.XLOOKUP(B82,'Jan-Compile'!$B$3:$B$153,'Jan-Compile'!$H$3:$H$153,"",0)</f>
        <v>0</v>
      </c>
      <c r="Q82" s="76">
        <f>_xlfn.XLOOKUP(B82,'Feb-Compile'!$B$3:$B$153,'Feb-Compile'!$H$3:$H$153,"",0)</f>
        <v>1</v>
      </c>
      <c r="R82" s="76">
        <f>_xlfn.XLOOKUP(B82,'Mar-Compile'!$B$3:$B$153,'Mar-Compile'!$H$3:$H$153,"",0)</f>
        <v>1</v>
      </c>
      <c r="S82" s="76">
        <f>_xlfn.XLOOKUP(B82,'Apr-Compile'!$B$3:$B$153,'Apr-Compile'!$H$3:$H$153,"",0)</f>
        <v>1</v>
      </c>
      <c r="T82" s="76">
        <f>_xlfn.XLOOKUP(B82,'Mei-Compile'!$B$3:$B$163,'Mei-Compile'!$H$3:$H$163,"",0)</f>
        <v>0</v>
      </c>
      <c r="U82" s="76">
        <f>_xlfn.XLOOKUP(B82,'Jun-Compile'!$B$3:$B$167,'Jun-Compile'!$H$3:$H$167,"",0)</f>
        <v>0</v>
      </c>
    </row>
    <row r="83" spans="2:21" x14ac:dyDescent="0.25">
      <c r="B83" s="63" t="s">
        <v>231</v>
      </c>
      <c r="C83" s="65" t="str">
        <f>_xlfn.XLOOKUP(B83,'Jun-Compile'!$B$3:$B$167,'Jun-Compile'!$C$3:$C$167, ,0)</f>
        <v>Admin Sales &amp; Engineer</v>
      </c>
      <c r="D83" s="76">
        <f>_xlfn.XLOOKUP(B83,'Jan-Compile'!$B$3:$B$153,'Jan-Compile'!$D$3:$D$153,"",0)</f>
        <v>0</v>
      </c>
      <c r="E83" s="76">
        <f>_xlfn.XLOOKUP(B83,'Feb-Compile'!$B$3:$B$153,'Feb-Compile'!$D$3:$D$153,"",0)</f>
        <v>28</v>
      </c>
      <c r="F83" s="76">
        <f>_xlfn.XLOOKUP(B83,'Mar-Compile'!$B$3:$B$153,'Mar-Compile'!$D$3:$D$153,"",0)</f>
        <v>45</v>
      </c>
      <c r="G83" s="76">
        <f>_xlfn.XLOOKUP(B83,'Apr-Compile'!$B$3:$B$153,'Apr-Compile'!$D$3:$D$153,"",0)</f>
        <v>0</v>
      </c>
      <c r="H83" s="76">
        <f>_xlfn.XLOOKUP(B83,'Mei-Compile'!$B$3:$B$163,'Mei-Compile'!$D$3:$D$163,"",0)</f>
        <v>0</v>
      </c>
      <c r="I83" s="76">
        <f>_xlfn.XLOOKUP(B83,'Jun-Compile'!$B$3:$B$167,'Jun-Compile'!$D$3:$D$167,"",0)</f>
        <v>0</v>
      </c>
      <c r="J83" s="26">
        <f>_xlfn.XLOOKUP(B83,'Jan-Compile'!$B$3:$B$153,'Jan-Compile'!$F$3:$F$153,"",0)</f>
        <v>0</v>
      </c>
      <c r="K83" s="26">
        <f>_xlfn.XLOOKUP(B83,'Feb-Compile'!$B$3:$B$153,'Feb-Compile'!$F$3:$F$153,"",0)</f>
        <v>0.46666666666666667</v>
      </c>
      <c r="L83" s="26">
        <f>_xlfn.XLOOKUP(B83,'Mar-Compile'!$B$3:$B$153,'Mar-Compile'!$F$3:$F$153,"",0)</f>
        <v>0.75</v>
      </c>
      <c r="M83" s="26">
        <f>_xlfn.XLOOKUP(B83,'Apr-Compile'!$B$3:$B$153,'Apr-Compile'!$F$3:$F$153,"",0)</f>
        <v>0</v>
      </c>
      <c r="N83" s="26">
        <f>_xlfn.XLOOKUP(B83,'Mei-Compile'!$B$3:$B$163,'Mei-Compile'!$F$3:$F$163,"",0)</f>
        <v>0</v>
      </c>
      <c r="O83" s="26">
        <f>_xlfn.XLOOKUP(B83,'Jun-Compile'!$B$3:$B$167,'Jun-Compile'!$F$3:$F$167,"",0)</f>
        <v>0</v>
      </c>
      <c r="P83" s="76">
        <f>_xlfn.XLOOKUP(B83,'Jan-Compile'!$B$3:$B$153,'Jan-Compile'!$H$3:$H$153,"",0)</f>
        <v>0</v>
      </c>
      <c r="Q83" s="76">
        <f>_xlfn.XLOOKUP(B83,'Feb-Compile'!$B$3:$B$153,'Feb-Compile'!$H$3:$H$153,"",0)</f>
        <v>1</v>
      </c>
      <c r="R83" s="76">
        <f>_xlfn.XLOOKUP(B83,'Mar-Compile'!$B$3:$B$153,'Mar-Compile'!$H$3:$H$153,"",0)</f>
        <v>1</v>
      </c>
      <c r="S83" s="76">
        <f>_xlfn.XLOOKUP(B83,'Apr-Compile'!$B$3:$B$153,'Apr-Compile'!$H$3:$H$153,"",0)</f>
        <v>0</v>
      </c>
      <c r="T83" s="76">
        <f>_xlfn.XLOOKUP(B83,'Mei-Compile'!$B$3:$B$163,'Mei-Compile'!$H$3:$H$163,"",0)</f>
        <v>0</v>
      </c>
      <c r="U83" s="76">
        <f>_xlfn.XLOOKUP(B83,'Jun-Compile'!$B$3:$B$167,'Jun-Compile'!$H$3:$H$167,"",0)</f>
        <v>0</v>
      </c>
    </row>
    <row r="84" spans="2:21" x14ac:dyDescent="0.25">
      <c r="B84" s="66" t="s">
        <v>232</v>
      </c>
      <c r="C84" s="65">
        <f>_xlfn.XLOOKUP(B84,'Jun-Compile'!$B$3:$B$167,'Jun-Compile'!$C$3:$C$167, ,0)</f>
        <v>0</v>
      </c>
      <c r="D84" s="76">
        <f>_xlfn.XLOOKUP(B84,'Jan-Compile'!$B$3:$B$153,'Jan-Compile'!$D$3:$D$153,"",0)</f>
        <v>0</v>
      </c>
      <c r="E84" s="76">
        <f>_xlfn.XLOOKUP(B84,'Feb-Compile'!$B$3:$B$153,'Feb-Compile'!$D$3:$D$153,"",0)</f>
        <v>0</v>
      </c>
      <c r="F84" s="76">
        <f>_xlfn.XLOOKUP(B84,'Mar-Compile'!$B$3:$B$153,'Mar-Compile'!$D$3:$D$153,"",0)</f>
        <v>0</v>
      </c>
      <c r="G84" s="76">
        <f>_xlfn.XLOOKUP(B84,'Apr-Compile'!$B$3:$B$153,'Apr-Compile'!$D$3:$D$153,"",0)</f>
        <v>0</v>
      </c>
      <c r="H84" s="76">
        <f>_xlfn.XLOOKUP(B84,'Mei-Compile'!$B$3:$B$163,'Mei-Compile'!$D$3:$D$163,"",0)</f>
        <v>0</v>
      </c>
      <c r="I84" s="76">
        <f>_xlfn.XLOOKUP(B84,'Jun-Compile'!$B$3:$B$167,'Jun-Compile'!$D$3:$D$167,"",0)</f>
        <v>0</v>
      </c>
      <c r="J84" s="26">
        <f>_xlfn.XLOOKUP(B84,'Jan-Compile'!$B$3:$B$153,'Jan-Compile'!$F$3:$F$153,"",0)</f>
        <v>0</v>
      </c>
      <c r="K84" s="26">
        <f>_xlfn.XLOOKUP(B84,'Feb-Compile'!$B$3:$B$153,'Feb-Compile'!$F$3:$F$153,"",0)</f>
        <v>0</v>
      </c>
      <c r="L84" s="26">
        <f>_xlfn.XLOOKUP(B84,'Mar-Compile'!$B$3:$B$153,'Mar-Compile'!$F$3:$F$153,"",0)</f>
        <v>0</v>
      </c>
      <c r="M84" s="26">
        <f>_xlfn.XLOOKUP(B84,'Apr-Compile'!$B$3:$B$153,'Apr-Compile'!$F$3:$F$153,"",0)</f>
        <v>0</v>
      </c>
      <c r="N84" s="26">
        <f>_xlfn.XLOOKUP(B84,'Mei-Compile'!$B$3:$B$163,'Mei-Compile'!$F$3:$F$163,"",0)</f>
        <v>0</v>
      </c>
      <c r="O84" s="26">
        <f>_xlfn.XLOOKUP(B84,'Jun-Compile'!$B$3:$B$167,'Jun-Compile'!$F$3:$F$167,"",0)</f>
        <v>0</v>
      </c>
      <c r="P84" s="76">
        <f>_xlfn.XLOOKUP(B84,'Jan-Compile'!$B$3:$B$153,'Jan-Compile'!$H$3:$H$153,"",0)</f>
        <v>0</v>
      </c>
      <c r="Q84" s="76">
        <f>_xlfn.XLOOKUP(B84,'Feb-Compile'!$B$3:$B$153,'Feb-Compile'!$H$3:$H$153,"",0)</f>
        <v>0</v>
      </c>
      <c r="R84" s="76">
        <f>_xlfn.XLOOKUP(B84,'Mar-Compile'!$B$3:$B$153,'Mar-Compile'!$H$3:$H$153,"",0)</f>
        <v>0</v>
      </c>
      <c r="S84" s="76">
        <f>_xlfn.XLOOKUP(B84,'Apr-Compile'!$B$3:$B$153,'Apr-Compile'!$H$3:$H$153,"",0)</f>
        <v>0</v>
      </c>
      <c r="T84" s="76">
        <f>_xlfn.XLOOKUP(B84,'Mei-Compile'!$B$3:$B$163,'Mei-Compile'!$H$3:$H$163,"",0)</f>
        <v>0</v>
      </c>
      <c r="U84" s="76">
        <f>_xlfn.XLOOKUP(B84,'Jun-Compile'!$B$3:$B$167,'Jun-Compile'!$H$3:$H$167,"",0)</f>
        <v>0</v>
      </c>
    </row>
    <row r="85" spans="2:21" x14ac:dyDescent="0.25">
      <c r="B85" s="66" t="s">
        <v>233</v>
      </c>
      <c r="C85" s="65">
        <f>_xlfn.XLOOKUP(B85,'Jun-Compile'!$B$3:$B$167,'Jun-Compile'!$C$3:$C$167, ,0)</f>
        <v>0</v>
      </c>
      <c r="D85" s="76">
        <f>_xlfn.XLOOKUP(B85,'Jan-Compile'!$B$3:$B$153,'Jan-Compile'!$D$3:$D$153,"",0)</f>
        <v>28</v>
      </c>
      <c r="E85" s="76">
        <f>_xlfn.XLOOKUP(B85,'Feb-Compile'!$B$3:$B$153,'Feb-Compile'!$D$3:$D$153,"",0)</f>
        <v>47</v>
      </c>
      <c r="F85" s="76">
        <f>_xlfn.XLOOKUP(B85,'Mar-Compile'!$B$3:$B$153,'Mar-Compile'!$D$3:$D$153,"",0)</f>
        <v>111</v>
      </c>
      <c r="G85" s="76">
        <f>_xlfn.XLOOKUP(B85,'Apr-Compile'!$B$3:$B$153,'Apr-Compile'!$D$3:$D$153,"",0)</f>
        <v>80</v>
      </c>
      <c r="H85" s="76">
        <f>_xlfn.XLOOKUP(B85,'Mei-Compile'!$B$3:$B$163,'Mei-Compile'!$D$3:$D$163,"",0)</f>
        <v>129</v>
      </c>
      <c r="I85" s="76">
        <f>_xlfn.XLOOKUP(B85,'Jun-Compile'!$B$3:$B$167,'Jun-Compile'!$D$3:$D$167,"",0)</f>
        <v>95</v>
      </c>
      <c r="J85" s="26">
        <f>_xlfn.XLOOKUP(B85,'Jan-Compile'!$B$3:$B$153,'Jan-Compile'!$F$3:$F$153,"",0)</f>
        <v>0.46666666666666667</v>
      </c>
      <c r="K85" s="26">
        <f>_xlfn.XLOOKUP(B85,'Feb-Compile'!$B$3:$B$153,'Feb-Compile'!$F$3:$F$153,"",0)</f>
        <v>0.78333333333333333</v>
      </c>
      <c r="L85" s="26">
        <f>_xlfn.XLOOKUP(B85,'Mar-Compile'!$B$3:$B$153,'Mar-Compile'!$F$3:$F$153,"",0)</f>
        <v>1.85</v>
      </c>
      <c r="M85" s="26">
        <f>_xlfn.XLOOKUP(B85,'Apr-Compile'!$B$3:$B$153,'Apr-Compile'!$F$3:$F$153,"",0)</f>
        <v>1.3333333333333333</v>
      </c>
      <c r="N85" s="26">
        <f>_xlfn.XLOOKUP(B85,'Mei-Compile'!$B$3:$B$163,'Mei-Compile'!$F$3:$F$163,"",0)</f>
        <v>2.15</v>
      </c>
      <c r="O85" s="26">
        <f>_xlfn.XLOOKUP(B85,'Jun-Compile'!$B$3:$B$167,'Jun-Compile'!$F$3:$F$167,"",0)</f>
        <v>1.5833333333333333</v>
      </c>
      <c r="P85" s="76">
        <f>_xlfn.XLOOKUP(B85,'Jan-Compile'!$B$3:$B$153,'Jan-Compile'!$H$3:$H$153,"",0)</f>
        <v>5</v>
      </c>
      <c r="Q85" s="76">
        <f>_xlfn.XLOOKUP(B85,'Feb-Compile'!$B$3:$B$153,'Feb-Compile'!$H$3:$H$153,"",0)</f>
        <v>6</v>
      </c>
      <c r="R85" s="76">
        <f>_xlfn.XLOOKUP(B85,'Mar-Compile'!$B$3:$B$153,'Mar-Compile'!$H$3:$H$153,"",0)</f>
        <v>11</v>
      </c>
      <c r="S85" s="76">
        <f>_xlfn.XLOOKUP(B85,'Apr-Compile'!$B$3:$B$153,'Apr-Compile'!$H$3:$H$153,"",0)</f>
        <v>7</v>
      </c>
      <c r="T85" s="76">
        <f>_xlfn.XLOOKUP(B85,'Mei-Compile'!$B$3:$B$163,'Mei-Compile'!$H$3:$H$163,"",0)</f>
        <v>10</v>
      </c>
      <c r="U85" s="76">
        <f>_xlfn.XLOOKUP(B85,'Jun-Compile'!$B$3:$B$167,'Jun-Compile'!$H$3:$H$167,"",0)</f>
        <v>6</v>
      </c>
    </row>
    <row r="86" spans="2:21" x14ac:dyDescent="0.25">
      <c r="B86" s="63" t="s">
        <v>234</v>
      </c>
      <c r="C86" s="65" t="str">
        <f>_xlfn.XLOOKUP(B86,'Jun-Compile'!$B$3:$B$167,'Jun-Compile'!$C$3:$C$167, ,0)</f>
        <v>Operation</v>
      </c>
      <c r="D86" s="76">
        <f>_xlfn.XLOOKUP(B86,'Jan-Compile'!$B$3:$B$153,'Jan-Compile'!$D$3:$D$153,"",0)</f>
        <v>0</v>
      </c>
      <c r="E86" s="76">
        <f>_xlfn.XLOOKUP(B86,'Feb-Compile'!$B$3:$B$153,'Feb-Compile'!$D$3:$D$153,"",0)</f>
        <v>0</v>
      </c>
      <c r="F86" s="76">
        <f>_xlfn.XLOOKUP(B86,'Mar-Compile'!$B$3:$B$153,'Mar-Compile'!$D$3:$D$153,"",0)</f>
        <v>0</v>
      </c>
      <c r="G86" s="76">
        <f>_xlfn.XLOOKUP(B86,'Apr-Compile'!$B$3:$B$153,'Apr-Compile'!$D$3:$D$153,"",0)</f>
        <v>0</v>
      </c>
      <c r="H86" s="76">
        <f>_xlfn.XLOOKUP(B86,'Mei-Compile'!$B$3:$B$163,'Mei-Compile'!$D$3:$D$163,"",0)</f>
        <v>0</v>
      </c>
      <c r="I86" s="76">
        <f>_xlfn.XLOOKUP(B86,'Jun-Compile'!$B$3:$B$167,'Jun-Compile'!$D$3:$D$167,"",0)</f>
        <v>0</v>
      </c>
      <c r="J86" s="26">
        <f>_xlfn.XLOOKUP(B86,'Jan-Compile'!$B$3:$B$153,'Jan-Compile'!$F$3:$F$153,"",0)</f>
        <v>0</v>
      </c>
      <c r="K86" s="26">
        <f>_xlfn.XLOOKUP(B86,'Feb-Compile'!$B$3:$B$153,'Feb-Compile'!$F$3:$F$153,"",0)</f>
        <v>0</v>
      </c>
      <c r="L86" s="26">
        <f>_xlfn.XLOOKUP(B86,'Mar-Compile'!$B$3:$B$153,'Mar-Compile'!$F$3:$F$153,"",0)</f>
        <v>0</v>
      </c>
      <c r="M86" s="26">
        <f>_xlfn.XLOOKUP(B86,'Apr-Compile'!$B$3:$B$153,'Apr-Compile'!$F$3:$F$153,"",0)</f>
        <v>0</v>
      </c>
      <c r="N86" s="26">
        <f>_xlfn.XLOOKUP(B86,'Mei-Compile'!$B$3:$B$163,'Mei-Compile'!$F$3:$F$163,"",0)</f>
        <v>0</v>
      </c>
      <c r="O86" s="26">
        <f>_xlfn.XLOOKUP(B86,'Jun-Compile'!$B$3:$B$167,'Jun-Compile'!$F$3:$F$167,"",0)</f>
        <v>0</v>
      </c>
      <c r="P86" s="76">
        <f>_xlfn.XLOOKUP(B86,'Jan-Compile'!$B$3:$B$153,'Jan-Compile'!$H$3:$H$153,"",0)</f>
        <v>0</v>
      </c>
      <c r="Q86" s="76">
        <f>_xlfn.XLOOKUP(B86,'Feb-Compile'!$B$3:$B$153,'Feb-Compile'!$H$3:$H$153,"",0)</f>
        <v>0</v>
      </c>
      <c r="R86" s="76">
        <f>_xlfn.XLOOKUP(B86,'Mar-Compile'!$B$3:$B$153,'Mar-Compile'!$H$3:$H$153,"",0)</f>
        <v>0</v>
      </c>
      <c r="S86" s="76">
        <f>_xlfn.XLOOKUP(B86,'Apr-Compile'!$B$3:$B$153,'Apr-Compile'!$H$3:$H$153,"",0)</f>
        <v>0</v>
      </c>
      <c r="T86" s="76">
        <f>_xlfn.XLOOKUP(B86,'Mei-Compile'!$B$3:$B$163,'Mei-Compile'!$H$3:$H$163,"",0)</f>
        <v>0</v>
      </c>
      <c r="U86" s="76">
        <f>_xlfn.XLOOKUP(B86,'Jun-Compile'!$B$3:$B$167,'Jun-Compile'!$H$3:$H$167,"",0)</f>
        <v>0</v>
      </c>
    </row>
    <row r="87" spans="2:21" x14ac:dyDescent="0.25">
      <c r="B87" s="63" t="s">
        <v>235</v>
      </c>
      <c r="C87" s="65" t="str">
        <f>_xlfn.XLOOKUP(B87,'Jun-Compile'!$B$3:$B$167,'Jun-Compile'!$C$3:$C$167, ,0)</f>
        <v>Operation</v>
      </c>
      <c r="D87" s="76">
        <f>_xlfn.XLOOKUP(B87,'Jan-Compile'!$B$3:$B$153,'Jan-Compile'!$D$3:$D$153,"",0)</f>
        <v>0</v>
      </c>
      <c r="E87" s="76">
        <f>_xlfn.XLOOKUP(B87,'Feb-Compile'!$B$3:$B$153,'Feb-Compile'!$D$3:$D$153,"",0)</f>
        <v>6</v>
      </c>
      <c r="F87" s="76">
        <f>_xlfn.XLOOKUP(B87,'Mar-Compile'!$B$3:$B$153,'Mar-Compile'!$D$3:$D$153,"",0)</f>
        <v>3</v>
      </c>
      <c r="G87" s="76">
        <f>_xlfn.XLOOKUP(B87,'Apr-Compile'!$B$3:$B$153,'Apr-Compile'!$D$3:$D$153,"",0)</f>
        <v>0</v>
      </c>
      <c r="H87" s="76">
        <f>_xlfn.XLOOKUP(B87,'Mei-Compile'!$B$3:$B$163,'Mei-Compile'!$D$3:$D$163,"",0)</f>
        <v>0</v>
      </c>
      <c r="I87" s="76">
        <f>_xlfn.XLOOKUP(B87,'Jun-Compile'!$B$3:$B$167,'Jun-Compile'!$D$3:$D$167,"",0)</f>
        <v>0</v>
      </c>
      <c r="J87" s="26">
        <f>_xlfn.XLOOKUP(B87,'Jan-Compile'!$B$3:$B$153,'Jan-Compile'!$F$3:$F$153,"",0)</f>
        <v>0</v>
      </c>
      <c r="K87" s="26">
        <f>_xlfn.XLOOKUP(B87,'Feb-Compile'!$B$3:$B$153,'Feb-Compile'!$F$3:$F$153,"",0)</f>
        <v>0.1</v>
      </c>
      <c r="L87" s="26">
        <f>_xlfn.XLOOKUP(B87,'Mar-Compile'!$B$3:$B$153,'Mar-Compile'!$F$3:$F$153,"",0)</f>
        <v>0.05</v>
      </c>
      <c r="M87" s="26">
        <f>_xlfn.XLOOKUP(B87,'Apr-Compile'!$B$3:$B$153,'Apr-Compile'!$F$3:$F$153,"",0)</f>
        <v>0</v>
      </c>
      <c r="N87" s="26">
        <f>_xlfn.XLOOKUP(B87,'Mei-Compile'!$B$3:$B$163,'Mei-Compile'!$F$3:$F$163,"",0)</f>
        <v>0</v>
      </c>
      <c r="O87" s="26">
        <f>_xlfn.XLOOKUP(B87,'Jun-Compile'!$B$3:$B$167,'Jun-Compile'!$F$3:$F$167,"",0)</f>
        <v>0</v>
      </c>
      <c r="P87" s="76">
        <f>_xlfn.XLOOKUP(B87,'Jan-Compile'!$B$3:$B$153,'Jan-Compile'!$H$3:$H$153,"",0)</f>
        <v>0</v>
      </c>
      <c r="Q87" s="76">
        <f>_xlfn.XLOOKUP(B87,'Feb-Compile'!$B$3:$B$153,'Feb-Compile'!$H$3:$H$153,"",0)</f>
        <v>2</v>
      </c>
      <c r="R87" s="76">
        <f>_xlfn.XLOOKUP(B87,'Mar-Compile'!$B$3:$B$153,'Mar-Compile'!$H$3:$H$153,"",0)</f>
        <v>1</v>
      </c>
      <c r="S87" s="76">
        <f>_xlfn.XLOOKUP(B87,'Apr-Compile'!$B$3:$B$153,'Apr-Compile'!$H$3:$H$153,"",0)</f>
        <v>0</v>
      </c>
      <c r="T87" s="76">
        <f>_xlfn.XLOOKUP(B87,'Mei-Compile'!$B$3:$B$163,'Mei-Compile'!$H$3:$H$163,"",0)</f>
        <v>0</v>
      </c>
      <c r="U87" s="76">
        <f>_xlfn.XLOOKUP(B87,'Jun-Compile'!$B$3:$B$167,'Jun-Compile'!$H$3:$H$167,"",0)</f>
        <v>0</v>
      </c>
    </row>
    <row r="88" spans="2:21" x14ac:dyDescent="0.25">
      <c r="B88" s="63" t="s">
        <v>236</v>
      </c>
      <c r="C88" s="65" t="str">
        <f>_xlfn.XLOOKUP(B88,'Jun-Compile'!$B$3:$B$167,'Jun-Compile'!$C$3:$C$167, ,0)</f>
        <v>Operation</v>
      </c>
      <c r="D88" s="76">
        <f>_xlfn.XLOOKUP(B88,'Jan-Compile'!$B$3:$B$153,'Jan-Compile'!$D$3:$D$153,"",0)</f>
        <v>20</v>
      </c>
      <c r="E88" s="76">
        <f>_xlfn.XLOOKUP(B88,'Feb-Compile'!$B$3:$B$153,'Feb-Compile'!$D$3:$D$153,"",0)</f>
        <v>78</v>
      </c>
      <c r="F88" s="76">
        <f>_xlfn.XLOOKUP(B88,'Mar-Compile'!$B$3:$B$153,'Mar-Compile'!$D$3:$D$153,"",0)</f>
        <v>71</v>
      </c>
      <c r="G88" s="76">
        <f>_xlfn.XLOOKUP(B88,'Apr-Compile'!$B$3:$B$153,'Apr-Compile'!$D$3:$D$153,"",0)</f>
        <v>61</v>
      </c>
      <c r="H88" s="76">
        <f>_xlfn.XLOOKUP(B88,'Mei-Compile'!$B$3:$B$163,'Mei-Compile'!$D$3:$D$163,"",0)</f>
        <v>106</v>
      </c>
      <c r="I88" s="76">
        <f>_xlfn.XLOOKUP(B88,'Jun-Compile'!$B$3:$B$167,'Jun-Compile'!$D$3:$D$167,"",0)</f>
        <v>187</v>
      </c>
      <c r="J88" s="26">
        <f>_xlfn.XLOOKUP(B88,'Jan-Compile'!$B$3:$B$153,'Jan-Compile'!$F$3:$F$153,"",0)</f>
        <v>0.33333333333333331</v>
      </c>
      <c r="K88" s="26">
        <f>_xlfn.XLOOKUP(B88,'Feb-Compile'!$B$3:$B$153,'Feb-Compile'!$F$3:$F$153,"",0)</f>
        <v>1.3</v>
      </c>
      <c r="L88" s="26">
        <f>_xlfn.XLOOKUP(B88,'Mar-Compile'!$B$3:$B$153,'Mar-Compile'!$F$3:$F$153,"",0)</f>
        <v>1.1833333333333333</v>
      </c>
      <c r="M88" s="26">
        <f>_xlfn.XLOOKUP(B88,'Apr-Compile'!$B$3:$B$153,'Apr-Compile'!$F$3:$F$153,"",0)</f>
        <v>1.0166666666666666</v>
      </c>
      <c r="N88" s="26">
        <f>_xlfn.XLOOKUP(B88,'Mei-Compile'!$B$3:$B$163,'Mei-Compile'!$F$3:$F$163,"",0)</f>
        <v>1.7666666666666666</v>
      </c>
      <c r="O88" s="26">
        <f>_xlfn.XLOOKUP(B88,'Jun-Compile'!$B$3:$B$167,'Jun-Compile'!$F$3:$F$167,"",0)</f>
        <v>3.1166666666666667</v>
      </c>
      <c r="P88" s="76">
        <f>_xlfn.XLOOKUP(B88,'Jan-Compile'!$B$3:$B$153,'Jan-Compile'!$H$3:$H$153,"",0)</f>
        <v>3</v>
      </c>
      <c r="Q88" s="76">
        <f>_xlfn.XLOOKUP(B88,'Feb-Compile'!$B$3:$B$153,'Feb-Compile'!$H$3:$H$153,"",0)</f>
        <v>7</v>
      </c>
      <c r="R88" s="76">
        <f>_xlfn.XLOOKUP(B88,'Mar-Compile'!$B$3:$B$153,'Mar-Compile'!$H$3:$H$153,"",0)</f>
        <v>8</v>
      </c>
      <c r="S88" s="76">
        <f>_xlfn.XLOOKUP(B88,'Apr-Compile'!$B$3:$B$153,'Apr-Compile'!$H$3:$H$153,"",0)</f>
        <v>5</v>
      </c>
      <c r="T88" s="76">
        <f>_xlfn.XLOOKUP(B88,'Mei-Compile'!$B$3:$B$163,'Mei-Compile'!$H$3:$H$163,"",0)</f>
        <v>9</v>
      </c>
      <c r="U88" s="76">
        <f>_xlfn.XLOOKUP(B88,'Jun-Compile'!$B$3:$B$167,'Jun-Compile'!$H$3:$H$167,"",0)</f>
        <v>11</v>
      </c>
    </row>
    <row r="89" spans="2:21" x14ac:dyDescent="0.25">
      <c r="B89" s="63" t="s">
        <v>237</v>
      </c>
      <c r="C89" s="65" t="str">
        <f>_xlfn.XLOOKUP(B89,'Jun-Compile'!$B$3:$B$167,'Jun-Compile'!$C$3:$C$167, ,0)</f>
        <v>Estimator</v>
      </c>
      <c r="D89" s="76">
        <f>_xlfn.XLOOKUP(B89,'Jan-Compile'!$B$3:$B$153,'Jan-Compile'!$D$3:$D$153,"",0)</f>
        <v>0</v>
      </c>
      <c r="E89" s="76">
        <f>_xlfn.XLOOKUP(B89,'Feb-Compile'!$B$3:$B$153,'Feb-Compile'!$D$3:$D$153,"",0)</f>
        <v>0</v>
      </c>
      <c r="F89" s="76">
        <f>_xlfn.XLOOKUP(B89,'Mar-Compile'!$B$3:$B$153,'Mar-Compile'!$D$3:$D$153,"",0)</f>
        <v>0</v>
      </c>
      <c r="G89" s="76">
        <f>_xlfn.XLOOKUP(B89,'Apr-Compile'!$B$3:$B$153,'Apr-Compile'!$D$3:$D$153,"",0)</f>
        <v>0</v>
      </c>
      <c r="H89" s="76">
        <f>_xlfn.XLOOKUP(B89,'Mei-Compile'!$B$3:$B$163,'Mei-Compile'!$D$3:$D$163,"",0)</f>
        <v>1</v>
      </c>
      <c r="I89" s="76">
        <f>_xlfn.XLOOKUP(B89,'Jun-Compile'!$B$3:$B$167,'Jun-Compile'!$D$3:$D$167,"",0)</f>
        <v>56</v>
      </c>
      <c r="J89" s="26">
        <f>_xlfn.XLOOKUP(B89,'Jan-Compile'!$B$3:$B$153,'Jan-Compile'!$F$3:$F$153,"",0)</f>
        <v>0</v>
      </c>
      <c r="K89" s="26">
        <f>_xlfn.XLOOKUP(B89,'Feb-Compile'!$B$3:$B$153,'Feb-Compile'!$F$3:$F$153,"",0)</f>
        <v>0</v>
      </c>
      <c r="L89" s="26">
        <f>_xlfn.XLOOKUP(B89,'Mar-Compile'!$B$3:$B$153,'Mar-Compile'!$F$3:$F$153,"",0)</f>
        <v>0</v>
      </c>
      <c r="M89" s="26">
        <f>_xlfn.XLOOKUP(B89,'Apr-Compile'!$B$3:$B$153,'Apr-Compile'!$F$3:$F$153,"",0)</f>
        <v>0</v>
      </c>
      <c r="N89" s="26">
        <f>_xlfn.XLOOKUP(B89,'Mei-Compile'!$B$3:$B$163,'Mei-Compile'!$F$3:$F$163,"",0)</f>
        <v>1.6666666666666666E-2</v>
      </c>
      <c r="O89" s="26">
        <f>_xlfn.XLOOKUP(B89,'Jun-Compile'!$B$3:$B$167,'Jun-Compile'!$F$3:$F$167,"",0)</f>
        <v>0.93333333333333335</v>
      </c>
      <c r="P89" s="76">
        <f>_xlfn.XLOOKUP(B89,'Jan-Compile'!$B$3:$B$153,'Jan-Compile'!$H$3:$H$153,"",0)</f>
        <v>0</v>
      </c>
      <c r="Q89" s="76">
        <f>_xlfn.XLOOKUP(B89,'Feb-Compile'!$B$3:$B$153,'Feb-Compile'!$H$3:$H$153,"",0)</f>
        <v>0</v>
      </c>
      <c r="R89" s="76">
        <f>_xlfn.XLOOKUP(B89,'Mar-Compile'!$B$3:$B$153,'Mar-Compile'!$H$3:$H$153,"",0)</f>
        <v>0</v>
      </c>
      <c r="S89" s="76">
        <f>_xlfn.XLOOKUP(B89,'Apr-Compile'!$B$3:$B$153,'Apr-Compile'!$H$3:$H$153,"",0)</f>
        <v>0</v>
      </c>
      <c r="T89" s="76">
        <f>_xlfn.XLOOKUP(B89,'Mei-Compile'!$B$3:$B$163,'Mei-Compile'!$H$3:$H$163,"",0)</f>
        <v>1</v>
      </c>
      <c r="U89" s="76">
        <f>_xlfn.XLOOKUP(B89,'Jun-Compile'!$B$3:$B$167,'Jun-Compile'!$H$3:$H$167,"",0)</f>
        <v>4</v>
      </c>
    </row>
    <row r="90" spans="2:21" x14ac:dyDescent="0.25">
      <c r="B90" s="63" t="s">
        <v>238</v>
      </c>
      <c r="C90" s="65" t="str">
        <f>_xlfn.XLOOKUP(B90,'Jun-Compile'!$B$3:$B$167,'Jun-Compile'!$C$3:$C$167, ,0)</f>
        <v>Sales</v>
      </c>
      <c r="D90" s="76">
        <f>_xlfn.XLOOKUP(B90,'Jan-Compile'!$B$3:$B$153,'Jan-Compile'!$D$3:$D$153,"",0)</f>
        <v>67</v>
      </c>
      <c r="E90" s="76">
        <f>_xlfn.XLOOKUP(B90,'Feb-Compile'!$B$3:$B$153,'Feb-Compile'!$D$3:$D$153,"",0)</f>
        <v>69</v>
      </c>
      <c r="F90" s="76">
        <f>_xlfn.XLOOKUP(B90,'Mar-Compile'!$B$3:$B$153,'Mar-Compile'!$D$3:$D$153,"",0)</f>
        <v>212</v>
      </c>
      <c r="G90" s="76">
        <f>_xlfn.XLOOKUP(B90,'Apr-Compile'!$B$3:$B$153,'Apr-Compile'!$D$3:$D$153,"",0)</f>
        <v>68</v>
      </c>
      <c r="H90" s="76">
        <f>_xlfn.XLOOKUP(B90,'Mei-Compile'!$B$3:$B$163,'Mei-Compile'!$D$3:$D$163,"",0)</f>
        <v>194</v>
      </c>
      <c r="I90" s="76">
        <f>_xlfn.XLOOKUP(B90,'Jun-Compile'!$B$3:$B$167,'Jun-Compile'!$D$3:$D$167,"",0)</f>
        <v>0</v>
      </c>
      <c r="J90" s="26">
        <f>_xlfn.XLOOKUP(B90,'Jan-Compile'!$B$3:$B$153,'Jan-Compile'!$F$3:$F$153,"",0)</f>
        <v>1.1166666666666667</v>
      </c>
      <c r="K90" s="26">
        <f>_xlfn.XLOOKUP(B90,'Feb-Compile'!$B$3:$B$153,'Feb-Compile'!$F$3:$F$153,"",0)</f>
        <v>1.1499999999999999</v>
      </c>
      <c r="L90" s="26">
        <f>_xlfn.XLOOKUP(B90,'Mar-Compile'!$B$3:$B$153,'Mar-Compile'!$F$3:$F$153,"",0)</f>
        <v>3.5333333333333332</v>
      </c>
      <c r="M90" s="26">
        <f>_xlfn.XLOOKUP(B90,'Apr-Compile'!$B$3:$B$153,'Apr-Compile'!$F$3:$F$153,"",0)</f>
        <v>1.1333333333333333</v>
      </c>
      <c r="N90" s="26">
        <f>_xlfn.XLOOKUP(B90,'Mei-Compile'!$B$3:$B$163,'Mei-Compile'!$F$3:$F$163,"",0)</f>
        <v>3.2333333333333334</v>
      </c>
      <c r="O90" s="26">
        <f>_xlfn.XLOOKUP(B90,'Jun-Compile'!$B$3:$B$167,'Jun-Compile'!$F$3:$F$167,"",0)</f>
        <v>0</v>
      </c>
      <c r="P90" s="76">
        <f>_xlfn.XLOOKUP(B90,'Jan-Compile'!$B$3:$B$153,'Jan-Compile'!$H$3:$H$153,"",0)</f>
        <v>4</v>
      </c>
      <c r="Q90" s="76">
        <f>_xlfn.XLOOKUP(B90,'Feb-Compile'!$B$3:$B$153,'Feb-Compile'!$H$3:$H$153,"",0)</f>
        <v>6</v>
      </c>
      <c r="R90" s="76">
        <f>_xlfn.XLOOKUP(B90,'Mar-Compile'!$B$3:$B$153,'Mar-Compile'!$H$3:$H$153,"",0)</f>
        <v>11</v>
      </c>
      <c r="S90" s="76">
        <f>_xlfn.XLOOKUP(B90,'Apr-Compile'!$B$3:$B$153,'Apr-Compile'!$H$3:$H$153,"",0)</f>
        <v>4</v>
      </c>
      <c r="T90" s="76">
        <f>_xlfn.XLOOKUP(B90,'Mei-Compile'!$B$3:$B$163,'Mei-Compile'!$H$3:$H$163,"",0)</f>
        <v>12</v>
      </c>
      <c r="U90" s="76">
        <f>_xlfn.XLOOKUP(B90,'Jun-Compile'!$B$3:$B$167,'Jun-Compile'!$H$3:$H$167,"",0)</f>
        <v>0</v>
      </c>
    </row>
    <row r="91" spans="2:21" x14ac:dyDescent="0.25">
      <c r="B91" s="63" t="s">
        <v>239</v>
      </c>
      <c r="C91" s="65" t="str">
        <f>_xlfn.XLOOKUP(B91,'Jun-Compile'!$B$3:$B$167,'Jun-Compile'!$C$3:$C$167, ,0)</f>
        <v>Operation</v>
      </c>
      <c r="D91" s="76">
        <f>_xlfn.XLOOKUP(B91,'Jan-Compile'!$B$3:$B$153,'Jan-Compile'!$D$3:$D$153,"",0)</f>
        <v>0</v>
      </c>
      <c r="E91" s="76">
        <f>_xlfn.XLOOKUP(B91,'Feb-Compile'!$B$3:$B$153,'Feb-Compile'!$D$3:$D$153,"",0)</f>
        <v>0</v>
      </c>
      <c r="F91" s="76">
        <f>_xlfn.XLOOKUP(B91,'Mar-Compile'!$B$3:$B$153,'Mar-Compile'!$D$3:$D$153,"",0)</f>
        <v>35</v>
      </c>
      <c r="G91" s="76">
        <f>_xlfn.XLOOKUP(B91,'Apr-Compile'!$B$3:$B$153,'Apr-Compile'!$D$3:$D$153,"",0)</f>
        <v>8</v>
      </c>
      <c r="H91" s="76">
        <f>_xlfn.XLOOKUP(B91,'Mei-Compile'!$B$3:$B$163,'Mei-Compile'!$D$3:$D$163,"",0)</f>
        <v>0</v>
      </c>
      <c r="I91" s="76">
        <f>_xlfn.XLOOKUP(B91,'Jun-Compile'!$B$3:$B$167,'Jun-Compile'!$D$3:$D$167,"",0)</f>
        <v>7</v>
      </c>
      <c r="J91" s="26">
        <f>_xlfn.XLOOKUP(B91,'Jan-Compile'!$B$3:$B$153,'Jan-Compile'!$F$3:$F$153,"",0)</f>
        <v>0</v>
      </c>
      <c r="K91" s="26">
        <f>_xlfn.XLOOKUP(B91,'Feb-Compile'!$B$3:$B$153,'Feb-Compile'!$F$3:$F$153,"",0)</f>
        <v>0</v>
      </c>
      <c r="L91" s="26">
        <f>_xlfn.XLOOKUP(B91,'Mar-Compile'!$B$3:$B$153,'Mar-Compile'!$F$3:$F$153,"",0)</f>
        <v>0.58333333333333337</v>
      </c>
      <c r="M91" s="26">
        <f>_xlfn.XLOOKUP(B91,'Apr-Compile'!$B$3:$B$153,'Apr-Compile'!$F$3:$F$153,"",0)</f>
        <v>0.13333333333333333</v>
      </c>
      <c r="N91" s="26">
        <f>_xlfn.XLOOKUP(B91,'Mei-Compile'!$B$3:$B$163,'Mei-Compile'!$F$3:$F$163,"",0)</f>
        <v>0</v>
      </c>
      <c r="O91" s="26">
        <f>_xlfn.XLOOKUP(B91,'Jun-Compile'!$B$3:$B$167,'Jun-Compile'!$F$3:$F$167,"",0)</f>
        <v>0.11666666666666667</v>
      </c>
      <c r="P91" s="76">
        <f>_xlfn.XLOOKUP(B91,'Jan-Compile'!$B$3:$B$153,'Jan-Compile'!$H$3:$H$153,"",0)</f>
        <v>0</v>
      </c>
      <c r="Q91" s="76">
        <f>_xlfn.XLOOKUP(B91,'Feb-Compile'!$B$3:$B$153,'Feb-Compile'!$H$3:$H$153,"",0)</f>
        <v>0</v>
      </c>
      <c r="R91" s="76">
        <f>_xlfn.XLOOKUP(B91,'Mar-Compile'!$B$3:$B$153,'Mar-Compile'!$H$3:$H$153,"",0)</f>
        <v>5</v>
      </c>
      <c r="S91" s="76">
        <f>_xlfn.XLOOKUP(B91,'Apr-Compile'!$B$3:$B$153,'Apr-Compile'!$H$3:$H$153,"",0)</f>
        <v>1</v>
      </c>
      <c r="T91" s="76">
        <f>_xlfn.XLOOKUP(B91,'Mei-Compile'!$B$3:$B$163,'Mei-Compile'!$H$3:$H$163,"",0)</f>
        <v>0</v>
      </c>
      <c r="U91" s="76">
        <f>_xlfn.XLOOKUP(B91,'Jun-Compile'!$B$3:$B$167,'Jun-Compile'!$H$3:$H$167,"",0)</f>
        <v>1</v>
      </c>
    </row>
    <row r="92" spans="2:21" x14ac:dyDescent="0.25">
      <c r="B92" s="63" t="s">
        <v>240</v>
      </c>
      <c r="C92" s="65" t="str">
        <f>_xlfn.XLOOKUP(B92,'Jun-Compile'!$B$3:$B$167,'Jun-Compile'!$C$3:$C$167, ,0)</f>
        <v>Operation</v>
      </c>
      <c r="D92" s="76">
        <f>_xlfn.XLOOKUP(B92,'Jan-Compile'!$B$3:$B$153,'Jan-Compile'!$D$3:$D$153,"",0)</f>
        <v>21</v>
      </c>
      <c r="E92" s="76">
        <f>_xlfn.XLOOKUP(B92,'Feb-Compile'!$B$3:$B$153,'Feb-Compile'!$D$3:$D$153,"",0)</f>
        <v>19</v>
      </c>
      <c r="F92" s="76">
        <f>_xlfn.XLOOKUP(B92,'Mar-Compile'!$B$3:$B$153,'Mar-Compile'!$D$3:$D$153,"",0)</f>
        <v>19</v>
      </c>
      <c r="G92" s="76">
        <f>_xlfn.XLOOKUP(B92,'Apr-Compile'!$B$3:$B$153,'Apr-Compile'!$D$3:$D$153,"",0)</f>
        <v>10</v>
      </c>
      <c r="H92" s="76">
        <f>_xlfn.XLOOKUP(B92,'Mei-Compile'!$B$3:$B$163,'Mei-Compile'!$D$3:$D$163,"",0)</f>
        <v>0</v>
      </c>
      <c r="I92" s="76">
        <f>_xlfn.XLOOKUP(B92,'Jun-Compile'!$B$3:$B$167,'Jun-Compile'!$D$3:$D$167,"",0)</f>
        <v>9</v>
      </c>
      <c r="J92" s="26">
        <f>_xlfn.XLOOKUP(B92,'Jan-Compile'!$B$3:$B$153,'Jan-Compile'!$F$3:$F$153,"",0)</f>
        <v>0.35</v>
      </c>
      <c r="K92" s="26">
        <f>_xlfn.XLOOKUP(B92,'Feb-Compile'!$B$3:$B$153,'Feb-Compile'!$F$3:$F$153,"",0)</f>
        <v>0.31666666666666665</v>
      </c>
      <c r="L92" s="26">
        <f>_xlfn.XLOOKUP(B92,'Mar-Compile'!$B$3:$B$153,'Mar-Compile'!$F$3:$F$153,"",0)</f>
        <v>0.31666666666666665</v>
      </c>
      <c r="M92" s="26">
        <f>_xlfn.XLOOKUP(B92,'Apr-Compile'!$B$3:$B$153,'Apr-Compile'!$F$3:$F$153,"",0)</f>
        <v>0.16666666666666666</v>
      </c>
      <c r="N92" s="26">
        <f>_xlfn.XLOOKUP(B92,'Mei-Compile'!$B$3:$B$163,'Mei-Compile'!$F$3:$F$163,"",0)</f>
        <v>0</v>
      </c>
      <c r="O92" s="26">
        <f>_xlfn.XLOOKUP(B92,'Jun-Compile'!$B$3:$B$167,'Jun-Compile'!$F$3:$F$167,"",0)</f>
        <v>0.15</v>
      </c>
      <c r="P92" s="76">
        <f>_xlfn.XLOOKUP(B92,'Jan-Compile'!$B$3:$B$153,'Jan-Compile'!$H$3:$H$153,"",0)</f>
        <v>4</v>
      </c>
      <c r="Q92" s="76">
        <f>_xlfn.XLOOKUP(B92,'Feb-Compile'!$B$3:$B$153,'Feb-Compile'!$H$3:$H$153,"",0)</f>
        <v>3</v>
      </c>
      <c r="R92" s="76">
        <f>_xlfn.XLOOKUP(B92,'Mar-Compile'!$B$3:$B$153,'Mar-Compile'!$H$3:$H$153,"",0)</f>
        <v>4</v>
      </c>
      <c r="S92" s="76">
        <f>_xlfn.XLOOKUP(B92,'Apr-Compile'!$B$3:$B$153,'Apr-Compile'!$H$3:$H$153,"",0)</f>
        <v>2</v>
      </c>
      <c r="T92" s="76">
        <f>_xlfn.XLOOKUP(B92,'Mei-Compile'!$B$3:$B$163,'Mei-Compile'!$H$3:$H$163,"",0)</f>
        <v>0</v>
      </c>
      <c r="U92" s="76">
        <f>_xlfn.XLOOKUP(B92,'Jun-Compile'!$B$3:$B$167,'Jun-Compile'!$H$3:$H$167,"",0)</f>
        <v>1</v>
      </c>
    </row>
    <row r="93" spans="2:21" x14ac:dyDescent="0.25">
      <c r="B93" s="67" t="s">
        <v>378</v>
      </c>
      <c r="C93" s="65" t="str">
        <f>_xlfn.XLOOKUP(B93,'Jun-Compile'!$B$3:$B$167,'Jun-Compile'!$C$3:$C$167, ,0)</f>
        <v>MEP</v>
      </c>
      <c r="D93" s="76">
        <f>_xlfn.XLOOKUP(B93,'Jan-Compile'!$B$3:$B$153,'Jan-Compile'!$D$3:$D$153,"",0)</f>
        <v>0</v>
      </c>
      <c r="E93" s="76">
        <f>_xlfn.XLOOKUP(B93,'Feb-Compile'!$B$3:$B$153,'Feb-Compile'!$D$3:$D$153,"",0)</f>
        <v>438</v>
      </c>
      <c r="F93" s="76">
        <f>_xlfn.XLOOKUP(B93,'Mar-Compile'!$B$3:$B$153,'Mar-Compile'!$D$3:$D$153,"",0)</f>
        <v>321</v>
      </c>
      <c r="G93" s="76">
        <f>_xlfn.XLOOKUP(B93,'Apr-Compile'!$B$3:$B$153,'Apr-Compile'!$D$3:$D$153,"",0)</f>
        <v>0</v>
      </c>
      <c r="H93" s="76">
        <f>_xlfn.XLOOKUP(B93,'Mei-Compile'!$B$3:$B$163,'Mei-Compile'!$D$3:$D$163,"",0)</f>
        <v>298</v>
      </c>
      <c r="I93" s="76">
        <f>_xlfn.XLOOKUP(B93,'Jun-Compile'!$B$3:$B$167,'Jun-Compile'!$D$3:$D$167,"",0)</f>
        <v>46</v>
      </c>
      <c r="J93" s="26">
        <f>_xlfn.XLOOKUP(B93,'Jan-Compile'!$B$3:$B$153,'Jan-Compile'!$F$3:$F$153,"",0)</f>
        <v>0</v>
      </c>
      <c r="K93" s="26">
        <f>_xlfn.XLOOKUP(B93,'Feb-Compile'!$B$3:$B$153,'Feb-Compile'!$F$3:$F$153,"",0)</f>
        <v>7.3</v>
      </c>
      <c r="L93" s="26">
        <f>_xlfn.XLOOKUP(B93,'Mar-Compile'!$B$3:$B$153,'Mar-Compile'!$F$3:$F$153,"",0)</f>
        <v>5.35</v>
      </c>
      <c r="M93" s="26">
        <f>_xlfn.XLOOKUP(B93,'Apr-Compile'!$B$3:$B$153,'Apr-Compile'!$F$3:$F$153,"",0)</f>
        <v>0</v>
      </c>
      <c r="N93" s="26">
        <f>_xlfn.XLOOKUP(B93,'Mei-Compile'!$B$3:$B$163,'Mei-Compile'!$F$3:$F$163,"",0)</f>
        <v>4.9666666666666668</v>
      </c>
      <c r="O93" s="26">
        <f>_xlfn.XLOOKUP(B93,'Jun-Compile'!$B$3:$B$167,'Jun-Compile'!$F$3:$F$167,"",0)</f>
        <v>0.76666666666666672</v>
      </c>
      <c r="P93" s="76">
        <f>_xlfn.XLOOKUP(B93,'Jan-Compile'!$B$3:$B$153,'Jan-Compile'!$H$3:$H$153,"",0)</f>
        <v>0</v>
      </c>
      <c r="Q93" s="76">
        <f>_xlfn.XLOOKUP(B93,'Feb-Compile'!$B$3:$B$153,'Feb-Compile'!$H$3:$H$153,"",0)</f>
        <v>10</v>
      </c>
      <c r="R93" s="76">
        <f>_xlfn.XLOOKUP(B93,'Mar-Compile'!$B$3:$B$153,'Mar-Compile'!$H$3:$H$153,"",0)</f>
        <v>11</v>
      </c>
      <c r="S93" s="76">
        <f>_xlfn.XLOOKUP(B93,'Apr-Compile'!$B$3:$B$153,'Apr-Compile'!$H$3:$H$153,"",0)</f>
        <v>0</v>
      </c>
      <c r="T93" s="76">
        <f>_xlfn.XLOOKUP(B93,'Mei-Compile'!$B$3:$B$163,'Mei-Compile'!$H$3:$H$163,"",0)</f>
        <v>7</v>
      </c>
      <c r="U93" s="76">
        <f>_xlfn.XLOOKUP(B93,'Jun-Compile'!$B$3:$B$167,'Jun-Compile'!$H$3:$H$167,"",0)</f>
        <v>2</v>
      </c>
    </row>
    <row r="94" spans="2:21" x14ac:dyDescent="0.25">
      <c r="B94" s="63" t="s">
        <v>241</v>
      </c>
      <c r="C94" s="65" t="str">
        <f>_xlfn.XLOOKUP(B94,'Jun-Compile'!$B$3:$B$167,'Jun-Compile'!$C$3:$C$167, ,0)</f>
        <v>Logistik</v>
      </c>
      <c r="D94" s="76">
        <f>_xlfn.XLOOKUP(B94,'Jan-Compile'!$B$3:$B$153,'Jan-Compile'!$D$3:$D$153,"",0)</f>
        <v>0</v>
      </c>
      <c r="E94" s="76">
        <f>_xlfn.XLOOKUP(B94,'Feb-Compile'!$B$3:$B$153,'Feb-Compile'!$D$3:$D$153,"",0)</f>
        <v>8</v>
      </c>
      <c r="F94" s="76">
        <f>_xlfn.XLOOKUP(B94,'Mar-Compile'!$B$3:$B$153,'Mar-Compile'!$D$3:$D$153,"",0)</f>
        <v>0</v>
      </c>
      <c r="G94" s="76">
        <f>_xlfn.XLOOKUP(B94,'Apr-Compile'!$B$3:$B$153,'Apr-Compile'!$D$3:$D$153,"",0)</f>
        <v>1</v>
      </c>
      <c r="H94" s="76">
        <f>_xlfn.XLOOKUP(B94,'Mei-Compile'!$B$3:$B$163,'Mei-Compile'!$D$3:$D$163,"",0)</f>
        <v>0</v>
      </c>
      <c r="I94" s="76">
        <f>_xlfn.XLOOKUP(B94,'Jun-Compile'!$B$3:$B$167,'Jun-Compile'!$D$3:$D$167,"",0)</f>
        <v>0</v>
      </c>
      <c r="J94" s="26">
        <f>_xlfn.XLOOKUP(B94,'Jan-Compile'!$B$3:$B$153,'Jan-Compile'!$F$3:$F$153,"",0)</f>
        <v>0</v>
      </c>
      <c r="K94" s="26">
        <f>_xlfn.XLOOKUP(B94,'Feb-Compile'!$B$3:$B$153,'Feb-Compile'!$F$3:$F$153,"",0)</f>
        <v>0.13333333333333333</v>
      </c>
      <c r="L94" s="26">
        <f>_xlfn.XLOOKUP(B94,'Mar-Compile'!$B$3:$B$153,'Mar-Compile'!$F$3:$F$153,"",0)</f>
        <v>0</v>
      </c>
      <c r="M94" s="26">
        <f>_xlfn.XLOOKUP(B94,'Apr-Compile'!$B$3:$B$153,'Apr-Compile'!$F$3:$F$153,"",0)</f>
        <v>1.6666666666666666E-2</v>
      </c>
      <c r="N94" s="26">
        <f>_xlfn.XLOOKUP(B94,'Mei-Compile'!$B$3:$B$163,'Mei-Compile'!$F$3:$F$163,"",0)</f>
        <v>0</v>
      </c>
      <c r="O94" s="26">
        <f>_xlfn.XLOOKUP(B94,'Jun-Compile'!$B$3:$B$167,'Jun-Compile'!$F$3:$F$167,"",0)</f>
        <v>0</v>
      </c>
      <c r="P94" s="76">
        <f>_xlfn.XLOOKUP(B94,'Jan-Compile'!$B$3:$B$153,'Jan-Compile'!$H$3:$H$153,"",0)</f>
        <v>0</v>
      </c>
      <c r="Q94" s="76">
        <f>_xlfn.XLOOKUP(B94,'Feb-Compile'!$B$3:$B$153,'Feb-Compile'!$H$3:$H$153,"",0)</f>
        <v>1</v>
      </c>
      <c r="R94" s="76">
        <f>_xlfn.XLOOKUP(B94,'Mar-Compile'!$B$3:$B$153,'Mar-Compile'!$H$3:$H$153,"",0)</f>
        <v>0</v>
      </c>
      <c r="S94" s="76">
        <f>_xlfn.XLOOKUP(B94,'Apr-Compile'!$B$3:$B$153,'Apr-Compile'!$H$3:$H$153,"",0)</f>
        <v>1</v>
      </c>
      <c r="T94" s="76">
        <f>_xlfn.XLOOKUP(B94,'Mei-Compile'!$B$3:$B$163,'Mei-Compile'!$H$3:$H$163,"",0)</f>
        <v>0</v>
      </c>
      <c r="U94" s="76">
        <f>_xlfn.XLOOKUP(B94,'Jun-Compile'!$B$3:$B$167,'Jun-Compile'!$H$3:$H$167,"",0)</f>
        <v>0</v>
      </c>
    </row>
    <row r="95" spans="2:21" x14ac:dyDescent="0.25">
      <c r="B95" s="63" t="s">
        <v>194</v>
      </c>
      <c r="C95" s="65" t="str">
        <f>_xlfn.XLOOKUP(B95,'Jun-Compile'!$B$3:$B$167,'Jun-Compile'!$C$3:$C$167, ,0)</f>
        <v>Teknisi Service</v>
      </c>
      <c r="D95" s="76">
        <f>_xlfn.XLOOKUP(B95,'Jan-Compile'!$B$3:$B$153,'Jan-Compile'!$D$3:$D$153,"",0)</f>
        <v>223</v>
      </c>
      <c r="E95" s="76">
        <f>_xlfn.XLOOKUP(B95,'Feb-Compile'!$B$3:$B$153,'Feb-Compile'!$D$3:$D$153,"",0)</f>
        <v>164</v>
      </c>
      <c r="F95" s="76">
        <f>_xlfn.XLOOKUP(B95,'Mar-Compile'!$B$3:$B$153,'Mar-Compile'!$D$3:$D$153,"",0)</f>
        <v>169</v>
      </c>
      <c r="G95" s="76">
        <f>_xlfn.XLOOKUP(B95,'Apr-Compile'!$B$3:$B$153,'Apr-Compile'!$D$3:$D$153,"",0)</f>
        <v>241</v>
      </c>
      <c r="H95" s="76">
        <f>_xlfn.XLOOKUP(B95,'Mei-Compile'!$B$3:$B$163,'Mei-Compile'!$D$3:$D$163,"",0)</f>
        <v>455</v>
      </c>
      <c r="I95" s="76">
        <f>_xlfn.XLOOKUP(B95,'Jun-Compile'!$B$3:$B$167,'Jun-Compile'!$D$3:$D$167,"",0)</f>
        <v>369</v>
      </c>
      <c r="J95" s="26">
        <f>_xlfn.XLOOKUP(B95,'Jan-Compile'!$B$3:$B$153,'Jan-Compile'!$F$3:$F$153,"",0)</f>
        <v>3.7166666666666668</v>
      </c>
      <c r="K95" s="26">
        <f>_xlfn.XLOOKUP(B95,'Feb-Compile'!$B$3:$B$153,'Feb-Compile'!$F$3:$F$153,"",0)</f>
        <v>2.7333333333333334</v>
      </c>
      <c r="L95" s="26">
        <f>_xlfn.XLOOKUP(B95,'Mar-Compile'!$B$3:$B$153,'Mar-Compile'!$F$3:$F$153,"",0)</f>
        <v>2.8166666666666669</v>
      </c>
      <c r="M95" s="26">
        <f>_xlfn.XLOOKUP(B95,'Apr-Compile'!$B$3:$B$153,'Apr-Compile'!$F$3:$F$153,"",0)</f>
        <v>4.0166666666666666</v>
      </c>
      <c r="N95" s="26">
        <f>_xlfn.XLOOKUP(B95,'Mei-Compile'!$B$3:$B$163,'Mei-Compile'!$F$3:$F$163,"",0)</f>
        <v>7.583333333333333</v>
      </c>
      <c r="O95" s="26">
        <f>_xlfn.XLOOKUP(B95,'Jun-Compile'!$B$3:$B$167,'Jun-Compile'!$F$3:$F$167,"",0)</f>
        <v>6.15</v>
      </c>
      <c r="P95" s="76">
        <f>_xlfn.XLOOKUP(B95,'Jan-Compile'!$B$3:$B$153,'Jan-Compile'!$H$3:$H$153,"",0)</f>
        <v>11</v>
      </c>
      <c r="Q95" s="76">
        <f>_xlfn.XLOOKUP(B95,'Feb-Compile'!$B$3:$B$153,'Feb-Compile'!$H$3:$H$153,"",0)</f>
        <v>9</v>
      </c>
      <c r="R95" s="76">
        <f>_xlfn.XLOOKUP(B95,'Mar-Compile'!$B$3:$B$153,'Mar-Compile'!$H$3:$H$153,"",0)</f>
        <v>8</v>
      </c>
      <c r="S95" s="76">
        <f>_xlfn.XLOOKUP(B95,'Apr-Compile'!$B$3:$B$153,'Apr-Compile'!$H$3:$H$153,"",0)</f>
        <v>9</v>
      </c>
      <c r="T95" s="76">
        <f>_xlfn.XLOOKUP(B95,'Mei-Compile'!$B$3:$B$163,'Mei-Compile'!$H$3:$H$163,"",0)</f>
        <v>7</v>
      </c>
      <c r="U95" s="76">
        <f>_xlfn.XLOOKUP(B95,'Jun-Compile'!$B$3:$B$167,'Jun-Compile'!$H$3:$H$167,"",0)</f>
        <v>10</v>
      </c>
    </row>
    <row r="96" spans="2:21" x14ac:dyDescent="0.25">
      <c r="B96" s="66" t="s">
        <v>242</v>
      </c>
      <c r="C96" s="65">
        <f>_xlfn.XLOOKUP(B96,'Jun-Compile'!$B$3:$B$167,'Jun-Compile'!$C$3:$C$167, ,0)</f>
        <v>0</v>
      </c>
      <c r="D96" s="76">
        <f>_xlfn.XLOOKUP(B96,'Jan-Compile'!$B$3:$B$153,'Jan-Compile'!$D$3:$D$153,"",0)</f>
        <v>0</v>
      </c>
      <c r="E96" s="76">
        <f>_xlfn.XLOOKUP(B96,'Feb-Compile'!$B$3:$B$153,'Feb-Compile'!$D$3:$D$153,"",0)</f>
        <v>0</v>
      </c>
      <c r="F96" s="76">
        <f>_xlfn.XLOOKUP(B96,'Mar-Compile'!$B$3:$B$153,'Mar-Compile'!$D$3:$D$153,"",0)</f>
        <v>0</v>
      </c>
      <c r="G96" s="76">
        <f>_xlfn.XLOOKUP(B96,'Apr-Compile'!$B$3:$B$153,'Apr-Compile'!$D$3:$D$153,"",0)</f>
        <v>4</v>
      </c>
      <c r="H96" s="76">
        <f>_xlfn.XLOOKUP(B96,'Mei-Compile'!$B$3:$B$163,'Mei-Compile'!$D$3:$D$163,"",0)</f>
        <v>0</v>
      </c>
      <c r="I96" s="76">
        <f>_xlfn.XLOOKUP(B96,'Jun-Compile'!$B$3:$B$167,'Jun-Compile'!$D$3:$D$167,"",0)</f>
        <v>0</v>
      </c>
      <c r="J96" s="26">
        <f>_xlfn.XLOOKUP(B96,'Jan-Compile'!$B$3:$B$153,'Jan-Compile'!$F$3:$F$153,"",0)</f>
        <v>0</v>
      </c>
      <c r="K96" s="26">
        <f>_xlfn.XLOOKUP(B96,'Feb-Compile'!$B$3:$B$153,'Feb-Compile'!$F$3:$F$153,"",0)</f>
        <v>0</v>
      </c>
      <c r="L96" s="26">
        <f>_xlfn.XLOOKUP(B96,'Mar-Compile'!$B$3:$B$153,'Mar-Compile'!$F$3:$F$153,"",0)</f>
        <v>0</v>
      </c>
      <c r="M96" s="26">
        <f>_xlfn.XLOOKUP(B96,'Apr-Compile'!$B$3:$B$153,'Apr-Compile'!$F$3:$F$153,"",0)</f>
        <v>6.6666666666666666E-2</v>
      </c>
      <c r="N96" s="26">
        <f>_xlfn.XLOOKUP(B96,'Mei-Compile'!$B$3:$B$163,'Mei-Compile'!$F$3:$F$163,"",0)</f>
        <v>0</v>
      </c>
      <c r="O96" s="26">
        <f>_xlfn.XLOOKUP(B96,'Jun-Compile'!$B$3:$B$167,'Jun-Compile'!$F$3:$F$167,"",0)</f>
        <v>0</v>
      </c>
      <c r="P96" s="76">
        <f>_xlfn.XLOOKUP(B96,'Jan-Compile'!$B$3:$B$153,'Jan-Compile'!$H$3:$H$153,"",0)</f>
        <v>0</v>
      </c>
      <c r="Q96" s="76">
        <f>_xlfn.XLOOKUP(B96,'Feb-Compile'!$B$3:$B$153,'Feb-Compile'!$H$3:$H$153,"",0)</f>
        <v>0</v>
      </c>
      <c r="R96" s="76">
        <f>_xlfn.XLOOKUP(B96,'Mar-Compile'!$B$3:$B$153,'Mar-Compile'!$H$3:$H$153,"",0)</f>
        <v>0</v>
      </c>
      <c r="S96" s="76">
        <f>_xlfn.XLOOKUP(B96,'Apr-Compile'!$B$3:$B$153,'Apr-Compile'!$H$3:$H$153,"",0)</f>
        <v>1</v>
      </c>
      <c r="T96" s="76">
        <f>_xlfn.XLOOKUP(B96,'Mei-Compile'!$B$3:$B$163,'Mei-Compile'!$H$3:$H$163,"",0)</f>
        <v>0</v>
      </c>
      <c r="U96" s="76">
        <f>_xlfn.XLOOKUP(B96,'Jun-Compile'!$B$3:$B$167,'Jun-Compile'!$H$3:$H$167,"",0)</f>
        <v>0</v>
      </c>
    </row>
    <row r="97" spans="2:21" x14ac:dyDescent="0.25">
      <c r="B97" s="63" t="s">
        <v>243</v>
      </c>
      <c r="C97" s="65" t="str">
        <f>_xlfn.XLOOKUP(B97,'Jun-Compile'!$B$3:$B$167,'Jun-Compile'!$C$3:$C$167, ,0)</f>
        <v>Operation</v>
      </c>
      <c r="D97" s="76">
        <f>_xlfn.XLOOKUP(B97,'Jan-Compile'!$B$3:$B$153,'Jan-Compile'!$D$3:$D$153,"",0)</f>
        <v>9</v>
      </c>
      <c r="E97" s="76">
        <f>_xlfn.XLOOKUP(B97,'Feb-Compile'!$B$3:$B$153,'Feb-Compile'!$D$3:$D$153,"",0)</f>
        <v>0</v>
      </c>
      <c r="F97" s="76">
        <f>_xlfn.XLOOKUP(B97,'Mar-Compile'!$B$3:$B$153,'Mar-Compile'!$D$3:$D$153,"",0)</f>
        <v>8</v>
      </c>
      <c r="G97" s="76">
        <f>_xlfn.XLOOKUP(B97,'Apr-Compile'!$B$3:$B$153,'Apr-Compile'!$D$3:$D$153,"",0)</f>
        <v>0</v>
      </c>
      <c r="H97" s="76">
        <f>_xlfn.XLOOKUP(B97,'Mei-Compile'!$B$3:$B$163,'Mei-Compile'!$D$3:$D$163,"",0)</f>
        <v>0</v>
      </c>
      <c r="I97" s="76">
        <f>_xlfn.XLOOKUP(B97,'Jun-Compile'!$B$3:$B$167,'Jun-Compile'!$D$3:$D$167,"",0)</f>
        <v>0</v>
      </c>
      <c r="J97" s="26">
        <f>_xlfn.XLOOKUP(B97,'Jan-Compile'!$B$3:$B$153,'Jan-Compile'!$F$3:$F$153,"",0)</f>
        <v>0.15</v>
      </c>
      <c r="K97" s="26">
        <f>_xlfn.XLOOKUP(B97,'Feb-Compile'!$B$3:$B$153,'Feb-Compile'!$F$3:$F$153,"",0)</f>
        <v>0</v>
      </c>
      <c r="L97" s="26">
        <f>_xlfn.XLOOKUP(B97,'Mar-Compile'!$B$3:$B$153,'Mar-Compile'!$F$3:$F$153,"",0)</f>
        <v>0.13333333333333333</v>
      </c>
      <c r="M97" s="26">
        <f>_xlfn.XLOOKUP(B97,'Apr-Compile'!$B$3:$B$153,'Apr-Compile'!$F$3:$F$153,"",0)</f>
        <v>0</v>
      </c>
      <c r="N97" s="26">
        <f>_xlfn.XLOOKUP(B97,'Mei-Compile'!$B$3:$B$163,'Mei-Compile'!$F$3:$F$163,"",0)</f>
        <v>0</v>
      </c>
      <c r="O97" s="26">
        <f>_xlfn.XLOOKUP(B97,'Jun-Compile'!$B$3:$B$167,'Jun-Compile'!$F$3:$F$167,"",0)</f>
        <v>0</v>
      </c>
      <c r="P97" s="76">
        <f>_xlfn.XLOOKUP(B97,'Jan-Compile'!$B$3:$B$153,'Jan-Compile'!$H$3:$H$153,"",0)</f>
        <v>2</v>
      </c>
      <c r="Q97" s="76">
        <f>_xlfn.XLOOKUP(B97,'Feb-Compile'!$B$3:$B$153,'Feb-Compile'!$H$3:$H$153,"",0)</f>
        <v>0</v>
      </c>
      <c r="R97" s="76">
        <f>_xlfn.XLOOKUP(B97,'Mar-Compile'!$B$3:$B$153,'Mar-Compile'!$H$3:$H$153,"",0)</f>
        <v>1</v>
      </c>
      <c r="S97" s="76">
        <f>_xlfn.XLOOKUP(B97,'Apr-Compile'!$B$3:$B$153,'Apr-Compile'!$H$3:$H$153,"",0)</f>
        <v>0</v>
      </c>
      <c r="T97" s="76">
        <f>_xlfn.XLOOKUP(B97,'Mei-Compile'!$B$3:$B$163,'Mei-Compile'!$H$3:$H$163,"",0)</f>
        <v>0</v>
      </c>
      <c r="U97" s="76">
        <f>_xlfn.XLOOKUP(B97,'Jun-Compile'!$B$3:$B$167,'Jun-Compile'!$H$3:$H$167,"",0)</f>
        <v>0</v>
      </c>
    </row>
    <row r="98" spans="2:21" x14ac:dyDescent="0.25">
      <c r="B98" s="63" t="s">
        <v>244</v>
      </c>
      <c r="C98" s="65" t="str">
        <f>_xlfn.XLOOKUP(B98,'Jun-Compile'!$B$3:$B$167,'Jun-Compile'!$C$3:$C$167, ,0)</f>
        <v>Sales</v>
      </c>
      <c r="D98" s="76">
        <f>_xlfn.XLOOKUP(B98,'Jan-Compile'!$B$3:$B$153,'Jan-Compile'!$D$3:$D$153,"",0)</f>
        <v>181</v>
      </c>
      <c r="E98" s="76">
        <f>_xlfn.XLOOKUP(B98,'Feb-Compile'!$B$3:$B$153,'Feb-Compile'!$D$3:$D$153,"",0)</f>
        <v>106</v>
      </c>
      <c r="F98" s="76">
        <f>_xlfn.XLOOKUP(B98,'Mar-Compile'!$B$3:$B$153,'Mar-Compile'!$D$3:$D$153,"",0)</f>
        <v>179</v>
      </c>
      <c r="G98" s="76">
        <f>_xlfn.XLOOKUP(B98,'Apr-Compile'!$B$3:$B$153,'Apr-Compile'!$D$3:$D$153,"",0)</f>
        <v>174</v>
      </c>
      <c r="H98" s="76">
        <f>_xlfn.XLOOKUP(B98,'Mei-Compile'!$B$3:$B$163,'Mei-Compile'!$D$3:$D$163,"",0)</f>
        <v>66</v>
      </c>
      <c r="I98" s="76">
        <f>_xlfn.XLOOKUP(B98,'Jun-Compile'!$B$3:$B$167,'Jun-Compile'!$D$3:$D$167,"",0)</f>
        <v>81</v>
      </c>
      <c r="J98" s="26">
        <f>_xlfn.XLOOKUP(B98,'Jan-Compile'!$B$3:$B$153,'Jan-Compile'!$F$3:$F$153,"",0)</f>
        <v>3.0166666666666666</v>
      </c>
      <c r="K98" s="26">
        <f>_xlfn.XLOOKUP(B98,'Feb-Compile'!$B$3:$B$153,'Feb-Compile'!$F$3:$F$153,"",0)</f>
        <v>1.7666666666666666</v>
      </c>
      <c r="L98" s="26">
        <f>_xlfn.XLOOKUP(B98,'Mar-Compile'!$B$3:$B$153,'Mar-Compile'!$F$3:$F$153,"",0)</f>
        <v>2.9833333333333334</v>
      </c>
      <c r="M98" s="26">
        <f>_xlfn.XLOOKUP(B98,'Apr-Compile'!$B$3:$B$153,'Apr-Compile'!$F$3:$F$153,"",0)</f>
        <v>2.9</v>
      </c>
      <c r="N98" s="26">
        <f>_xlfn.XLOOKUP(B98,'Mei-Compile'!$B$3:$B$163,'Mei-Compile'!$F$3:$F$163,"",0)</f>
        <v>1.1000000000000001</v>
      </c>
      <c r="O98" s="26">
        <f>_xlfn.XLOOKUP(B98,'Jun-Compile'!$B$3:$B$167,'Jun-Compile'!$F$3:$F$167,"",0)</f>
        <v>1.35</v>
      </c>
      <c r="P98" s="76">
        <f>_xlfn.XLOOKUP(B98,'Jan-Compile'!$B$3:$B$153,'Jan-Compile'!$H$3:$H$153,"",0)</f>
        <v>13</v>
      </c>
      <c r="Q98" s="76">
        <f>_xlfn.XLOOKUP(B98,'Feb-Compile'!$B$3:$B$153,'Feb-Compile'!$H$3:$H$153,"",0)</f>
        <v>7</v>
      </c>
      <c r="R98" s="76">
        <f>_xlfn.XLOOKUP(B98,'Mar-Compile'!$B$3:$B$153,'Mar-Compile'!$H$3:$H$153,"",0)</f>
        <v>11</v>
      </c>
      <c r="S98" s="76">
        <f>_xlfn.XLOOKUP(B98,'Apr-Compile'!$B$3:$B$153,'Apr-Compile'!$H$3:$H$153,"",0)</f>
        <v>10</v>
      </c>
      <c r="T98" s="76">
        <f>_xlfn.XLOOKUP(B98,'Mei-Compile'!$B$3:$B$163,'Mei-Compile'!$H$3:$H$163,"",0)</f>
        <v>8</v>
      </c>
      <c r="U98" s="76">
        <f>_xlfn.XLOOKUP(B98,'Jun-Compile'!$B$3:$B$167,'Jun-Compile'!$H$3:$H$167,"",0)</f>
        <v>8</v>
      </c>
    </row>
    <row r="99" spans="2:21" x14ac:dyDescent="0.25">
      <c r="B99" s="68" t="s">
        <v>94</v>
      </c>
      <c r="C99" s="65" t="str">
        <f>_xlfn.XLOOKUP(B99,'Jun-Compile'!$B$3:$B$167,'Jun-Compile'!$C$3:$C$167, ,0)</f>
        <v>Logistik</v>
      </c>
      <c r="D99" s="76">
        <f>_xlfn.XLOOKUP(B99,'Jan-Compile'!$B$3:$B$153,'Jan-Compile'!$D$3:$D$153,"",0)</f>
        <v>136</v>
      </c>
      <c r="E99" s="76">
        <f>_xlfn.XLOOKUP(B99,'Feb-Compile'!$B$3:$B$153,'Feb-Compile'!$D$3:$D$153,"",0)</f>
        <v>142</v>
      </c>
      <c r="F99" s="76">
        <f>_xlfn.XLOOKUP(B99,'Mar-Compile'!$B$3:$B$153,'Mar-Compile'!$D$3:$D$153,"",0)</f>
        <v>340</v>
      </c>
      <c r="G99" s="76">
        <f>_xlfn.XLOOKUP(B99,'Apr-Compile'!$B$3:$B$153,'Apr-Compile'!$D$3:$D$153,"",0)</f>
        <v>82</v>
      </c>
      <c r="H99" s="76">
        <f>_xlfn.XLOOKUP(B99,'Mei-Compile'!$B$3:$B$163,'Mei-Compile'!$D$3:$D$163,"",0)</f>
        <v>71</v>
      </c>
      <c r="I99" s="76">
        <f>_xlfn.XLOOKUP(B99,'Jun-Compile'!$B$3:$B$167,'Jun-Compile'!$D$3:$D$167,"",0)</f>
        <v>59</v>
      </c>
      <c r="J99" s="26">
        <f>_xlfn.XLOOKUP(B99,'Jan-Compile'!$B$3:$B$153,'Jan-Compile'!$F$3:$F$153,"",0)</f>
        <v>2.2666666666666666</v>
      </c>
      <c r="K99" s="26">
        <f>_xlfn.XLOOKUP(B99,'Feb-Compile'!$B$3:$B$153,'Feb-Compile'!$F$3:$F$153,"",0)</f>
        <v>2.3666666666666667</v>
      </c>
      <c r="L99" s="26">
        <f>_xlfn.XLOOKUP(B99,'Mar-Compile'!$B$3:$B$153,'Mar-Compile'!$F$3:$F$153,"",0)</f>
        <v>5.666666666666667</v>
      </c>
      <c r="M99" s="26">
        <f>_xlfn.XLOOKUP(B99,'Apr-Compile'!$B$3:$B$153,'Apr-Compile'!$F$3:$F$153,"",0)</f>
        <v>1.3666666666666667</v>
      </c>
      <c r="N99" s="26">
        <f>_xlfn.XLOOKUP(B99,'Mei-Compile'!$B$3:$B$163,'Mei-Compile'!$F$3:$F$163,"",0)</f>
        <v>1.1833333333333333</v>
      </c>
      <c r="O99" s="26">
        <f>_xlfn.XLOOKUP(B99,'Jun-Compile'!$B$3:$B$167,'Jun-Compile'!$F$3:$F$167,"",0)</f>
        <v>0.98333333333333328</v>
      </c>
      <c r="P99" s="76">
        <f>_xlfn.XLOOKUP(B99,'Jan-Compile'!$B$3:$B$153,'Jan-Compile'!$H$3:$H$153,"",0)</f>
        <v>10</v>
      </c>
      <c r="Q99" s="76">
        <f>_xlfn.XLOOKUP(B99,'Feb-Compile'!$B$3:$B$153,'Feb-Compile'!$H$3:$H$153,"",0)</f>
        <v>10</v>
      </c>
      <c r="R99" s="76">
        <f>_xlfn.XLOOKUP(B99,'Mar-Compile'!$B$3:$B$153,'Mar-Compile'!$H$3:$H$153,"",0)</f>
        <v>14</v>
      </c>
      <c r="S99" s="76">
        <f>_xlfn.XLOOKUP(B99,'Apr-Compile'!$B$3:$B$153,'Apr-Compile'!$H$3:$H$153,"",0)</f>
        <v>3</v>
      </c>
      <c r="T99" s="76">
        <f>_xlfn.XLOOKUP(B99,'Mei-Compile'!$B$3:$B$163,'Mei-Compile'!$H$3:$H$163,"",0)</f>
        <v>8</v>
      </c>
      <c r="U99" s="76">
        <f>_xlfn.XLOOKUP(B99,'Jun-Compile'!$B$3:$B$167,'Jun-Compile'!$H$3:$H$167,"",0)</f>
        <v>7</v>
      </c>
    </row>
    <row r="100" spans="2:21" x14ac:dyDescent="0.25">
      <c r="B100" s="66" t="s">
        <v>245</v>
      </c>
      <c r="C100" s="65">
        <f>_xlfn.XLOOKUP(B100,'Jun-Compile'!$B$3:$B$167,'Jun-Compile'!$C$3:$C$167, ,0)</f>
        <v>0</v>
      </c>
      <c r="D100" s="76">
        <f>_xlfn.XLOOKUP(B100,'Jan-Compile'!$B$3:$B$153,'Jan-Compile'!$D$3:$D$153,"",0)</f>
        <v>0</v>
      </c>
      <c r="E100" s="76">
        <f>_xlfn.XLOOKUP(B100,'Feb-Compile'!$B$3:$B$153,'Feb-Compile'!$D$3:$D$153,"",0)</f>
        <v>0</v>
      </c>
      <c r="F100" s="76">
        <f>_xlfn.XLOOKUP(B100,'Mar-Compile'!$B$3:$B$153,'Mar-Compile'!$D$3:$D$153,"",0)</f>
        <v>0</v>
      </c>
      <c r="G100" s="76">
        <f>_xlfn.XLOOKUP(B100,'Apr-Compile'!$B$3:$B$153,'Apr-Compile'!$D$3:$D$153,"",0)</f>
        <v>0</v>
      </c>
      <c r="H100" s="76">
        <f>_xlfn.XLOOKUP(B100,'Mei-Compile'!$B$3:$B$163,'Mei-Compile'!$D$3:$D$163,"",0)</f>
        <v>0</v>
      </c>
      <c r="I100" s="76">
        <f>_xlfn.XLOOKUP(B100,'Jun-Compile'!$B$3:$B$167,'Jun-Compile'!$D$3:$D$167,"",0)</f>
        <v>0</v>
      </c>
      <c r="J100" s="26">
        <f>_xlfn.XLOOKUP(B100,'Jan-Compile'!$B$3:$B$153,'Jan-Compile'!$F$3:$F$153,"",0)</f>
        <v>0</v>
      </c>
      <c r="K100" s="26">
        <f>_xlfn.XLOOKUP(B100,'Feb-Compile'!$B$3:$B$153,'Feb-Compile'!$F$3:$F$153,"",0)</f>
        <v>0</v>
      </c>
      <c r="L100" s="26">
        <f>_xlfn.XLOOKUP(B100,'Mar-Compile'!$B$3:$B$153,'Mar-Compile'!$F$3:$F$153,"",0)</f>
        <v>0</v>
      </c>
      <c r="M100" s="26">
        <f>_xlfn.XLOOKUP(B100,'Apr-Compile'!$B$3:$B$153,'Apr-Compile'!$F$3:$F$153,"",0)</f>
        <v>0</v>
      </c>
      <c r="N100" s="26">
        <f>_xlfn.XLOOKUP(B100,'Mei-Compile'!$B$3:$B$163,'Mei-Compile'!$F$3:$F$163,"",0)</f>
        <v>0</v>
      </c>
      <c r="O100" s="26">
        <f>_xlfn.XLOOKUP(B100,'Jun-Compile'!$B$3:$B$167,'Jun-Compile'!$F$3:$F$167,"",0)</f>
        <v>0</v>
      </c>
      <c r="P100" s="76">
        <f>_xlfn.XLOOKUP(B100,'Jan-Compile'!$B$3:$B$153,'Jan-Compile'!$H$3:$H$153,"",0)</f>
        <v>0</v>
      </c>
      <c r="Q100" s="76">
        <f>_xlfn.XLOOKUP(B100,'Feb-Compile'!$B$3:$B$153,'Feb-Compile'!$H$3:$H$153,"",0)</f>
        <v>0</v>
      </c>
      <c r="R100" s="76">
        <f>_xlfn.XLOOKUP(B100,'Mar-Compile'!$B$3:$B$153,'Mar-Compile'!$H$3:$H$153,"",0)</f>
        <v>0</v>
      </c>
      <c r="S100" s="76">
        <f>_xlfn.XLOOKUP(B100,'Apr-Compile'!$B$3:$B$153,'Apr-Compile'!$H$3:$H$153,"",0)</f>
        <v>0</v>
      </c>
      <c r="T100" s="76">
        <f>_xlfn.XLOOKUP(B100,'Mei-Compile'!$B$3:$B$163,'Mei-Compile'!$H$3:$H$163,"",0)</f>
        <v>0</v>
      </c>
      <c r="U100" s="76">
        <f>_xlfn.XLOOKUP(B100,'Jun-Compile'!$B$3:$B$167,'Jun-Compile'!$H$3:$H$167,"",0)</f>
        <v>0</v>
      </c>
    </row>
    <row r="101" spans="2:21" x14ac:dyDescent="0.25">
      <c r="B101" s="63" t="s">
        <v>246</v>
      </c>
      <c r="C101" s="65" t="str">
        <f>_xlfn.XLOOKUP(B101,'Jun-Compile'!$B$3:$B$167,'Jun-Compile'!$C$3:$C$167, ,0)</f>
        <v>Operation</v>
      </c>
      <c r="D101" s="76">
        <f>_xlfn.XLOOKUP(B101,'Jan-Compile'!$B$3:$B$153,'Jan-Compile'!$D$3:$D$153,"",0)</f>
        <v>35</v>
      </c>
      <c r="E101" s="76">
        <f>_xlfn.XLOOKUP(B101,'Feb-Compile'!$B$3:$B$153,'Feb-Compile'!$D$3:$D$153,"",0)</f>
        <v>53</v>
      </c>
      <c r="F101" s="76">
        <f>_xlfn.XLOOKUP(B101,'Mar-Compile'!$B$3:$B$153,'Mar-Compile'!$D$3:$D$153,"",0)</f>
        <v>48</v>
      </c>
      <c r="G101" s="76">
        <f>_xlfn.XLOOKUP(B101,'Apr-Compile'!$B$3:$B$153,'Apr-Compile'!$D$3:$D$153,"",0)</f>
        <v>29</v>
      </c>
      <c r="H101" s="76">
        <f>_xlfn.XLOOKUP(B101,'Mei-Compile'!$B$3:$B$163,'Mei-Compile'!$D$3:$D$163,"",0)</f>
        <v>0</v>
      </c>
      <c r="I101" s="76">
        <f>_xlfn.XLOOKUP(B101,'Jun-Compile'!$B$3:$B$167,'Jun-Compile'!$D$3:$D$167,"",0)</f>
        <v>49</v>
      </c>
      <c r="J101" s="26">
        <f>_xlfn.XLOOKUP(B101,'Jan-Compile'!$B$3:$B$153,'Jan-Compile'!$F$3:$F$153,"",0)</f>
        <v>0.58333333333333337</v>
      </c>
      <c r="K101" s="26">
        <f>_xlfn.XLOOKUP(B101,'Feb-Compile'!$B$3:$B$153,'Feb-Compile'!$F$3:$F$153,"",0)</f>
        <v>0.8833333333333333</v>
      </c>
      <c r="L101" s="26">
        <f>_xlfn.XLOOKUP(B101,'Mar-Compile'!$B$3:$B$153,'Mar-Compile'!$F$3:$F$153,"",0)</f>
        <v>0.8</v>
      </c>
      <c r="M101" s="26">
        <f>_xlfn.XLOOKUP(B101,'Apr-Compile'!$B$3:$B$153,'Apr-Compile'!$F$3:$F$153,"",0)</f>
        <v>0.48333333333333334</v>
      </c>
      <c r="N101" s="26">
        <f>_xlfn.XLOOKUP(B101,'Mei-Compile'!$B$3:$B$163,'Mei-Compile'!$F$3:$F$163,"",0)</f>
        <v>0</v>
      </c>
      <c r="O101" s="26">
        <f>_xlfn.XLOOKUP(B101,'Jun-Compile'!$B$3:$B$167,'Jun-Compile'!$F$3:$F$167,"",0)</f>
        <v>0.81666666666666665</v>
      </c>
      <c r="P101" s="76">
        <f>_xlfn.XLOOKUP(B101,'Jan-Compile'!$B$3:$B$153,'Jan-Compile'!$H$3:$H$153,"",0)</f>
        <v>6</v>
      </c>
      <c r="Q101" s="76">
        <f>_xlfn.XLOOKUP(B101,'Feb-Compile'!$B$3:$B$153,'Feb-Compile'!$H$3:$H$153,"",0)</f>
        <v>7</v>
      </c>
      <c r="R101" s="76">
        <f>_xlfn.XLOOKUP(B101,'Mar-Compile'!$B$3:$B$153,'Mar-Compile'!$H$3:$H$153,"",0)</f>
        <v>5</v>
      </c>
      <c r="S101" s="76">
        <f>_xlfn.XLOOKUP(B101,'Apr-Compile'!$B$3:$B$153,'Apr-Compile'!$H$3:$H$153,"",0)</f>
        <v>3</v>
      </c>
      <c r="T101" s="76">
        <f>_xlfn.XLOOKUP(B101,'Mei-Compile'!$B$3:$B$163,'Mei-Compile'!$H$3:$H$163,"",0)</f>
        <v>0</v>
      </c>
      <c r="U101" s="76">
        <f>_xlfn.XLOOKUP(B101,'Jun-Compile'!$B$3:$B$167,'Jun-Compile'!$H$3:$H$167,"",0)</f>
        <v>5</v>
      </c>
    </row>
    <row r="102" spans="2:21" x14ac:dyDescent="0.25">
      <c r="B102" s="63" t="s">
        <v>247</v>
      </c>
      <c r="C102" s="65" t="str">
        <f>_xlfn.XLOOKUP(B102,'Jun-Compile'!$B$3:$B$167,'Jun-Compile'!$C$3:$C$167, ,0)</f>
        <v>Admin Sales &amp; Engineer</v>
      </c>
      <c r="D102" s="76">
        <f>_xlfn.XLOOKUP(B102,'Jan-Compile'!$B$3:$B$153,'Jan-Compile'!$D$3:$D$153,"",0)</f>
        <v>1</v>
      </c>
      <c r="E102" s="76">
        <f>_xlfn.XLOOKUP(B102,'Feb-Compile'!$B$3:$B$153,'Feb-Compile'!$D$3:$D$153,"",0)</f>
        <v>19</v>
      </c>
      <c r="F102" s="76">
        <f>_xlfn.XLOOKUP(B102,'Mar-Compile'!$B$3:$B$153,'Mar-Compile'!$D$3:$D$153,"",0)</f>
        <v>7</v>
      </c>
      <c r="G102" s="76">
        <f>_xlfn.XLOOKUP(B102,'Apr-Compile'!$B$3:$B$153,'Apr-Compile'!$D$3:$D$153,"",0)</f>
        <v>297</v>
      </c>
      <c r="H102" s="76">
        <f>_xlfn.XLOOKUP(B102,'Mei-Compile'!$B$3:$B$163,'Mei-Compile'!$D$3:$D$163,"",0)</f>
        <v>5</v>
      </c>
      <c r="I102" s="76">
        <f>_xlfn.XLOOKUP(B102,'Jun-Compile'!$B$3:$B$167,'Jun-Compile'!$D$3:$D$167,"",0)</f>
        <v>3</v>
      </c>
      <c r="J102" s="26">
        <f>_xlfn.XLOOKUP(B102,'Jan-Compile'!$B$3:$B$153,'Jan-Compile'!$F$3:$F$153,"",0)</f>
        <v>1.6666666666666666E-2</v>
      </c>
      <c r="K102" s="26">
        <f>_xlfn.XLOOKUP(B102,'Feb-Compile'!$B$3:$B$153,'Feb-Compile'!$F$3:$F$153,"",0)</f>
        <v>0.31666666666666665</v>
      </c>
      <c r="L102" s="26">
        <f>_xlfn.XLOOKUP(B102,'Mar-Compile'!$B$3:$B$153,'Mar-Compile'!$F$3:$F$153,"",0)</f>
        <v>0.11666666666666667</v>
      </c>
      <c r="M102" s="26">
        <f>_xlfn.XLOOKUP(B102,'Apr-Compile'!$B$3:$B$153,'Apr-Compile'!$F$3:$F$153,"",0)</f>
        <v>4.95</v>
      </c>
      <c r="N102" s="26">
        <f>_xlfn.XLOOKUP(B102,'Mei-Compile'!$B$3:$B$163,'Mei-Compile'!$F$3:$F$163,"",0)</f>
        <v>8.3333333333333329E-2</v>
      </c>
      <c r="O102" s="26">
        <f>_xlfn.XLOOKUP(B102,'Jun-Compile'!$B$3:$B$167,'Jun-Compile'!$F$3:$F$167,"",0)</f>
        <v>0.05</v>
      </c>
      <c r="P102" s="76">
        <f>_xlfn.XLOOKUP(B102,'Jan-Compile'!$B$3:$B$153,'Jan-Compile'!$H$3:$H$153,"",0)</f>
        <v>1</v>
      </c>
      <c r="Q102" s="76">
        <f>_xlfn.XLOOKUP(B102,'Feb-Compile'!$B$3:$B$153,'Feb-Compile'!$H$3:$H$153,"",0)</f>
        <v>6</v>
      </c>
      <c r="R102" s="76">
        <f>_xlfn.XLOOKUP(B102,'Mar-Compile'!$B$3:$B$153,'Mar-Compile'!$H$3:$H$153,"",0)</f>
        <v>3</v>
      </c>
      <c r="S102" s="76">
        <f>_xlfn.XLOOKUP(B102,'Apr-Compile'!$B$3:$B$153,'Apr-Compile'!$H$3:$H$153,"",0)</f>
        <v>1</v>
      </c>
      <c r="T102" s="76">
        <f>_xlfn.XLOOKUP(B102,'Mei-Compile'!$B$3:$B$163,'Mei-Compile'!$H$3:$H$163,"",0)</f>
        <v>2</v>
      </c>
      <c r="U102" s="76">
        <f>_xlfn.XLOOKUP(B102,'Jun-Compile'!$B$3:$B$167,'Jun-Compile'!$H$3:$H$167,"",0)</f>
        <v>1</v>
      </c>
    </row>
    <row r="103" spans="2:21" x14ac:dyDescent="0.25">
      <c r="B103" s="69" t="s">
        <v>98</v>
      </c>
      <c r="C103" s="65">
        <f>_xlfn.XLOOKUP(B103,'Jun-Compile'!$B$3:$B$167,'Jun-Compile'!$C$3:$C$167, ,0)</f>
        <v>0</v>
      </c>
      <c r="D103" s="76">
        <f>_xlfn.XLOOKUP(B103,'Jan-Compile'!$B$3:$B$153,'Jan-Compile'!$D$3:$D$153,"",0)</f>
        <v>0</v>
      </c>
      <c r="E103" s="76">
        <f>_xlfn.XLOOKUP(B103,'Feb-Compile'!$B$3:$B$153,'Feb-Compile'!$D$3:$D$153,"",0)</f>
        <v>0</v>
      </c>
      <c r="F103" s="76">
        <f>_xlfn.XLOOKUP(B103,'Mar-Compile'!$B$3:$B$153,'Mar-Compile'!$D$3:$D$153,"",0)</f>
        <v>0</v>
      </c>
      <c r="G103" s="76">
        <f>_xlfn.XLOOKUP(B103,'Apr-Compile'!$B$3:$B$153,'Apr-Compile'!$D$3:$D$153,"",0)</f>
        <v>0</v>
      </c>
      <c r="H103" s="76">
        <f>_xlfn.XLOOKUP(B103,'Mei-Compile'!$B$3:$B$163,'Mei-Compile'!$D$3:$D$163,"",0)</f>
        <v>0</v>
      </c>
      <c r="I103" s="76">
        <f>_xlfn.XLOOKUP(B103,'Jun-Compile'!$B$3:$B$167,'Jun-Compile'!$D$3:$D$167,"",0)</f>
        <v>0</v>
      </c>
      <c r="J103" s="26">
        <f>_xlfn.XLOOKUP(B103,'Jan-Compile'!$B$3:$B$153,'Jan-Compile'!$F$3:$F$153,"",0)</f>
        <v>0</v>
      </c>
      <c r="K103" s="26">
        <f>_xlfn.XLOOKUP(B103,'Feb-Compile'!$B$3:$B$153,'Feb-Compile'!$F$3:$F$153,"",0)</f>
        <v>0</v>
      </c>
      <c r="L103" s="26">
        <f>_xlfn.XLOOKUP(B103,'Mar-Compile'!$B$3:$B$153,'Mar-Compile'!$F$3:$F$153,"",0)</f>
        <v>0</v>
      </c>
      <c r="M103" s="26">
        <f>_xlfn.XLOOKUP(B103,'Apr-Compile'!$B$3:$B$153,'Apr-Compile'!$F$3:$F$153,"",0)</f>
        <v>0</v>
      </c>
      <c r="N103" s="26">
        <f>_xlfn.XLOOKUP(B103,'Mei-Compile'!$B$3:$B$163,'Mei-Compile'!$F$3:$F$163,"",0)</f>
        <v>0</v>
      </c>
      <c r="O103" s="26">
        <f>_xlfn.XLOOKUP(B103,'Jun-Compile'!$B$3:$B$167,'Jun-Compile'!$F$3:$F$167,"",0)</f>
        <v>0</v>
      </c>
      <c r="P103" s="76">
        <f>_xlfn.XLOOKUP(B103,'Jan-Compile'!$B$3:$B$153,'Jan-Compile'!$H$3:$H$153,"",0)</f>
        <v>0</v>
      </c>
      <c r="Q103" s="76">
        <f>_xlfn.XLOOKUP(B103,'Feb-Compile'!$B$3:$B$153,'Feb-Compile'!$H$3:$H$153,"",0)</f>
        <v>0</v>
      </c>
      <c r="R103" s="76">
        <f>_xlfn.XLOOKUP(B103,'Mar-Compile'!$B$3:$B$153,'Mar-Compile'!$H$3:$H$153,"",0)</f>
        <v>0</v>
      </c>
      <c r="S103" s="76">
        <f>_xlfn.XLOOKUP(B103,'Apr-Compile'!$B$3:$B$153,'Apr-Compile'!$H$3:$H$153,"",0)</f>
        <v>0</v>
      </c>
      <c r="T103" s="76">
        <f>_xlfn.XLOOKUP(B103,'Mei-Compile'!$B$3:$B$163,'Mei-Compile'!$H$3:$H$163,"",0)</f>
        <v>0</v>
      </c>
      <c r="U103" s="76">
        <f>_xlfn.XLOOKUP(B103,'Jun-Compile'!$B$3:$B$167,'Jun-Compile'!$H$3:$H$167,"",0)</f>
        <v>0</v>
      </c>
    </row>
    <row r="104" spans="2:21" x14ac:dyDescent="0.25">
      <c r="B104" s="68" t="s">
        <v>414</v>
      </c>
      <c r="C104" s="65" t="str">
        <f>_xlfn.XLOOKUP(B104,'Jun-Compile'!$B$3:$B$167,'Jun-Compile'!$C$3:$C$167, ,0)</f>
        <v>Teknisi Service</v>
      </c>
      <c r="D104" s="76" t="str">
        <f>_xlfn.XLOOKUP(B104,'Jan-Compile'!$B$3:$B$153,'Jan-Compile'!$D$3:$D$153,"",0)</f>
        <v/>
      </c>
      <c r="E104" s="76" t="str">
        <f>_xlfn.XLOOKUP(B104,'Feb-Compile'!$B$3:$B$153,'Feb-Compile'!$D$3:$D$153,"",0)</f>
        <v/>
      </c>
      <c r="F104" s="76" t="str">
        <f>_xlfn.XLOOKUP(B104,'Mar-Compile'!$B$3:$B$153,'Mar-Compile'!$D$3:$D$153,"",0)</f>
        <v/>
      </c>
      <c r="G104" s="76" t="str">
        <f>_xlfn.XLOOKUP(B104,'Apr-Compile'!$B$3:$B$153,'Apr-Compile'!$D$3:$D$153,"",0)</f>
        <v/>
      </c>
      <c r="H104" s="76">
        <f>_xlfn.XLOOKUP(B104,'Mei-Compile'!$B$3:$B$163,'Mei-Compile'!$D$3:$D$163,"",0)</f>
        <v>0</v>
      </c>
      <c r="I104" s="76">
        <f>_xlfn.XLOOKUP(B104,'Jun-Compile'!$B$3:$B$167,'Jun-Compile'!$D$3:$D$167,"",0)</f>
        <v>0</v>
      </c>
      <c r="J104" s="26" t="str">
        <f>_xlfn.XLOOKUP(B104,'Jan-Compile'!$B$3:$B$153,'Jan-Compile'!$F$3:$F$153,"",0)</f>
        <v/>
      </c>
      <c r="K104" s="26" t="str">
        <f>_xlfn.XLOOKUP(B104,'Feb-Compile'!$B$3:$B$153,'Feb-Compile'!$F$3:$F$153,"",0)</f>
        <v/>
      </c>
      <c r="L104" s="26" t="str">
        <f>_xlfn.XLOOKUP(B104,'Mar-Compile'!$B$3:$B$153,'Mar-Compile'!$F$3:$F$153,"",0)</f>
        <v/>
      </c>
      <c r="M104" s="26" t="str">
        <f>_xlfn.XLOOKUP(B104,'Apr-Compile'!$B$3:$B$153,'Apr-Compile'!$F$3:$F$153,"",0)</f>
        <v/>
      </c>
      <c r="N104" s="26">
        <f>_xlfn.XLOOKUP(B104,'Mei-Compile'!$B$3:$B$163,'Mei-Compile'!$F$3:$F$163,"",0)</f>
        <v>0</v>
      </c>
      <c r="O104" s="26">
        <f>_xlfn.XLOOKUP(B104,'Jun-Compile'!$B$3:$B$167,'Jun-Compile'!$F$3:$F$167,"",0)</f>
        <v>0</v>
      </c>
      <c r="P104" s="76" t="str">
        <f>_xlfn.XLOOKUP(B104,'Jan-Compile'!$B$3:$B$153,'Jan-Compile'!$H$3:$H$153,"",0)</f>
        <v/>
      </c>
      <c r="Q104" s="76" t="str">
        <f>_xlfn.XLOOKUP(B104,'Feb-Compile'!$B$3:$B$153,'Feb-Compile'!$H$3:$H$153,"",0)</f>
        <v/>
      </c>
      <c r="R104" s="76" t="str">
        <f>_xlfn.XLOOKUP(B104,'Mar-Compile'!$B$3:$B$153,'Mar-Compile'!$H$3:$H$153,"",0)</f>
        <v/>
      </c>
      <c r="S104" s="76" t="str">
        <f>_xlfn.XLOOKUP(B104,'Apr-Compile'!$B$3:$B$153,'Apr-Compile'!$H$3:$H$153,"",0)</f>
        <v/>
      </c>
      <c r="T104" s="76">
        <f>_xlfn.XLOOKUP(B104,'Mei-Compile'!$B$3:$B$163,'Mei-Compile'!$H$3:$H$163,"",0)</f>
        <v>0</v>
      </c>
      <c r="U104" s="76">
        <f>_xlfn.XLOOKUP(B104,'Jun-Compile'!$B$3:$B$167,'Jun-Compile'!$H$3:$H$167,"",0)</f>
        <v>0</v>
      </c>
    </row>
    <row r="105" spans="2:21" x14ac:dyDescent="0.25">
      <c r="B105" s="68" t="s">
        <v>417</v>
      </c>
      <c r="C105" s="65" t="str">
        <f>_xlfn.XLOOKUP(B105,'Jun-Compile'!$B$3:$B$167,'Jun-Compile'!$C$3:$C$167, ,0)</f>
        <v>Finance &amp; Accounting</v>
      </c>
      <c r="D105" s="76" t="str">
        <f>_xlfn.XLOOKUP(B105,'Jan-Compile'!$B$3:$B$153,'Jan-Compile'!$D$3:$D$153,"",0)</f>
        <v/>
      </c>
      <c r="E105" s="76" t="str">
        <f>_xlfn.XLOOKUP(B105,'Feb-Compile'!$B$3:$B$153,'Feb-Compile'!$D$3:$D$153,"",0)</f>
        <v/>
      </c>
      <c r="F105" s="76" t="str">
        <f>_xlfn.XLOOKUP(B105,'Mar-Compile'!$B$3:$B$153,'Mar-Compile'!$D$3:$D$153,"",0)</f>
        <v/>
      </c>
      <c r="G105" s="76" t="str">
        <f>_xlfn.XLOOKUP(B105,'Apr-Compile'!$B$3:$B$153,'Apr-Compile'!$D$3:$D$153,"",0)</f>
        <v/>
      </c>
      <c r="H105" s="76">
        <f>_xlfn.XLOOKUP(B105,'Mei-Compile'!$B$3:$B$163,'Mei-Compile'!$D$3:$D$163,"",0)</f>
        <v>0</v>
      </c>
      <c r="I105" s="76">
        <f>_xlfn.XLOOKUP(B105,'Jun-Compile'!$B$3:$B$167,'Jun-Compile'!$D$3:$D$167,"",0)</f>
        <v>0</v>
      </c>
      <c r="J105" s="26" t="str">
        <f>_xlfn.XLOOKUP(B105,'Jan-Compile'!$B$3:$B$153,'Jan-Compile'!$F$3:$F$153,"",0)</f>
        <v/>
      </c>
      <c r="K105" s="26" t="str">
        <f>_xlfn.XLOOKUP(B105,'Feb-Compile'!$B$3:$B$153,'Feb-Compile'!$F$3:$F$153,"",0)</f>
        <v/>
      </c>
      <c r="L105" s="26" t="str">
        <f>_xlfn.XLOOKUP(B105,'Mar-Compile'!$B$3:$B$153,'Mar-Compile'!$F$3:$F$153,"",0)</f>
        <v/>
      </c>
      <c r="M105" s="26" t="str">
        <f>_xlfn.XLOOKUP(B105,'Apr-Compile'!$B$3:$B$153,'Apr-Compile'!$F$3:$F$153,"",0)</f>
        <v/>
      </c>
      <c r="N105" s="26">
        <f>_xlfn.XLOOKUP(B105,'Mei-Compile'!$B$3:$B$163,'Mei-Compile'!$F$3:$F$163,"",0)</f>
        <v>0</v>
      </c>
      <c r="O105" s="26">
        <f>_xlfn.XLOOKUP(B105,'Jun-Compile'!$B$3:$B$167,'Jun-Compile'!$F$3:$F$167,"",0)</f>
        <v>0</v>
      </c>
      <c r="P105" s="76" t="str">
        <f>_xlfn.XLOOKUP(B105,'Jan-Compile'!$B$3:$B$153,'Jan-Compile'!$H$3:$H$153,"",0)</f>
        <v/>
      </c>
      <c r="Q105" s="76" t="str">
        <f>_xlfn.XLOOKUP(B105,'Feb-Compile'!$B$3:$B$153,'Feb-Compile'!$H$3:$H$153,"",0)</f>
        <v/>
      </c>
      <c r="R105" s="76" t="str">
        <f>_xlfn.XLOOKUP(B105,'Mar-Compile'!$B$3:$B$153,'Mar-Compile'!$H$3:$H$153,"",0)</f>
        <v/>
      </c>
      <c r="S105" s="76" t="str">
        <f>_xlfn.XLOOKUP(B105,'Apr-Compile'!$B$3:$B$153,'Apr-Compile'!$H$3:$H$153,"",0)</f>
        <v/>
      </c>
      <c r="T105" s="76">
        <f>_xlfn.XLOOKUP(B105,'Mei-Compile'!$B$3:$B$163,'Mei-Compile'!$H$3:$H$163,"",0)</f>
        <v>0</v>
      </c>
      <c r="U105" s="76">
        <f>_xlfn.XLOOKUP(B105,'Jun-Compile'!$B$3:$B$167,'Jun-Compile'!$H$3:$H$167,"",0)</f>
        <v>0</v>
      </c>
    </row>
    <row r="106" spans="2:21" x14ac:dyDescent="0.25">
      <c r="B106" s="63" t="s">
        <v>248</v>
      </c>
      <c r="C106" s="65" t="str">
        <f>_xlfn.XLOOKUP(B106,'Jun-Compile'!$B$3:$B$167,'Jun-Compile'!$C$3:$C$167, ,0)</f>
        <v>Teknisi Service</v>
      </c>
      <c r="D106" s="76">
        <f>_xlfn.XLOOKUP(B106,'Jan-Compile'!$B$3:$B$153,'Jan-Compile'!$D$3:$D$153,"",0)</f>
        <v>0</v>
      </c>
      <c r="E106" s="76">
        <f>_xlfn.XLOOKUP(B106,'Feb-Compile'!$B$3:$B$153,'Feb-Compile'!$D$3:$D$153,"",0)</f>
        <v>0</v>
      </c>
      <c r="F106" s="76">
        <f>_xlfn.XLOOKUP(B106,'Mar-Compile'!$B$3:$B$153,'Mar-Compile'!$D$3:$D$153,"",0)</f>
        <v>9</v>
      </c>
      <c r="G106" s="76">
        <f>_xlfn.XLOOKUP(B106,'Apr-Compile'!$B$3:$B$153,'Apr-Compile'!$D$3:$D$153,"",0)</f>
        <v>0</v>
      </c>
      <c r="H106" s="76">
        <f>_xlfn.XLOOKUP(B106,'Mei-Compile'!$B$3:$B$163,'Mei-Compile'!$D$3:$D$163,"",0)</f>
        <v>0</v>
      </c>
      <c r="I106" s="76">
        <f>_xlfn.XLOOKUP(B106,'Jun-Compile'!$B$3:$B$167,'Jun-Compile'!$D$3:$D$167,"",0)</f>
        <v>0</v>
      </c>
      <c r="J106" s="26">
        <f>_xlfn.XLOOKUP(B106,'Jan-Compile'!$B$3:$B$153,'Jan-Compile'!$F$3:$F$153,"",0)</f>
        <v>0</v>
      </c>
      <c r="K106" s="26">
        <f>_xlfn.XLOOKUP(B106,'Feb-Compile'!$B$3:$B$153,'Feb-Compile'!$F$3:$F$153,"",0)</f>
        <v>0</v>
      </c>
      <c r="L106" s="26">
        <f>_xlfn.XLOOKUP(B106,'Mar-Compile'!$B$3:$B$153,'Mar-Compile'!$F$3:$F$153,"",0)</f>
        <v>0.15</v>
      </c>
      <c r="M106" s="26">
        <f>_xlfn.XLOOKUP(B106,'Apr-Compile'!$B$3:$B$153,'Apr-Compile'!$F$3:$F$153,"",0)</f>
        <v>0</v>
      </c>
      <c r="N106" s="26">
        <f>_xlfn.XLOOKUP(B106,'Mei-Compile'!$B$3:$B$163,'Mei-Compile'!$F$3:$F$163,"",0)</f>
        <v>0</v>
      </c>
      <c r="O106" s="26">
        <f>_xlfn.XLOOKUP(B106,'Jun-Compile'!$B$3:$B$167,'Jun-Compile'!$F$3:$F$167,"",0)</f>
        <v>0</v>
      </c>
      <c r="P106" s="76">
        <f>_xlfn.XLOOKUP(B106,'Jan-Compile'!$B$3:$B$153,'Jan-Compile'!$H$3:$H$153,"",0)</f>
        <v>0</v>
      </c>
      <c r="Q106" s="76">
        <f>_xlfn.XLOOKUP(B106,'Feb-Compile'!$B$3:$B$153,'Feb-Compile'!$H$3:$H$153,"",0)</f>
        <v>0</v>
      </c>
      <c r="R106" s="76">
        <f>_xlfn.XLOOKUP(B106,'Mar-Compile'!$B$3:$B$153,'Mar-Compile'!$H$3:$H$153,"",0)</f>
        <v>2</v>
      </c>
      <c r="S106" s="76">
        <f>_xlfn.XLOOKUP(B106,'Apr-Compile'!$B$3:$B$153,'Apr-Compile'!$H$3:$H$153,"",0)</f>
        <v>0</v>
      </c>
      <c r="T106" s="76">
        <f>_xlfn.XLOOKUP(B106,'Mei-Compile'!$B$3:$B$163,'Mei-Compile'!$H$3:$H$163,"",0)</f>
        <v>0</v>
      </c>
      <c r="U106" s="76">
        <f>_xlfn.XLOOKUP(B106,'Jun-Compile'!$B$3:$B$167,'Jun-Compile'!$H$3:$H$167,"",0)</f>
        <v>0</v>
      </c>
    </row>
    <row r="107" spans="2:21" x14ac:dyDescent="0.25">
      <c r="B107" s="63" t="s">
        <v>249</v>
      </c>
      <c r="C107" s="65" t="str">
        <f>_xlfn.XLOOKUP(B107,'Jun-Compile'!$B$3:$B$167,'Jun-Compile'!$C$3:$C$167, ,0)</f>
        <v>Operation</v>
      </c>
      <c r="D107" s="76">
        <f>_xlfn.XLOOKUP(B107,'Jan-Compile'!$B$3:$B$153,'Jan-Compile'!$D$3:$D$153,"",0)</f>
        <v>34</v>
      </c>
      <c r="E107" s="76">
        <f>_xlfn.XLOOKUP(B107,'Feb-Compile'!$B$3:$B$153,'Feb-Compile'!$D$3:$D$153,"",0)</f>
        <v>62</v>
      </c>
      <c r="F107" s="76">
        <f>_xlfn.XLOOKUP(B107,'Mar-Compile'!$B$3:$B$153,'Mar-Compile'!$D$3:$D$153,"",0)</f>
        <v>43</v>
      </c>
      <c r="G107" s="76">
        <f>_xlfn.XLOOKUP(B107,'Apr-Compile'!$B$3:$B$153,'Apr-Compile'!$D$3:$D$153,"",0)</f>
        <v>8</v>
      </c>
      <c r="H107" s="76">
        <f>_xlfn.XLOOKUP(B107,'Mei-Compile'!$B$3:$B$163,'Mei-Compile'!$D$3:$D$163,"",0)</f>
        <v>2</v>
      </c>
      <c r="I107" s="76">
        <f>_xlfn.XLOOKUP(B107,'Jun-Compile'!$B$3:$B$167,'Jun-Compile'!$D$3:$D$167,"",0)</f>
        <v>12</v>
      </c>
      <c r="J107" s="26">
        <f>_xlfn.XLOOKUP(B107,'Jan-Compile'!$B$3:$B$153,'Jan-Compile'!$F$3:$F$153,"",0)</f>
        <v>0.56666666666666665</v>
      </c>
      <c r="K107" s="26">
        <f>_xlfn.XLOOKUP(B107,'Feb-Compile'!$B$3:$B$153,'Feb-Compile'!$F$3:$F$153,"",0)</f>
        <v>1.0333333333333334</v>
      </c>
      <c r="L107" s="26">
        <f>_xlfn.XLOOKUP(B107,'Mar-Compile'!$B$3:$B$153,'Mar-Compile'!$F$3:$F$153,"",0)</f>
        <v>0.71666666666666667</v>
      </c>
      <c r="M107" s="26">
        <f>_xlfn.XLOOKUP(B107,'Apr-Compile'!$B$3:$B$153,'Apr-Compile'!$F$3:$F$153,"",0)</f>
        <v>0.13333333333333333</v>
      </c>
      <c r="N107" s="26">
        <f>_xlfn.XLOOKUP(B107,'Mei-Compile'!$B$3:$B$163,'Mei-Compile'!$F$3:$F$163,"",0)</f>
        <v>3.3333333333333333E-2</v>
      </c>
      <c r="O107" s="26">
        <f>_xlfn.XLOOKUP(B107,'Jun-Compile'!$B$3:$B$167,'Jun-Compile'!$F$3:$F$167,"",0)</f>
        <v>0.2</v>
      </c>
      <c r="P107" s="76">
        <f>_xlfn.XLOOKUP(B107,'Jan-Compile'!$B$3:$B$153,'Jan-Compile'!$H$3:$H$153,"",0)</f>
        <v>11</v>
      </c>
      <c r="Q107" s="76">
        <f>_xlfn.XLOOKUP(B107,'Feb-Compile'!$B$3:$B$153,'Feb-Compile'!$H$3:$H$153,"",0)</f>
        <v>10</v>
      </c>
      <c r="R107" s="76">
        <f>_xlfn.XLOOKUP(B107,'Mar-Compile'!$B$3:$B$153,'Mar-Compile'!$H$3:$H$153,"",0)</f>
        <v>6</v>
      </c>
      <c r="S107" s="76">
        <f>_xlfn.XLOOKUP(B107,'Apr-Compile'!$B$3:$B$153,'Apr-Compile'!$H$3:$H$153,"",0)</f>
        <v>1</v>
      </c>
      <c r="T107" s="76">
        <f>_xlfn.XLOOKUP(B107,'Mei-Compile'!$B$3:$B$163,'Mei-Compile'!$H$3:$H$163,"",0)</f>
        <v>1</v>
      </c>
      <c r="U107" s="76">
        <f>_xlfn.XLOOKUP(B107,'Jun-Compile'!$B$3:$B$167,'Jun-Compile'!$H$3:$H$167,"",0)</f>
        <v>1</v>
      </c>
    </row>
    <row r="108" spans="2:21" x14ac:dyDescent="0.25">
      <c r="B108" s="68" t="s">
        <v>101</v>
      </c>
      <c r="C108" s="65" t="str">
        <f>_xlfn.XLOOKUP(B108,'Jun-Compile'!$B$3:$B$167,'Jun-Compile'!$C$3:$C$167, ,0)</f>
        <v>Admin Sales &amp; Engineer</v>
      </c>
      <c r="D108" s="76">
        <f>_xlfn.XLOOKUP(B108,'Jan-Compile'!$B$3:$B$153,'Jan-Compile'!$D$3:$D$153,"",0)</f>
        <v>75</v>
      </c>
      <c r="E108" s="76">
        <f>_xlfn.XLOOKUP(B108,'Feb-Compile'!$B$3:$B$153,'Feb-Compile'!$D$3:$D$153,"",0)</f>
        <v>73</v>
      </c>
      <c r="F108" s="76">
        <f>_xlfn.XLOOKUP(B108,'Mar-Compile'!$B$3:$B$153,'Mar-Compile'!$D$3:$D$153,"",0)</f>
        <v>296</v>
      </c>
      <c r="G108" s="76">
        <f>_xlfn.XLOOKUP(B108,'Apr-Compile'!$B$3:$B$153,'Apr-Compile'!$D$3:$D$153,"",0)</f>
        <v>91</v>
      </c>
      <c r="H108" s="76">
        <f>_xlfn.XLOOKUP(B108,'Mei-Compile'!$B$3:$B$163,'Mei-Compile'!$D$3:$D$163,"",0)</f>
        <v>119</v>
      </c>
      <c r="I108" s="76">
        <f>_xlfn.XLOOKUP(B108,'Jun-Compile'!$B$3:$B$167,'Jun-Compile'!$D$3:$D$167,"",0)</f>
        <v>96</v>
      </c>
      <c r="J108" s="26">
        <f>_xlfn.XLOOKUP(B108,'Jan-Compile'!$B$3:$B$153,'Jan-Compile'!$F$3:$F$153,"",0)</f>
        <v>1.25</v>
      </c>
      <c r="K108" s="26">
        <f>_xlfn.XLOOKUP(B108,'Feb-Compile'!$B$3:$B$153,'Feb-Compile'!$F$3:$F$153,"",0)</f>
        <v>1.2166666666666666</v>
      </c>
      <c r="L108" s="26">
        <f>_xlfn.XLOOKUP(B108,'Mar-Compile'!$B$3:$B$153,'Mar-Compile'!$F$3:$F$153,"",0)</f>
        <v>4.9333333333333336</v>
      </c>
      <c r="M108" s="26">
        <f>_xlfn.XLOOKUP(B108,'Apr-Compile'!$B$3:$B$153,'Apr-Compile'!$F$3:$F$153,"",0)</f>
        <v>1.5166666666666666</v>
      </c>
      <c r="N108" s="26">
        <f>_xlfn.XLOOKUP(B108,'Mei-Compile'!$B$3:$B$163,'Mei-Compile'!$F$3:$F$163,"",0)</f>
        <v>1.9833333333333334</v>
      </c>
      <c r="O108" s="26">
        <f>_xlfn.XLOOKUP(B108,'Jun-Compile'!$B$3:$B$167,'Jun-Compile'!$F$3:$F$167,"",0)</f>
        <v>1.6</v>
      </c>
      <c r="P108" s="76">
        <f>_xlfn.XLOOKUP(B108,'Jan-Compile'!$B$3:$B$153,'Jan-Compile'!$H$3:$H$153,"",0)</f>
        <v>11</v>
      </c>
      <c r="Q108" s="76">
        <f>_xlfn.XLOOKUP(B108,'Feb-Compile'!$B$3:$B$153,'Feb-Compile'!$H$3:$H$153,"",0)</f>
        <v>8</v>
      </c>
      <c r="R108" s="76">
        <f>_xlfn.XLOOKUP(B108,'Mar-Compile'!$B$3:$B$153,'Mar-Compile'!$H$3:$H$153,"",0)</f>
        <v>12</v>
      </c>
      <c r="S108" s="76">
        <f>_xlfn.XLOOKUP(B108,'Apr-Compile'!$B$3:$B$153,'Apr-Compile'!$H$3:$H$153,"",0)</f>
        <v>3</v>
      </c>
      <c r="T108" s="76">
        <f>_xlfn.XLOOKUP(B108,'Mei-Compile'!$B$3:$B$163,'Mei-Compile'!$H$3:$H$163,"",0)</f>
        <v>11</v>
      </c>
      <c r="U108" s="76">
        <f>_xlfn.XLOOKUP(B108,'Jun-Compile'!$B$3:$B$167,'Jun-Compile'!$H$3:$H$167,"",0)</f>
        <v>11</v>
      </c>
    </row>
    <row r="109" spans="2:21" x14ac:dyDescent="0.25">
      <c r="B109" s="67" t="s">
        <v>250</v>
      </c>
      <c r="C109" s="65" t="str">
        <f>_xlfn.XLOOKUP(B109,'Jun-Compile'!$B$3:$B$167,'Jun-Compile'!$C$3:$C$167, ,0)</f>
        <v>Purchasing</v>
      </c>
      <c r="D109" s="76">
        <f>_xlfn.XLOOKUP(B109,'Jan-Compile'!$B$3:$B$153,'Jan-Compile'!$D$3:$D$153,"",0)</f>
        <v>17</v>
      </c>
      <c r="E109" s="76">
        <f>_xlfn.XLOOKUP(B109,'Feb-Compile'!$B$3:$B$153,'Feb-Compile'!$D$3:$D$153,"",0)</f>
        <v>26</v>
      </c>
      <c r="F109" s="76">
        <f>_xlfn.XLOOKUP(B109,'Mar-Compile'!$B$3:$B$153,'Mar-Compile'!$D$3:$D$153,"",0)</f>
        <v>46</v>
      </c>
      <c r="G109" s="76">
        <f>_xlfn.XLOOKUP(B109,'Apr-Compile'!$B$3:$B$153,'Apr-Compile'!$D$3:$D$153,"",0)</f>
        <v>14</v>
      </c>
      <c r="H109" s="76">
        <f>_xlfn.XLOOKUP(B109,'Mei-Compile'!$B$3:$B$163,'Mei-Compile'!$D$3:$D$163,"",0)</f>
        <v>0</v>
      </c>
      <c r="I109" s="76">
        <f>_xlfn.XLOOKUP(B109,'Jun-Compile'!$B$3:$B$167,'Jun-Compile'!$D$3:$D$167,"",0)</f>
        <v>15</v>
      </c>
      <c r="J109" s="26">
        <f>_xlfn.XLOOKUP(B109,'Jan-Compile'!$B$3:$B$153,'Jan-Compile'!$F$3:$F$153,"",0)</f>
        <v>0.28333333333333333</v>
      </c>
      <c r="K109" s="26">
        <f>_xlfn.XLOOKUP(B109,'Feb-Compile'!$B$3:$B$153,'Feb-Compile'!$F$3:$F$153,"",0)</f>
        <v>0.43333333333333335</v>
      </c>
      <c r="L109" s="26">
        <f>_xlfn.XLOOKUP(B109,'Mar-Compile'!$B$3:$B$153,'Mar-Compile'!$F$3:$F$153,"",0)</f>
        <v>0.76666666666666672</v>
      </c>
      <c r="M109" s="26">
        <f>_xlfn.XLOOKUP(B109,'Apr-Compile'!$B$3:$B$153,'Apr-Compile'!$F$3:$F$153,"",0)</f>
        <v>0.23333333333333334</v>
      </c>
      <c r="N109" s="26">
        <f>_xlfn.XLOOKUP(B109,'Mei-Compile'!$B$3:$B$163,'Mei-Compile'!$F$3:$F$163,"",0)</f>
        <v>0</v>
      </c>
      <c r="O109" s="26">
        <f>_xlfn.XLOOKUP(B109,'Jun-Compile'!$B$3:$B$167,'Jun-Compile'!$F$3:$F$167,"",0)</f>
        <v>0.25</v>
      </c>
      <c r="P109" s="76">
        <f>_xlfn.XLOOKUP(B109,'Jan-Compile'!$B$3:$B$153,'Jan-Compile'!$H$3:$H$153,"",0)</f>
        <v>3</v>
      </c>
      <c r="Q109" s="76">
        <f>_xlfn.XLOOKUP(B109,'Feb-Compile'!$B$3:$B$153,'Feb-Compile'!$H$3:$H$153,"",0)</f>
        <v>4</v>
      </c>
      <c r="R109" s="76">
        <f>_xlfn.XLOOKUP(B109,'Mar-Compile'!$B$3:$B$153,'Mar-Compile'!$H$3:$H$153,"",0)</f>
        <v>4</v>
      </c>
      <c r="S109" s="76">
        <f>_xlfn.XLOOKUP(B109,'Apr-Compile'!$B$3:$B$153,'Apr-Compile'!$H$3:$H$153,"",0)</f>
        <v>3</v>
      </c>
      <c r="T109" s="76">
        <f>_xlfn.XLOOKUP(B109,'Mei-Compile'!$B$3:$B$163,'Mei-Compile'!$H$3:$H$163,"",0)</f>
        <v>0</v>
      </c>
      <c r="U109" s="76">
        <f>_xlfn.XLOOKUP(B109,'Jun-Compile'!$B$3:$B$167,'Jun-Compile'!$H$3:$H$167,"",0)</f>
        <v>2</v>
      </c>
    </row>
    <row r="110" spans="2:21" x14ac:dyDescent="0.25">
      <c r="B110" s="63" t="s">
        <v>195</v>
      </c>
      <c r="C110" s="65" t="str">
        <f>_xlfn.XLOOKUP(B110,'Jun-Compile'!$B$3:$B$167,'Jun-Compile'!$C$3:$C$167, ,0)</f>
        <v>Teknisi Service</v>
      </c>
      <c r="D110" s="76">
        <f>_xlfn.XLOOKUP(B110,'Jan-Compile'!$B$3:$B$153,'Jan-Compile'!$D$3:$D$153,"",0)</f>
        <v>0</v>
      </c>
      <c r="E110" s="76">
        <f>_xlfn.XLOOKUP(B110,'Feb-Compile'!$B$3:$B$153,'Feb-Compile'!$D$3:$D$153,"",0)</f>
        <v>23</v>
      </c>
      <c r="F110" s="76">
        <f>_xlfn.XLOOKUP(B110,'Mar-Compile'!$B$3:$B$153,'Mar-Compile'!$D$3:$D$153,"",0)</f>
        <v>7</v>
      </c>
      <c r="G110" s="76">
        <f>_xlfn.XLOOKUP(B110,'Apr-Compile'!$B$3:$B$153,'Apr-Compile'!$D$3:$D$153,"",0)</f>
        <v>98</v>
      </c>
      <c r="H110" s="76">
        <f>_xlfn.XLOOKUP(B110,'Mei-Compile'!$B$3:$B$163,'Mei-Compile'!$D$3:$D$163,"",0)</f>
        <v>0</v>
      </c>
      <c r="I110" s="76">
        <f>_xlfn.XLOOKUP(B110,'Jun-Compile'!$B$3:$B$167,'Jun-Compile'!$D$3:$D$167,"",0)</f>
        <v>71</v>
      </c>
      <c r="J110" s="26">
        <f>_xlfn.XLOOKUP(B110,'Jan-Compile'!$B$3:$B$153,'Jan-Compile'!$F$3:$F$153,"",0)</f>
        <v>0</v>
      </c>
      <c r="K110" s="26">
        <f>_xlfn.XLOOKUP(B110,'Feb-Compile'!$B$3:$B$153,'Feb-Compile'!$F$3:$F$153,"",0)</f>
        <v>0.38333333333333336</v>
      </c>
      <c r="L110" s="26">
        <f>_xlfn.XLOOKUP(B110,'Mar-Compile'!$B$3:$B$153,'Mar-Compile'!$F$3:$F$153,"",0)</f>
        <v>0.11666666666666667</v>
      </c>
      <c r="M110" s="26">
        <f>_xlfn.XLOOKUP(B110,'Apr-Compile'!$B$3:$B$153,'Apr-Compile'!$F$3:$F$153,"",0)</f>
        <v>1.6333333333333333</v>
      </c>
      <c r="N110" s="26">
        <f>_xlfn.XLOOKUP(B110,'Mei-Compile'!$B$3:$B$163,'Mei-Compile'!$F$3:$F$163,"",0)</f>
        <v>0</v>
      </c>
      <c r="O110" s="26">
        <f>_xlfn.XLOOKUP(B110,'Jun-Compile'!$B$3:$B$167,'Jun-Compile'!$F$3:$F$167,"",0)</f>
        <v>1.1833333333333333</v>
      </c>
      <c r="P110" s="76">
        <f>_xlfn.XLOOKUP(B110,'Jan-Compile'!$B$3:$B$153,'Jan-Compile'!$H$3:$H$153,"",0)</f>
        <v>0</v>
      </c>
      <c r="Q110" s="76">
        <f>_xlfn.XLOOKUP(B110,'Feb-Compile'!$B$3:$B$153,'Feb-Compile'!$H$3:$H$153,"",0)</f>
        <v>1</v>
      </c>
      <c r="R110" s="76">
        <f>_xlfn.XLOOKUP(B110,'Mar-Compile'!$B$3:$B$153,'Mar-Compile'!$H$3:$H$153,"",0)</f>
        <v>1</v>
      </c>
      <c r="S110" s="76">
        <f>_xlfn.XLOOKUP(B110,'Apr-Compile'!$B$3:$B$153,'Apr-Compile'!$H$3:$H$153,"",0)</f>
        <v>2</v>
      </c>
      <c r="T110" s="76">
        <f>_xlfn.XLOOKUP(B110,'Mei-Compile'!$B$3:$B$163,'Mei-Compile'!$H$3:$H$163,"",0)</f>
        <v>0</v>
      </c>
      <c r="U110" s="76">
        <f>_xlfn.XLOOKUP(B110,'Jun-Compile'!$B$3:$B$167,'Jun-Compile'!$H$3:$H$167,"",0)</f>
        <v>2</v>
      </c>
    </row>
    <row r="111" spans="2:21" x14ac:dyDescent="0.25">
      <c r="B111" s="66" t="s">
        <v>420</v>
      </c>
      <c r="C111" s="65">
        <f>_xlfn.XLOOKUP(B111,'Jun-Compile'!$B$3:$B$167,'Jun-Compile'!$C$3:$C$167, ,0)</f>
        <v>0</v>
      </c>
      <c r="D111" s="76" t="str">
        <f>_xlfn.XLOOKUP(B111,'Jan-Compile'!$B$3:$B$153,'Jan-Compile'!$D$3:$D$153,"",0)</f>
        <v/>
      </c>
      <c r="E111" s="76" t="str">
        <f>_xlfn.XLOOKUP(B111,'Feb-Compile'!$B$3:$B$153,'Feb-Compile'!$D$3:$D$153,"",0)</f>
        <v/>
      </c>
      <c r="F111" s="76" t="str">
        <f>_xlfn.XLOOKUP(B111,'Mar-Compile'!$B$3:$B$153,'Mar-Compile'!$D$3:$D$153,"",0)</f>
        <v/>
      </c>
      <c r="G111" s="76" t="str">
        <f>_xlfn.XLOOKUP(B111,'Apr-Compile'!$B$3:$B$153,'Apr-Compile'!$D$3:$D$153,"",0)</f>
        <v/>
      </c>
      <c r="H111" s="76">
        <f>_xlfn.XLOOKUP(B111,'Mei-Compile'!$B$3:$B$163,'Mei-Compile'!$D$3:$D$163,"",0)</f>
        <v>0</v>
      </c>
      <c r="I111" s="76">
        <f>_xlfn.XLOOKUP(B111,'Jun-Compile'!$B$3:$B$167,'Jun-Compile'!$D$3:$D$167,"",0)</f>
        <v>5</v>
      </c>
      <c r="J111" s="26" t="str">
        <f>_xlfn.XLOOKUP(B111,'Jan-Compile'!$B$3:$B$153,'Jan-Compile'!$F$3:$F$153,"",0)</f>
        <v/>
      </c>
      <c r="K111" s="26" t="str">
        <f>_xlfn.XLOOKUP(B111,'Feb-Compile'!$B$3:$B$153,'Feb-Compile'!$F$3:$F$153,"",0)</f>
        <v/>
      </c>
      <c r="L111" s="26" t="str">
        <f>_xlfn.XLOOKUP(B111,'Mar-Compile'!$B$3:$B$153,'Mar-Compile'!$F$3:$F$153,"",0)</f>
        <v/>
      </c>
      <c r="M111" s="26" t="str">
        <f>_xlfn.XLOOKUP(B111,'Apr-Compile'!$B$3:$B$153,'Apr-Compile'!$F$3:$F$153,"",0)</f>
        <v/>
      </c>
      <c r="N111" s="26">
        <f>_xlfn.XLOOKUP(B111,'Mei-Compile'!$B$3:$B$163,'Mei-Compile'!$F$3:$F$163,"",0)</f>
        <v>0</v>
      </c>
      <c r="O111" s="26">
        <f>_xlfn.XLOOKUP(B111,'Jun-Compile'!$B$3:$B$167,'Jun-Compile'!$F$3:$F$167,"",0)</f>
        <v>8.3333333333333329E-2</v>
      </c>
      <c r="P111" s="76" t="str">
        <f>_xlfn.XLOOKUP(B111,'Jan-Compile'!$B$3:$B$153,'Jan-Compile'!$H$3:$H$153,"",0)</f>
        <v/>
      </c>
      <c r="Q111" s="76" t="str">
        <f>_xlfn.XLOOKUP(B111,'Feb-Compile'!$B$3:$B$153,'Feb-Compile'!$H$3:$H$153,"",0)</f>
        <v/>
      </c>
      <c r="R111" s="76" t="str">
        <f>_xlfn.XLOOKUP(B111,'Mar-Compile'!$B$3:$B$153,'Mar-Compile'!$H$3:$H$153,"",0)</f>
        <v/>
      </c>
      <c r="S111" s="76" t="str">
        <f>_xlfn.XLOOKUP(B111,'Apr-Compile'!$B$3:$B$153,'Apr-Compile'!$H$3:$H$153,"",0)</f>
        <v/>
      </c>
      <c r="T111" s="76">
        <f>_xlfn.XLOOKUP(B111,'Mei-Compile'!$B$3:$B$163,'Mei-Compile'!$H$3:$H$163,"",0)</f>
        <v>0</v>
      </c>
      <c r="U111" s="76">
        <f>_xlfn.XLOOKUP(B111,'Jun-Compile'!$B$3:$B$167,'Jun-Compile'!$H$3:$H$167,"",0)</f>
        <v>1</v>
      </c>
    </row>
    <row r="112" spans="2:21" x14ac:dyDescent="0.25">
      <c r="B112" s="66" t="s">
        <v>251</v>
      </c>
      <c r="C112" s="65">
        <f>_xlfn.XLOOKUP(B112,'Jun-Compile'!$B$3:$B$167,'Jun-Compile'!$C$3:$C$167, ,0)</f>
        <v>0</v>
      </c>
      <c r="D112" s="76">
        <f>_xlfn.XLOOKUP(B112,'Jan-Compile'!$B$3:$B$153,'Jan-Compile'!$D$3:$D$153,"",0)</f>
        <v>128</v>
      </c>
      <c r="E112" s="76">
        <f>_xlfn.XLOOKUP(B112,'Feb-Compile'!$B$3:$B$153,'Feb-Compile'!$D$3:$D$153,"",0)</f>
        <v>47</v>
      </c>
      <c r="F112" s="76">
        <f>_xlfn.XLOOKUP(B112,'Mar-Compile'!$B$3:$B$153,'Mar-Compile'!$D$3:$D$153,"",0)</f>
        <v>161</v>
      </c>
      <c r="G112" s="76">
        <f>_xlfn.XLOOKUP(B112,'Apr-Compile'!$B$3:$B$153,'Apr-Compile'!$D$3:$D$153,"",0)</f>
        <v>274</v>
      </c>
      <c r="H112" s="76">
        <f>_xlfn.XLOOKUP(B112,'Mei-Compile'!$B$3:$B$163,'Mei-Compile'!$D$3:$D$163,"",0)</f>
        <v>0</v>
      </c>
      <c r="I112" s="76">
        <f>_xlfn.XLOOKUP(B112,'Jun-Compile'!$B$3:$B$167,'Jun-Compile'!$D$3:$D$167,"",0)</f>
        <v>0</v>
      </c>
      <c r="J112" s="26">
        <f>_xlfn.XLOOKUP(B112,'Jan-Compile'!$B$3:$B$153,'Jan-Compile'!$F$3:$F$153,"",0)</f>
        <v>2.1333333333333333</v>
      </c>
      <c r="K112" s="26">
        <f>_xlfn.XLOOKUP(B112,'Feb-Compile'!$B$3:$B$153,'Feb-Compile'!$F$3:$F$153,"",0)</f>
        <v>0.78333333333333333</v>
      </c>
      <c r="L112" s="26">
        <f>_xlfn.XLOOKUP(B112,'Mar-Compile'!$B$3:$B$153,'Mar-Compile'!$F$3:$F$153,"",0)</f>
        <v>2.6833333333333331</v>
      </c>
      <c r="M112" s="26">
        <f>_xlfn.XLOOKUP(B112,'Apr-Compile'!$B$3:$B$153,'Apr-Compile'!$F$3:$F$153,"",0)</f>
        <v>4.5666666666666664</v>
      </c>
      <c r="N112" s="26">
        <f>_xlfn.XLOOKUP(B112,'Mei-Compile'!$B$3:$B$163,'Mei-Compile'!$F$3:$F$163,"",0)</f>
        <v>0</v>
      </c>
      <c r="O112" s="26">
        <f>_xlfn.XLOOKUP(B112,'Jun-Compile'!$B$3:$B$167,'Jun-Compile'!$F$3:$F$167,"",0)</f>
        <v>0</v>
      </c>
      <c r="P112" s="76">
        <f>_xlfn.XLOOKUP(B112,'Jan-Compile'!$B$3:$B$153,'Jan-Compile'!$H$3:$H$153,"",0)</f>
        <v>4</v>
      </c>
      <c r="Q112" s="76">
        <f>_xlfn.XLOOKUP(B112,'Feb-Compile'!$B$3:$B$153,'Feb-Compile'!$H$3:$H$153,"",0)</f>
        <v>2</v>
      </c>
      <c r="R112" s="76">
        <f>_xlfn.XLOOKUP(B112,'Mar-Compile'!$B$3:$B$153,'Mar-Compile'!$H$3:$H$153,"",0)</f>
        <v>9</v>
      </c>
      <c r="S112" s="76">
        <f>_xlfn.XLOOKUP(B112,'Apr-Compile'!$B$3:$B$153,'Apr-Compile'!$H$3:$H$153,"",0)</f>
        <v>8</v>
      </c>
      <c r="T112" s="76">
        <f>_xlfn.XLOOKUP(B112,'Mei-Compile'!$B$3:$B$163,'Mei-Compile'!$H$3:$H$163,"",0)</f>
        <v>0</v>
      </c>
      <c r="U112" s="76">
        <f>_xlfn.XLOOKUP(B112,'Jun-Compile'!$B$3:$B$167,'Jun-Compile'!$H$3:$H$167,"",0)</f>
        <v>0</v>
      </c>
    </row>
    <row r="113" spans="2:21" x14ac:dyDescent="0.25">
      <c r="B113" s="63" t="s">
        <v>252</v>
      </c>
      <c r="C113" s="65" t="str">
        <f>_xlfn.XLOOKUP(B113,'Jun-Compile'!$B$3:$B$167,'Jun-Compile'!$C$3:$C$167, ,0)</f>
        <v>Operation</v>
      </c>
      <c r="D113" s="76">
        <f>_xlfn.XLOOKUP(B113,'Jan-Compile'!$B$3:$B$153,'Jan-Compile'!$D$3:$D$153,"",0)</f>
        <v>0</v>
      </c>
      <c r="E113" s="76">
        <f>_xlfn.XLOOKUP(B113,'Feb-Compile'!$B$3:$B$153,'Feb-Compile'!$D$3:$D$153,"",0)</f>
        <v>2</v>
      </c>
      <c r="F113" s="76">
        <f>_xlfn.XLOOKUP(B113,'Mar-Compile'!$B$3:$B$153,'Mar-Compile'!$D$3:$D$153,"",0)</f>
        <v>8</v>
      </c>
      <c r="G113" s="76">
        <f>_xlfn.XLOOKUP(B113,'Apr-Compile'!$B$3:$B$153,'Apr-Compile'!$D$3:$D$153,"",0)</f>
        <v>0</v>
      </c>
      <c r="H113" s="76">
        <f>_xlfn.XLOOKUP(B113,'Mei-Compile'!$B$3:$B$163,'Mei-Compile'!$D$3:$D$163,"",0)</f>
        <v>0</v>
      </c>
      <c r="I113" s="76">
        <f>_xlfn.XLOOKUP(B113,'Jun-Compile'!$B$3:$B$167,'Jun-Compile'!$D$3:$D$167,"",0)</f>
        <v>0</v>
      </c>
      <c r="J113" s="26">
        <f>_xlfn.XLOOKUP(B113,'Jan-Compile'!$B$3:$B$153,'Jan-Compile'!$F$3:$F$153,"",0)</f>
        <v>0</v>
      </c>
      <c r="K113" s="26">
        <f>_xlfn.XLOOKUP(B113,'Feb-Compile'!$B$3:$B$153,'Feb-Compile'!$F$3:$F$153,"",0)</f>
        <v>3.3333333333333333E-2</v>
      </c>
      <c r="L113" s="26">
        <f>_xlfn.XLOOKUP(B113,'Mar-Compile'!$B$3:$B$153,'Mar-Compile'!$F$3:$F$153,"",0)</f>
        <v>0.13333333333333333</v>
      </c>
      <c r="M113" s="26">
        <f>_xlfn.XLOOKUP(B113,'Apr-Compile'!$B$3:$B$153,'Apr-Compile'!$F$3:$F$153,"",0)</f>
        <v>0</v>
      </c>
      <c r="N113" s="26">
        <f>_xlfn.XLOOKUP(B113,'Mei-Compile'!$B$3:$B$163,'Mei-Compile'!$F$3:$F$163,"",0)</f>
        <v>0</v>
      </c>
      <c r="O113" s="26">
        <f>_xlfn.XLOOKUP(B113,'Jun-Compile'!$B$3:$B$167,'Jun-Compile'!$F$3:$F$167,"",0)</f>
        <v>0</v>
      </c>
      <c r="P113" s="76">
        <f>_xlfn.XLOOKUP(B113,'Jan-Compile'!$B$3:$B$153,'Jan-Compile'!$H$3:$H$153,"",0)</f>
        <v>0</v>
      </c>
      <c r="Q113" s="76">
        <f>_xlfn.XLOOKUP(B113,'Feb-Compile'!$B$3:$B$153,'Feb-Compile'!$H$3:$H$153,"",0)</f>
        <v>1</v>
      </c>
      <c r="R113" s="76">
        <f>_xlfn.XLOOKUP(B113,'Mar-Compile'!$B$3:$B$153,'Mar-Compile'!$H$3:$H$153,"",0)</f>
        <v>3</v>
      </c>
      <c r="S113" s="76">
        <f>_xlfn.XLOOKUP(B113,'Apr-Compile'!$B$3:$B$153,'Apr-Compile'!$H$3:$H$153,"",0)</f>
        <v>0</v>
      </c>
      <c r="T113" s="76">
        <f>_xlfn.XLOOKUP(B113,'Mei-Compile'!$B$3:$B$163,'Mei-Compile'!$H$3:$H$163,"",0)</f>
        <v>0</v>
      </c>
      <c r="U113" s="76">
        <f>_xlfn.XLOOKUP(B113,'Jun-Compile'!$B$3:$B$167,'Jun-Compile'!$H$3:$H$167,"",0)</f>
        <v>0</v>
      </c>
    </row>
    <row r="114" spans="2:21" x14ac:dyDescent="0.25">
      <c r="B114" s="63" t="s">
        <v>253</v>
      </c>
      <c r="C114" s="65" t="str">
        <f>_xlfn.XLOOKUP(B114,'Jun-Compile'!$B$3:$B$167,'Jun-Compile'!$C$3:$C$167, ,0)</f>
        <v>Operation</v>
      </c>
      <c r="D114" s="76">
        <f>_xlfn.XLOOKUP(B114,'Jan-Compile'!$B$3:$B$153,'Jan-Compile'!$D$3:$D$153,"",0)</f>
        <v>0</v>
      </c>
      <c r="E114" s="76">
        <f>_xlfn.XLOOKUP(B114,'Feb-Compile'!$B$3:$B$153,'Feb-Compile'!$D$3:$D$153,"",0)</f>
        <v>0</v>
      </c>
      <c r="F114" s="76">
        <f>_xlfn.XLOOKUP(B114,'Mar-Compile'!$B$3:$B$153,'Mar-Compile'!$D$3:$D$153,"",0)</f>
        <v>0</v>
      </c>
      <c r="G114" s="76">
        <f>_xlfn.XLOOKUP(B114,'Apr-Compile'!$B$3:$B$153,'Apr-Compile'!$D$3:$D$153,"",0)</f>
        <v>0</v>
      </c>
      <c r="H114" s="76">
        <f>_xlfn.XLOOKUP(B114,'Mei-Compile'!$B$3:$B$163,'Mei-Compile'!$D$3:$D$163,"",0)</f>
        <v>0</v>
      </c>
      <c r="I114" s="76">
        <f>_xlfn.XLOOKUP(B114,'Jun-Compile'!$B$3:$B$167,'Jun-Compile'!$D$3:$D$167,"",0)</f>
        <v>0</v>
      </c>
      <c r="J114" s="26">
        <f>_xlfn.XLOOKUP(B114,'Jan-Compile'!$B$3:$B$153,'Jan-Compile'!$F$3:$F$153,"",0)</f>
        <v>0</v>
      </c>
      <c r="K114" s="26">
        <f>_xlfn.XLOOKUP(B114,'Feb-Compile'!$B$3:$B$153,'Feb-Compile'!$F$3:$F$153,"",0)</f>
        <v>0</v>
      </c>
      <c r="L114" s="26">
        <f>_xlfn.XLOOKUP(B114,'Mar-Compile'!$B$3:$B$153,'Mar-Compile'!$F$3:$F$153,"",0)</f>
        <v>0</v>
      </c>
      <c r="M114" s="26">
        <f>_xlfn.XLOOKUP(B114,'Apr-Compile'!$B$3:$B$153,'Apr-Compile'!$F$3:$F$153,"",0)</f>
        <v>0</v>
      </c>
      <c r="N114" s="26">
        <f>_xlfn.XLOOKUP(B114,'Mei-Compile'!$B$3:$B$163,'Mei-Compile'!$F$3:$F$163,"",0)</f>
        <v>0</v>
      </c>
      <c r="O114" s="26">
        <f>_xlfn.XLOOKUP(B114,'Jun-Compile'!$B$3:$B$167,'Jun-Compile'!$F$3:$F$167,"",0)</f>
        <v>0</v>
      </c>
      <c r="P114" s="76">
        <f>_xlfn.XLOOKUP(B114,'Jan-Compile'!$B$3:$B$153,'Jan-Compile'!$H$3:$H$153,"",0)</f>
        <v>0</v>
      </c>
      <c r="Q114" s="76">
        <f>_xlfn.XLOOKUP(B114,'Feb-Compile'!$B$3:$B$153,'Feb-Compile'!$H$3:$H$153,"",0)</f>
        <v>0</v>
      </c>
      <c r="R114" s="76">
        <f>_xlfn.XLOOKUP(B114,'Mar-Compile'!$B$3:$B$153,'Mar-Compile'!$H$3:$H$153,"",0)</f>
        <v>0</v>
      </c>
      <c r="S114" s="76">
        <f>_xlfn.XLOOKUP(B114,'Apr-Compile'!$B$3:$B$153,'Apr-Compile'!$H$3:$H$153,"",0)</f>
        <v>0</v>
      </c>
      <c r="T114" s="76">
        <f>_xlfn.XLOOKUP(B114,'Mei-Compile'!$B$3:$B$163,'Mei-Compile'!$H$3:$H$163,"",0)</f>
        <v>0</v>
      </c>
      <c r="U114" s="76">
        <f>_xlfn.XLOOKUP(B114,'Jun-Compile'!$B$3:$B$167,'Jun-Compile'!$H$3:$H$167,"",0)</f>
        <v>0</v>
      </c>
    </row>
    <row r="115" spans="2:21" x14ac:dyDescent="0.25">
      <c r="B115" s="63" t="s">
        <v>254</v>
      </c>
      <c r="C115" s="65" t="str">
        <f>_xlfn.XLOOKUP(B115,'Jun-Compile'!$B$3:$B$167,'Jun-Compile'!$C$3:$C$167, ,0)</f>
        <v>MEP</v>
      </c>
      <c r="D115" s="76">
        <f>_xlfn.XLOOKUP(B115,'Jan-Compile'!$B$3:$B$153,'Jan-Compile'!$D$3:$D$153,"",0)</f>
        <v>107</v>
      </c>
      <c r="E115" s="76">
        <f>_xlfn.XLOOKUP(B115,'Feb-Compile'!$B$3:$B$153,'Feb-Compile'!$D$3:$D$153,"",0)</f>
        <v>52</v>
      </c>
      <c r="F115" s="76">
        <f>_xlfn.XLOOKUP(B115,'Mar-Compile'!$B$3:$B$153,'Mar-Compile'!$D$3:$D$153,"",0)</f>
        <v>81</v>
      </c>
      <c r="G115" s="76">
        <f>_xlfn.XLOOKUP(B115,'Apr-Compile'!$B$3:$B$153,'Apr-Compile'!$D$3:$D$153,"",0)</f>
        <v>22</v>
      </c>
      <c r="H115" s="76">
        <f>_xlfn.XLOOKUP(B115,'Mei-Compile'!$B$3:$B$163,'Mei-Compile'!$D$3:$D$163,"",0)</f>
        <v>0</v>
      </c>
      <c r="I115" s="76">
        <f>_xlfn.XLOOKUP(B115,'Jun-Compile'!$B$3:$B$167,'Jun-Compile'!$D$3:$D$167,"",0)</f>
        <v>172</v>
      </c>
      <c r="J115" s="26">
        <f>_xlfn.XLOOKUP(B115,'Jan-Compile'!$B$3:$B$153,'Jan-Compile'!$F$3:$F$153,"",0)</f>
        <v>1.7833333333333334</v>
      </c>
      <c r="K115" s="26">
        <f>_xlfn.XLOOKUP(B115,'Feb-Compile'!$B$3:$B$153,'Feb-Compile'!$F$3:$F$153,"",0)</f>
        <v>0.8666666666666667</v>
      </c>
      <c r="L115" s="26">
        <f>_xlfn.XLOOKUP(B115,'Mar-Compile'!$B$3:$B$153,'Mar-Compile'!$F$3:$F$153,"",0)</f>
        <v>1.35</v>
      </c>
      <c r="M115" s="26">
        <f>_xlfn.XLOOKUP(B115,'Apr-Compile'!$B$3:$B$153,'Apr-Compile'!$F$3:$F$153,"",0)</f>
        <v>0.36666666666666664</v>
      </c>
      <c r="N115" s="26">
        <f>_xlfn.XLOOKUP(B115,'Mei-Compile'!$B$3:$B$163,'Mei-Compile'!$F$3:$F$163,"",0)</f>
        <v>0</v>
      </c>
      <c r="O115" s="26">
        <f>_xlfn.XLOOKUP(B115,'Jun-Compile'!$B$3:$B$167,'Jun-Compile'!$F$3:$F$167,"",0)</f>
        <v>2.8666666666666667</v>
      </c>
      <c r="P115" s="76">
        <f>_xlfn.XLOOKUP(B115,'Jan-Compile'!$B$3:$B$153,'Jan-Compile'!$H$3:$H$153,"",0)</f>
        <v>6</v>
      </c>
      <c r="Q115" s="76">
        <f>_xlfn.XLOOKUP(B115,'Feb-Compile'!$B$3:$B$153,'Feb-Compile'!$H$3:$H$153,"",0)</f>
        <v>1</v>
      </c>
      <c r="R115" s="76">
        <f>_xlfn.XLOOKUP(B115,'Mar-Compile'!$B$3:$B$153,'Mar-Compile'!$H$3:$H$153,"",0)</f>
        <v>4</v>
      </c>
      <c r="S115" s="76">
        <f>_xlfn.XLOOKUP(B115,'Apr-Compile'!$B$3:$B$153,'Apr-Compile'!$H$3:$H$153,"",0)</f>
        <v>1</v>
      </c>
      <c r="T115" s="76">
        <f>_xlfn.XLOOKUP(B115,'Mei-Compile'!$B$3:$B$163,'Mei-Compile'!$H$3:$H$163,"",0)</f>
        <v>0</v>
      </c>
      <c r="U115" s="76">
        <f>_xlfn.XLOOKUP(B115,'Jun-Compile'!$B$3:$B$167,'Jun-Compile'!$H$3:$H$167,"",0)</f>
        <v>1</v>
      </c>
    </row>
    <row r="116" spans="2:21" x14ac:dyDescent="0.25">
      <c r="B116" s="63" t="s">
        <v>255</v>
      </c>
      <c r="C116" s="65" t="str">
        <f>_xlfn.XLOOKUP(B116,'Jun-Compile'!$B$3:$B$167,'Jun-Compile'!$C$3:$C$167, ,0)</f>
        <v>Operation</v>
      </c>
      <c r="D116" s="76">
        <f>_xlfn.XLOOKUP(B116,'Jan-Compile'!$B$3:$B$153,'Jan-Compile'!$D$3:$D$153,"",0)</f>
        <v>26</v>
      </c>
      <c r="E116" s="76">
        <f>_xlfn.XLOOKUP(B116,'Feb-Compile'!$B$3:$B$153,'Feb-Compile'!$D$3:$D$153,"",0)</f>
        <v>0</v>
      </c>
      <c r="F116" s="76">
        <f>_xlfn.XLOOKUP(B116,'Mar-Compile'!$B$3:$B$153,'Mar-Compile'!$D$3:$D$153,"",0)</f>
        <v>32</v>
      </c>
      <c r="G116" s="76">
        <f>_xlfn.XLOOKUP(B116,'Apr-Compile'!$B$3:$B$153,'Apr-Compile'!$D$3:$D$153,"",0)</f>
        <v>0</v>
      </c>
      <c r="H116" s="76">
        <f>_xlfn.XLOOKUP(B116,'Mei-Compile'!$B$3:$B$163,'Mei-Compile'!$D$3:$D$163,"",0)</f>
        <v>12</v>
      </c>
      <c r="I116" s="76">
        <f>_xlfn.XLOOKUP(B116,'Jun-Compile'!$B$3:$B$167,'Jun-Compile'!$D$3:$D$167,"",0)</f>
        <v>1</v>
      </c>
      <c r="J116" s="26">
        <f>_xlfn.XLOOKUP(B116,'Jan-Compile'!$B$3:$B$153,'Jan-Compile'!$F$3:$F$153,"",0)</f>
        <v>0.43333333333333335</v>
      </c>
      <c r="K116" s="26">
        <f>_xlfn.XLOOKUP(B116,'Feb-Compile'!$B$3:$B$153,'Feb-Compile'!$F$3:$F$153,"",0)</f>
        <v>0</v>
      </c>
      <c r="L116" s="26">
        <f>_xlfn.XLOOKUP(B116,'Mar-Compile'!$B$3:$B$153,'Mar-Compile'!$F$3:$F$153,"",0)</f>
        <v>0.53333333333333333</v>
      </c>
      <c r="M116" s="26">
        <f>_xlfn.XLOOKUP(B116,'Apr-Compile'!$B$3:$B$153,'Apr-Compile'!$F$3:$F$153,"",0)</f>
        <v>0</v>
      </c>
      <c r="N116" s="26">
        <f>_xlfn.XLOOKUP(B116,'Mei-Compile'!$B$3:$B$163,'Mei-Compile'!$F$3:$F$163,"",0)</f>
        <v>0.2</v>
      </c>
      <c r="O116" s="26">
        <f>_xlfn.XLOOKUP(B116,'Jun-Compile'!$B$3:$B$167,'Jun-Compile'!$F$3:$F$167,"",0)</f>
        <v>1.6666666666666666E-2</v>
      </c>
      <c r="P116" s="76">
        <f>_xlfn.XLOOKUP(B116,'Jan-Compile'!$B$3:$B$153,'Jan-Compile'!$H$3:$H$153,"",0)</f>
        <v>3</v>
      </c>
      <c r="Q116" s="76">
        <f>_xlfn.XLOOKUP(B116,'Feb-Compile'!$B$3:$B$153,'Feb-Compile'!$H$3:$H$153,"",0)</f>
        <v>0</v>
      </c>
      <c r="R116" s="76">
        <f>_xlfn.XLOOKUP(B116,'Mar-Compile'!$B$3:$B$153,'Mar-Compile'!$H$3:$H$153,"",0)</f>
        <v>4</v>
      </c>
      <c r="S116" s="76">
        <f>_xlfn.XLOOKUP(B116,'Apr-Compile'!$B$3:$B$153,'Apr-Compile'!$H$3:$H$153,"",0)</f>
        <v>0</v>
      </c>
      <c r="T116" s="76">
        <f>_xlfn.XLOOKUP(B116,'Mei-Compile'!$B$3:$B$163,'Mei-Compile'!$H$3:$H$163,"",0)</f>
        <v>3</v>
      </c>
      <c r="U116" s="76">
        <f>_xlfn.XLOOKUP(B116,'Jun-Compile'!$B$3:$B$167,'Jun-Compile'!$H$3:$H$167,"",0)</f>
        <v>1</v>
      </c>
    </row>
    <row r="117" spans="2:21" x14ac:dyDescent="0.25">
      <c r="B117" s="63" t="s">
        <v>256</v>
      </c>
      <c r="C117" s="65" t="str">
        <f>_xlfn.XLOOKUP(B117,'Jun-Compile'!$B$3:$B$167,'Jun-Compile'!$C$3:$C$167, ,0)</f>
        <v>MEP</v>
      </c>
      <c r="D117" s="76">
        <f>_xlfn.XLOOKUP(B117,'Jan-Compile'!$B$3:$B$153,'Jan-Compile'!$D$3:$D$153,"",0)</f>
        <v>88</v>
      </c>
      <c r="E117" s="76">
        <f>_xlfn.XLOOKUP(B117,'Feb-Compile'!$B$3:$B$153,'Feb-Compile'!$D$3:$D$153,"",0)</f>
        <v>0</v>
      </c>
      <c r="F117" s="76">
        <f>_xlfn.XLOOKUP(B117,'Mar-Compile'!$B$3:$B$153,'Mar-Compile'!$D$3:$D$153,"",0)</f>
        <v>23</v>
      </c>
      <c r="G117" s="76">
        <f>_xlfn.XLOOKUP(B117,'Apr-Compile'!$B$3:$B$153,'Apr-Compile'!$D$3:$D$153,"",0)</f>
        <v>0</v>
      </c>
      <c r="H117" s="76">
        <f>_xlfn.XLOOKUP(B117,'Mei-Compile'!$B$3:$B$163,'Mei-Compile'!$D$3:$D$163,"",0)</f>
        <v>0</v>
      </c>
      <c r="I117" s="76">
        <f>_xlfn.XLOOKUP(B117,'Jun-Compile'!$B$3:$B$167,'Jun-Compile'!$D$3:$D$167,"",0)</f>
        <v>0</v>
      </c>
      <c r="J117" s="26">
        <f>_xlfn.XLOOKUP(B117,'Jan-Compile'!$B$3:$B$153,'Jan-Compile'!$F$3:$F$153,"",0)</f>
        <v>1.4666666666666666</v>
      </c>
      <c r="K117" s="26">
        <f>_xlfn.XLOOKUP(B117,'Feb-Compile'!$B$3:$B$153,'Feb-Compile'!$F$3:$F$153,"",0)</f>
        <v>0</v>
      </c>
      <c r="L117" s="26">
        <f>_xlfn.XLOOKUP(B117,'Mar-Compile'!$B$3:$B$153,'Mar-Compile'!$F$3:$F$153,"",0)</f>
        <v>0.38333333333333336</v>
      </c>
      <c r="M117" s="26">
        <f>_xlfn.XLOOKUP(B117,'Apr-Compile'!$B$3:$B$153,'Apr-Compile'!$F$3:$F$153,"",0)</f>
        <v>0</v>
      </c>
      <c r="N117" s="26">
        <f>_xlfn.XLOOKUP(B117,'Mei-Compile'!$B$3:$B$163,'Mei-Compile'!$F$3:$F$163,"",0)</f>
        <v>0</v>
      </c>
      <c r="O117" s="26">
        <f>_xlfn.XLOOKUP(B117,'Jun-Compile'!$B$3:$B$167,'Jun-Compile'!$F$3:$F$167,"",0)</f>
        <v>0</v>
      </c>
      <c r="P117" s="76">
        <f>_xlfn.XLOOKUP(B117,'Jan-Compile'!$B$3:$B$153,'Jan-Compile'!$H$3:$H$153,"",0)</f>
        <v>1</v>
      </c>
      <c r="Q117" s="76">
        <f>_xlfn.XLOOKUP(B117,'Feb-Compile'!$B$3:$B$153,'Feb-Compile'!$H$3:$H$153,"",0)</f>
        <v>0</v>
      </c>
      <c r="R117" s="76">
        <f>_xlfn.XLOOKUP(B117,'Mar-Compile'!$B$3:$B$153,'Mar-Compile'!$H$3:$H$153,"",0)</f>
        <v>2</v>
      </c>
      <c r="S117" s="76">
        <f>_xlfn.XLOOKUP(B117,'Apr-Compile'!$B$3:$B$153,'Apr-Compile'!$H$3:$H$153,"",0)</f>
        <v>0</v>
      </c>
      <c r="T117" s="76">
        <f>_xlfn.XLOOKUP(B117,'Mei-Compile'!$B$3:$B$163,'Mei-Compile'!$H$3:$H$163,"",0)</f>
        <v>0</v>
      </c>
      <c r="U117" s="76">
        <f>_xlfn.XLOOKUP(B117,'Jun-Compile'!$B$3:$B$167,'Jun-Compile'!$H$3:$H$167,"",0)</f>
        <v>0</v>
      </c>
    </row>
    <row r="118" spans="2:21" x14ac:dyDescent="0.25">
      <c r="B118" s="63" t="s">
        <v>257</v>
      </c>
      <c r="C118" s="65" t="str">
        <f>_xlfn.XLOOKUP(B118,'Jun-Compile'!$B$3:$B$167,'Jun-Compile'!$C$3:$C$167, ,0)</f>
        <v>Operation</v>
      </c>
      <c r="D118" s="76">
        <f>_xlfn.XLOOKUP(B118,'Jan-Compile'!$B$3:$B$153,'Jan-Compile'!$D$3:$D$153,"",0)</f>
        <v>0</v>
      </c>
      <c r="E118" s="76">
        <f>_xlfn.XLOOKUP(B118,'Feb-Compile'!$B$3:$B$153,'Feb-Compile'!$D$3:$D$153,"",0)</f>
        <v>0</v>
      </c>
      <c r="F118" s="76">
        <f>_xlfn.XLOOKUP(B118,'Mar-Compile'!$B$3:$B$153,'Mar-Compile'!$D$3:$D$153,"",0)</f>
        <v>0</v>
      </c>
      <c r="G118" s="76">
        <f>_xlfn.XLOOKUP(B118,'Apr-Compile'!$B$3:$B$153,'Apr-Compile'!$D$3:$D$153,"",0)</f>
        <v>0</v>
      </c>
      <c r="H118" s="76">
        <f>_xlfn.XLOOKUP(B118,'Mei-Compile'!$B$3:$B$163,'Mei-Compile'!$D$3:$D$163,"",0)</f>
        <v>0</v>
      </c>
      <c r="I118" s="76">
        <f>_xlfn.XLOOKUP(B118,'Jun-Compile'!$B$3:$B$167,'Jun-Compile'!$D$3:$D$167,"",0)</f>
        <v>0</v>
      </c>
      <c r="J118" s="26">
        <f>_xlfn.XLOOKUP(B118,'Jan-Compile'!$B$3:$B$153,'Jan-Compile'!$F$3:$F$153,"",0)</f>
        <v>0</v>
      </c>
      <c r="K118" s="26">
        <f>_xlfn.XLOOKUP(B118,'Feb-Compile'!$B$3:$B$153,'Feb-Compile'!$F$3:$F$153,"",0)</f>
        <v>0</v>
      </c>
      <c r="L118" s="26">
        <f>_xlfn.XLOOKUP(B118,'Mar-Compile'!$B$3:$B$153,'Mar-Compile'!$F$3:$F$153,"",0)</f>
        <v>0</v>
      </c>
      <c r="M118" s="26">
        <f>_xlfn.XLOOKUP(B118,'Apr-Compile'!$B$3:$B$153,'Apr-Compile'!$F$3:$F$153,"",0)</f>
        <v>0</v>
      </c>
      <c r="N118" s="26">
        <f>_xlfn.XLOOKUP(B118,'Mei-Compile'!$B$3:$B$163,'Mei-Compile'!$F$3:$F$163,"",0)</f>
        <v>0</v>
      </c>
      <c r="O118" s="26">
        <f>_xlfn.XLOOKUP(B118,'Jun-Compile'!$B$3:$B$167,'Jun-Compile'!$F$3:$F$167,"",0)</f>
        <v>0</v>
      </c>
      <c r="P118" s="76">
        <f>_xlfn.XLOOKUP(B118,'Jan-Compile'!$B$3:$B$153,'Jan-Compile'!$H$3:$H$153,"",0)</f>
        <v>0</v>
      </c>
      <c r="Q118" s="76">
        <f>_xlfn.XLOOKUP(B118,'Feb-Compile'!$B$3:$B$153,'Feb-Compile'!$H$3:$H$153,"",0)</f>
        <v>0</v>
      </c>
      <c r="R118" s="76">
        <f>_xlfn.XLOOKUP(B118,'Mar-Compile'!$B$3:$B$153,'Mar-Compile'!$H$3:$H$153,"",0)</f>
        <v>0</v>
      </c>
      <c r="S118" s="76">
        <f>_xlfn.XLOOKUP(B118,'Apr-Compile'!$B$3:$B$153,'Apr-Compile'!$H$3:$H$153,"",0)</f>
        <v>0</v>
      </c>
      <c r="T118" s="76">
        <f>_xlfn.XLOOKUP(B118,'Mei-Compile'!$B$3:$B$163,'Mei-Compile'!$H$3:$H$163,"",0)</f>
        <v>0</v>
      </c>
      <c r="U118" s="76">
        <f>_xlfn.XLOOKUP(B118,'Jun-Compile'!$B$3:$B$167,'Jun-Compile'!$H$3:$H$167,"",0)</f>
        <v>0</v>
      </c>
    </row>
    <row r="119" spans="2:21" x14ac:dyDescent="0.25">
      <c r="B119" s="63" t="s">
        <v>258</v>
      </c>
      <c r="C119" s="65" t="str">
        <f>_xlfn.XLOOKUP(B119,'Jun-Compile'!$B$3:$B$167,'Jun-Compile'!$C$3:$C$167, ,0)</f>
        <v>Sales</v>
      </c>
      <c r="D119" s="76">
        <f>_xlfn.XLOOKUP(B119,'Jan-Compile'!$B$3:$B$153,'Jan-Compile'!$D$3:$D$153,"",0)</f>
        <v>0</v>
      </c>
      <c r="E119" s="76">
        <f>_xlfn.XLOOKUP(B119,'Feb-Compile'!$B$3:$B$153,'Feb-Compile'!$D$3:$D$153,"",0)</f>
        <v>8</v>
      </c>
      <c r="F119" s="76">
        <f>_xlfn.XLOOKUP(B119,'Mar-Compile'!$B$3:$B$153,'Mar-Compile'!$D$3:$D$153,"",0)</f>
        <v>14</v>
      </c>
      <c r="G119" s="76">
        <f>_xlfn.XLOOKUP(B119,'Apr-Compile'!$B$3:$B$153,'Apr-Compile'!$D$3:$D$153,"",0)</f>
        <v>19</v>
      </c>
      <c r="H119" s="76">
        <f>_xlfn.XLOOKUP(B119,'Mei-Compile'!$B$3:$B$163,'Mei-Compile'!$D$3:$D$163,"",0)</f>
        <v>0</v>
      </c>
      <c r="I119" s="76">
        <f>_xlfn.XLOOKUP(B119,'Jun-Compile'!$B$3:$B$167,'Jun-Compile'!$D$3:$D$167,"",0)</f>
        <v>0</v>
      </c>
      <c r="J119" s="26">
        <f>_xlfn.XLOOKUP(B119,'Jan-Compile'!$B$3:$B$153,'Jan-Compile'!$F$3:$F$153,"",0)</f>
        <v>0</v>
      </c>
      <c r="K119" s="26">
        <f>_xlfn.XLOOKUP(B119,'Feb-Compile'!$B$3:$B$153,'Feb-Compile'!$F$3:$F$153,"",0)</f>
        <v>0.13333333333333333</v>
      </c>
      <c r="L119" s="26">
        <f>_xlfn.XLOOKUP(B119,'Mar-Compile'!$B$3:$B$153,'Mar-Compile'!$F$3:$F$153,"",0)</f>
        <v>0.23333333333333334</v>
      </c>
      <c r="M119" s="26">
        <f>_xlfn.XLOOKUP(B119,'Apr-Compile'!$B$3:$B$153,'Apr-Compile'!$F$3:$F$153,"",0)</f>
        <v>0.31666666666666665</v>
      </c>
      <c r="N119" s="26">
        <f>_xlfn.XLOOKUP(B119,'Mei-Compile'!$B$3:$B$163,'Mei-Compile'!$F$3:$F$163,"",0)</f>
        <v>0</v>
      </c>
      <c r="O119" s="26">
        <f>_xlfn.XLOOKUP(B119,'Jun-Compile'!$B$3:$B$167,'Jun-Compile'!$F$3:$F$167,"",0)</f>
        <v>0</v>
      </c>
      <c r="P119" s="76">
        <f>_xlfn.XLOOKUP(B119,'Jan-Compile'!$B$3:$B$153,'Jan-Compile'!$H$3:$H$153,"",0)</f>
        <v>0</v>
      </c>
      <c r="Q119" s="76">
        <f>_xlfn.XLOOKUP(B119,'Feb-Compile'!$B$3:$B$153,'Feb-Compile'!$H$3:$H$153,"",0)</f>
        <v>1</v>
      </c>
      <c r="R119" s="76">
        <f>_xlfn.XLOOKUP(B119,'Mar-Compile'!$B$3:$B$153,'Mar-Compile'!$H$3:$H$153,"",0)</f>
        <v>3</v>
      </c>
      <c r="S119" s="76">
        <f>_xlfn.XLOOKUP(B119,'Apr-Compile'!$B$3:$B$153,'Apr-Compile'!$H$3:$H$153,"",0)</f>
        <v>5</v>
      </c>
      <c r="T119" s="76">
        <f>_xlfn.XLOOKUP(B119,'Mei-Compile'!$B$3:$B$163,'Mei-Compile'!$H$3:$H$163,"",0)</f>
        <v>0</v>
      </c>
      <c r="U119" s="76">
        <f>_xlfn.XLOOKUP(B119,'Jun-Compile'!$B$3:$B$167,'Jun-Compile'!$H$3:$H$167,"",0)</f>
        <v>0</v>
      </c>
    </row>
    <row r="120" spans="2:21" x14ac:dyDescent="0.25">
      <c r="B120" s="63" t="s">
        <v>259</v>
      </c>
      <c r="C120" s="65" t="str">
        <f>_xlfn.XLOOKUP(B120,'Jun-Compile'!$B$3:$B$167,'Jun-Compile'!$C$3:$C$167, ,0)</f>
        <v>Purchasing</v>
      </c>
      <c r="D120" s="76">
        <f>_xlfn.XLOOKUP(B120,'Jan-Compile'!$B$3:$B$153,'Jan-Compile'!$D$3:$D$153,"",0)</f>
        <v>0</v>
      </c>
      <c r="E120" s="76">
        <f>_xlfn.XLOOKUP(B120,'Feb-Compile'!$B$3:$B$153,'Feb-Compile'!$D$3:$D$153,"",0)</f>
        <v>0</v>
      </c>
      <c r="F120" s="76">
        <f>_xlfn.XLOOKUP(B120,'Mar-Compile'!$B$3:$B$153,'Mar-Compile'!$D$3:$D$153,"",0)</f>
        <v>12</v>
      </c>
      <c r="G120" s="76">
        <f>_xlfn.XLOOKUP(B120,'Apr-Compile'!$B$3:$B$153,'Apr-Compile'!$D$3:$D$153,"",0)</f>
        <v>4</v>
      </c>
      <c r="H120" s="76">
        <f>_xlfn.XLOOKUP(B120,'Mei-Compile'!$B$3:$B$163,'Mei-Compile'!$D$3:$D$163,"",0)</f>
        <v>0</v>
      </c>
      <c r="I120" s="76">
        <f>_xlfn.XLOOKUP(B120,'Jun-Compile'!$B$3:$B$167,'Jun-Compile'!$D$3:$D$167,"",0)</f>
        <v>6</v>
      </c>
      <c r="J120" s="26">
        <f>_xlfn.XLOOKUP(B120,'Jan-Compile'!$B$3:$B$153,'Jan-Compile'!$F$3:$F$153,"",0)</f>
        <v>0</v>
      </c>
      <c r="K120" s="26">
        <f>_xlfn.XLOOKUP(B120,'Feb-Compile'!$B$3:$B$153,'Feb-Compile'!$F$3:$F$153,"",0)</f>
        <v>0</v>
      </c>
      <c r="L120" s="26">
        <f>_xlfn.XLOOKUP(B120,'Mar-Compile'!$B$3:$B$153,'Mar-Compile'!$F$3:$F$153,"",0)</f>
        <v>0.2</v>
      </c>
      <c r="M120" s="26">
        <f>_xlfn.XLOOKUP(B120,'Apr-Compile'!$B$3:$B$153,'Apr-Compile'!$F$3:$F$153,"",0)</f>
        <v>6.6666666666666666E-2</v>
      </c>
      <c r="N120" s="26">
        <f>_xlfn.XLOOKUP(B120,'Mei-Compile'!$B$3:$B$163,'Mei-Compile'!$F$3:$F$163,"",0)</f>
        <v>0</v>
      </c>
      <c r="O120" s="26">
        <f>_xlfn.XLOOKUP(B120,'Jun-Compile'!$B$3:$B$167,'Jun-Compile'!$F$3:$F$167,"",0)</f>
        <v>0.1</v>
      </c>
      <c r="P120" s="76">
        <f>_xlfn.XLOOKUP(B120,'Jan-Compile'!$B$3:$B$153,'Jan-Compile'!$H$3:$H$153,"",0)</f>
        <v>0</v>
      </c>
      <c r="Q120" s="76">
        <f>_xlfn.XLOOKUP(B120,'Feb-Compile'!$B$3:$B$153,'Feb-Compile'!$H$3:$H$153,"",0)</f>
        <v>0</v>
      </c>
      <c r="R120" s="76">
        <f>_xlfn.XLOOKUP(B120,'Mar-Compile'!$B$3:$B$153,'Mar-Compile'!$H$3:$H$153,"",0)</f>
        <v>3</v>
      </c>
      <c r="S120" s="76">
        <f>_xlfn.XLOOKUP(B120,'Apr-Compile'!$B$3:$B$153,'Apr-Compile'!$H$3:$H$153,"",0)</f>
        <v>1</v>
      </c>
      <c r="T120" s="76">
        <f>_xlfn.XLOOKUP(B120,'Mei-Compile'!$B$3:$B$163,'Mei-Compile'!$H$3:$H$163,"",0)</f>
        <v>0</v>
      </c>
      <c r="U120" s="76">
        <f>_xlfn.XLOOKUP(B120,'Jun-Compile'!$B$3:$B$167,'Jun-Compile'!$H$3:$H$167,"",0)</f>
        <v>1</v>
      </c>
    </row>
    <row r="121" spans="2:21" x14ac:dyDescent="0.25">
      <c r="B121" s="63" t="s">
        <v>260</v>
      </c>
      <c r="C121" s="65" t="str">
        <f>_xlfn.XLOOKUP(B121,'Jun-Compile'!$B$3:$B$167,'Jun-Compile'!$C$3:$C$167, ,0)</f>
        <v>Estimator</v>
      </c>
      <c r="D121" s="76">
        <f>_xlfn.XLOOKUP(B121,'Jan-Compile'!$B$3:$B$153,'Jan-Compile'!$D$3:$D$153,"",0)</f>
        <v>380</v>
      </c>
      <c r="E121" s="76">
        <f>_xlfn.XLOOKUP(B121,'Feb-Compile'!$B$3:$B$153,'Feb-Compile'!$D$3:$D$153,"",0)</f>
        <v>352</v>
      </c>
      <c r="F121" s="76">
        <f>_xlfn.XLOOKUP(B121,'Mar-Compile'!$B$3:$B$153,'Mar-Compile'!$D$3:$D$153,"",0)</f>
        <v>447</v>
      </c>
      <c r="G121" s="76">
        <f>_xlfn.XLOOKUP(B121,'Apr-Compile'!$B$3:$B$153,'Apr-Compile'!$D$3:$D$153,"",0)</f>
        <v>313</v>
      </c>
      <c r="H121" s="76">
        <f>_xlfn.XLOOKUP(B121,'Mei-Compile'!$B$3:$B$163,'Mei-Compile'!$D$3:$D$163,"",0)</f>
        <v>245</v>
      </c>
      <c r="I121" s="76">
        <f>_xlfn.XLOOKUP(B121,'Jun-Compile'!$B$3:$B$167,'Jun-Compile'!$D$3:$D$167,"",0)</f>
        <v>528</v>
      </c>
      <c r="J121" s="26">
        <f>_xlfn.XLOOKUP(B121,'Jan-Compile'!$B$3:$B$153,'Jan-Compile'!$F$3:$F$153,"",0)</f>
        <v>6.333333333333333</v>
      </c>
      <c r="K121" s="26">
        <f>_xlfn.XLOOKUP(B121,'Feb-Compile'!$B$3:$B$153,'Feb-Compile'!$F$3:$F$153,"",0)</f>
        <v>5.8666666666666663</v>
      </c>
      <c r="L121" s="26">
        <f>_xlfn.XLOOKUP(B121,'Mar-Compile'!$B$3:$B$153,'Mar-Compile'!$F$3:$F$153,"",0)</f>
        <v>7.45</v>
      </c>
      <c r="M121" s="26">
        <f>_xlfn.XLOOKUP(B121,'Apr-Compile'!$B$3:$B$153,'Apr-Compile'!$F$3:$F$153,"",0)</f>
        <v>5.2166666666666668</v>
      </c>
      <c r="N121" s="26">
        <f>_xlfn.XLOOKUP(B121,'Mei-Compile'!$B$3:$B$163,'Mei-Compile'!$F$3:$F$163,"",0)</f>
        <v>4.083333333333333</v>
      </c>
      <c r="O121" s="26">
        <f>_xlfn.XLOOKUP(B121,'Jun-Compile'!$B$3:$B$167,'Jun-Compile'!$F$3:$F$167,"",0)</f>
        <v>8.8000000000000007</v>
      </c>
      <c r="P121" s="76">
        <f>_xlfn.XLOOKUP(B121,'Jan-Compile'!$B$3:$B$153,'Jan-Compile'!$H$3:$H$153,"",0)</f>
        <v>6</v>
      </c>
      <c r="Q121" s="76">
        <f>_xlfn.XLOOKUP(B121,'Feb-Compile'!$B$3:$B$153,'Feb-Compile'!$H$3:$H$153,"",0)</f>
        <v>5</v>
      </c>
      <c r="R121" s="76">
        <f>_xlfn.XLOOKUP(B121,'Mar-Compile'!$B$3:$B$153,'Mar-Compile'!$H$3:$H$153,"",0)</f>
        <v>9</v>
      </c>
      <c r="S121" s="76">
        <f>_xlfn.XLOOKUP(B121,'Apr-Compile'!$B$3:$B$153,'Apr-Compile'!$H$3:$H$153,"",0)</f>
        <v>5</v>
      </c>
      <c r="T121" s="76">
        <f>_xlfn.XLOOKUP(B121,'Mei-Compile'!$B$3:$B$163,'Mei-Compile'!$H$3:$H$163,"",0)</f>
        <v>2</v>
      </c>
      <c r="U121" s="76">
        <f>_xlfn.XLOOKUP(B121,'Jun-Compile'!$B$3:$B$167,'Jun-Compile'!$H$3:$H$167,"",0)</f>
        <v>6</v>
      </c>
    </row>
    <row r="122" spans="2:21" x14ac:dyDescent="0.25">
      <c r="B122" s="63" t="s">
        <v>261</v>
      </c>
      <c r="C122" s="65" t="str">
        <f>_xlfn.XLOOKUP(B122,'Jun-Compile'!$B$3:$B$167,'Jun-Compile'!$C$3:$C$167, ,0)</f>
        <v>Operation</v>
      </c>
      <c r="D122" s="76">
        <f>_xlfn.XLOOKUP(B122,'Jan-Compile'!$B$3:$B$153,'Jan-Compile'!$D$3:$D$153,"",0)</f>
        <v>42</v>
      </c>
      <c r="E122" s="76">
        <f>_xlfn.XLOOKUP(B122,'Feb-Compile'!$B$3:$B$153,'Feb-Compile'!$D$3:$D$153,"",0)</f>
        <v>29</v>
      </c>
      <c r="F122" s="76">
        <f>_xlfn.XLOOKUP(B122,'Mar-Compile'!$B$3:$B$153,'Mar-Compile'!$D$3:$D$153,"",0)</f>
        <v>0</v>
      </c>
      <c r="G122" s="76">
        <f>_xlfn.XLOOKUP(B122,'Apr-Compile'!$B$3:$B$153,'Apr-Compile'!$D$3:$D$153,"",0)</f>
        <v>4</v>
      </c>
      <c r="H122" s="76">
        <f>_xlfn.XLOOKUP(B122,'Mei-Compile'!$B$3:$B$163,'Mei-Compile'!$D$3:$D$163,"",0)</f>
        <v>2</v>
      </c>
      <c r="I122" s="76">
        <f>_xlfn.XLOOKUP(B122,'Jun-Compile'!$B$3:$B$167,'Jun-Compile'!$D$3:$D$167,"",0)</f>
        <v>0</v>
      </c>
      <c r="J122" s="26">
        <f>_xlfn.XLOOKUP(B122,'Jan-Compile'!$B$3:$B$153,'Jan-Compile'!$F$3:$F$153,"",0)</f>
        <v>0.7</v>
      </c>
      <c r="K122" s="26">
        <f>_xlfn.XLOOKUP(B122,'Feb-Compile'!$B$3:$B$153,'Feb-Compile'!$F$3:$F$153,"",0)</f>
        <v>0.48333333333333334</v>
      </c>
      <c r="L122" s="26">
        <f>_xlfn.XLOOKUP(B122,'Mar-Compile'!$B$3:$B$153,'Mar-Compile'!$F$3:$F$153,"",0)</f>
        <v>0</v>
      </c>
      <c r="M122" s="26">
        <f>_xlfn.XLOOKUP(B122,'Apr-Compile'!$B$3:$B$153,'Apr-Compile'!$F$3:$F$153,"",0)</f>
        <v>6.6666666666666666E-2</v>
      </c>
      <c r="N122" s="26">
        <f>_xlfn.XLOOKUP(B122,'Mei-Compile'!$B$3:$B$163,'Mei-Compile'!$F$3:$F$163,"",0)</f>
        <v>3.3333333333333333E-2</v>
      </c>
      <c r="O122" s="26">
        <f>_xlfn.XLOOKUP(B122,'Jun-Compile'!$B$3:$B$167,'Jun-Compile'!$F$3:$F$167,"",0)</f>
        <v>0</v>
      </c>
      <c r="P122" s="76">
        <f>_xlfn.XLOOKUP(B122,'Jan-Compile'!$B$3:$B$153,'Jan-Compile'!$H$3:$H$153,"",0)</f>
        <v>5</v>
      </c>
      <c r="Q122" s="76">
        <f>_xlfn.XLOOKUP(B122,'Feb-Compile'!$B$3:$B$153,'Feb-Compile'!$H$3:$H$153,"",0)</f>
        <v>2</v>
      </c>
      <c r="R122" s="76">
        <f>_xlfn.XLOOKUP(B122,'Mar-Compile'!$B$3:$B$153,'Mar-Compile'!$H$3:$H$153,"",0)</f>
        <v>0</v>
      </c>
      <c r="S122" s="76">
        <f>_xlfn.XLOOKUP(B122,'Apr-Compile'!$B$3:$B$153,'Apr-Compile'!$H$3:$H$153,"",0)</f>
        <v>1</v>
      </c>
      <c r="T122" s="76">
        <f>_xlfn.XLOOKUP(B122,'Mei-Compile'!$B$3:$B$163,'Mei-Compile'!$H$3:$H$163,"",0)</f>
        <v>1</v>
      </c>
      <c r="U122" s="76">
        <f>_xlfn.XLOOKUP(B122,'Jun-Compile'!$B$3:$B$167,'Jun-Compile'!$H$3:$H$167,"",0)</f>
        <v>0</v>
      </c>
    </row>
    <row r="123" spans="2:21" x14ac:dyDescent="0.25">
      <c r="B123" s="63" t="s">
        <v>197</v>
      </c>
      <c r="C123" s="65" t="str">
        <f>_xlfn.XLOOKUP(B123,'Jun-Compile'!$B$3:$B$167,'Jun-Compile'!$C$3:$C$167, ,0)</f>
        <v>Teknisi Service</v>
      </c>
      <c r="D123" s="76">
        <f>_xlfn.XLOOKUP(B123,'Jan-Compile'!$B$3:$B$153,'Jan-Compile'!$D$3:$D$153,"",0)</f>
        <v>0</v>
      </c>
      <c r="E123" s="76">
        <f>_xlfn.XLOOKUP(B123,'Feb-Compile'!$B$3:$B$153,'Feb-Compile'!$D$3:$D$153,"",0)</f>
        <v>0</v>
      </c>
      <c r="F123" s="76">
        <f>_xlfn.XLOOKUP(B123,'Mar-Compile'!$B$3:$B$153,'Mar-Compile'!$D$3:$D$153,"",0)</f>
        <v>10</v>
      </c>
      <c r="G123" s="76">
        <f>_xlfn.XLOOKUP(B123,'Apr-Compile'!$B$3:$B$153,'Apr-Compile'!$D$3:$D$153,"",0)</f>
        <v>0</v>
      </c>
      <c r="H123" s="76">
        <f>_xlfn.XLOOKUP(B123,'Mei-Compile'!$B$3:$B$163,'Mei-Compile'!$D$3:$D$163,"",0)</f>
        <v>0</v>
      </c>
      <c r="I123" s="76">
        <f>_xlfn.XLOOKUP(B123,'Jun-Compile'!$B$3:$B$167,'Jun-Compile'!$D$3:$D$167,"",0)</f>
        <v>0</v>
      </c>
      <c r="J123" s="26">
        <f>_xlfn.XLOOKUP(B123,'Jan-Compile'!$B$3:$B$153,'Jan-Compile'!$F$3:$F$153,"",0)</f>
        <v>0</v>
      </c>
      <c r="K123" s="26">
        <f>_xlfn.XLOOKUP(B123,'Feb-Compile'!$B$3:$B$153,'Feb-Compile'!$F$3:$F$153,"",0)</f>
        <v>0</v>
      </c>
      <c r="L123" s="26">
        <f>_xlfn.XLOOKUP(B123,'Mar-Compile'!$B$3:$B$153,'Mar-Compile'!$F$3:$F$153,"",0)</f>
        <v>0.16666666666666666</v>
      </c>
      <c r="M123" s="26">
        <f>_xlfn.XLOOKUP(B123,'Apr-Compile'!$B$3:$B$153,'Apr-Compile'!$F$3:$F$153,"",0)</f>
        <v>0</v>
      </c>
      <c r="N123" s="26">
        <f>_xlfn.XLOOKUP(B123,'Mei-Compile'!$B$3:$B$163,'Mei-Compile'!$F$3:$F$163,"",0)</f>
        <v>0</v>
      </c>
      <c r="O123" s="26">
        <f>_xlfn.XLOOKUP(B123,'Jun-Compile'!$B$3:$B$167,'Jun-Compile'!$F$3:$F$167,"",0)</f>
        <v>0</v>
      </c>
      <c r="P123" s="76">
        <f>_xlfn.XLOOKUP(B123,'Jan-Compile'!$B$3:$B$153,'Jan-Compile'!$H$3:$H$153,"",0)</f>
        <v>0</v>
      </c>
      <c r="Q123" s="76">
        <f>_xlfn.XLOOKUP(B123,'Feb-Compile'!$B$3:$B$153,'Feb-Compile'!$H$3:$H$153,"",0)</f>
        <v>0</v>
      </c>
      <c r="R123" s="76">
        <f>_xlfn.XLOOKUP(B123,'Mar-Compile'!$B$3:$B$153,'Mar-Compile'!$H$3:$H$153,"",0)</f>
        <v>3</v>
      </c>
      <c r="S123" s="76">
        <f>_xlfn.XLOOKUP(B123,'Apr-Compile'!$B$3:$B$153,'Apr-Compile'!$H$3:$H$153,"",0)</f>
        <v>0</v>
      </c>
      <c r="T123" s="76">
        <f>_xlfn.XLOOKUP(B123,'Mei-Compile'!$B$3:$B$163,'Mei-Compile'!$H$3:$H$163,"",0)</f>
        <v>0</v>
      </c>
      <c r="U123" s="76">
        <f>_xlfn.XLOOKUP(B123,'Jun-Compile'!$B$3:$B$167,'Jun-Compile'!$H$3:$H$167,"",0)</f>
        <v>0</v>
      </c>
    </row>
    <row r="124" spans="2:21" x14ac:dyDescent="0.25">
      <c r="B124" s="68" t="s">
        <v>114</v>
      </c>
      <c r="C124" s="65" t="str">
        <f>_xlfn.XLOOKUP(B124,'Jun-Compile'!$B$3:$B$167,'Jun-Compile'!$C$3:$C$167, ,0)</f>
        <v>MEP</v>
      </c>
      <c r="D124" s="76">
        <f>_xlfn.XLOOKUP(B124,'Jan-Compile'!$B$3:$B$153,'Jan-Compile'!$D$3:$D$153,"",0)</f>
        <v>4</v>
      </c>
      <c r="E124" s="76">
        <f>_xlfn.XLOOKUP(B124,'Feb-Compile'!$B$3:$B$153,'Feb-Compile'!$D$3:$D$153,"",0)</f>
        <v>6</v>
      </c>
      <c r="F124" s="76">
        <f>_xlfn.XLOOKUP(B124,'Mar-Compile'!$B$3:$B$153,'Mar-Compile'!$D$3:$D$153,"",0)</f>
        <v>8</v>
      </c>
      <c r="G124" s="76">
        <f>_xlfn.XLOOKUP(B124,'Apr-Compile'!$B$3:$B$153,'Apr-Compile'!$D$3:$D$153,"",0)</f>
        <v>22</v>
      </c>
      <c r="H124" s="76">
        <f>_xlfn.XLOOKUP(B124,'Mei-Compile'!$B$3:$B$163,'Mei-Compile'!$D$3:$D$163,"",0)</f>
        <v>2</v>
      </c>
      <c r="I124" s="76">
        <f>_xlfn.XLOOKUP(B124,'Jun-Compile'!$B$3:$B$167,'Jun-Compile'!$D$3:$D$167,"",0)</f>
        <v>3</v>
      </c>
      <c r="J124" s="26">
        <f>_xlfn.XLOOKUP(B124,'Jan-Compile'!$B$3:$B$153,'Jan-Compile'!$F$3:$F$153,"",0)</f>
        <v>6.6666666666666666E-2</v>
      </c>
      <c r="K124" s="26">
        <f>_xlfn.XLOOKUP(B124,'Feb-Compile'!$B$3:$B$153,'Feb-Compile'!$F$3:$F$153,"",0)</f>
        <v>0.1</v>
      </c>
      <c r="L124" s="26">
        <f>_xlfn.XLOOKUP(B124,'Mar-Compile'!$B$3:$B$153,'Mar-Compile'!$F$3:$F$153,"",0)</f>
        <v>0.13333333333333333</v>
      </c>
      <c r="M124" s="26">
        <f>_xlfn.XLOOKUP(B124,'Apr-Compile'!$B$3:$B$153,'Apr-Compile'!$F$3:$F$153,"",0)</f>
        <v>0.36666666666666664</v>
      </c>
      <c r="N124" s="26">
        <f>_xlfn.XLOOKUP(B124,'Mei-Compile'!$B$3:$B$163,'Mei-Compile'!$F$3:$F$163,"",0)</f>
        <v>3.3333333333333333E-2</v>
      </c>
      <c r="O124" s="26">
        <f>_xlfn.XLOOKUP(B124,'Jun-Compile'!$B$3:$B$167,'Jun-Compile'!$F$3:$F$167,"",0)</f>
        <v>0.05</v>
      </c>
      <c r="P124" s="76">
        <f>_xlfn.XLOOKUP(B124,'Jan-Compile'!$B$3:$B$153,'Jan-Compile'!$H$3:$H$153,"",0)</f>
        <v>1</v>
      </c>
      <c r="Q124" s="76">
        <f>_xlfn.XLOOKUP(B124,'Feb-Compile'!$B$3:$B$153,'Feb-Compile'!$H$3:$H$153,"",0)</f>
        <v>1</v>
      </c>
      <c r="R124" s="76">
        <f>_xlfn.XLOOKUP(B124,'Mar-Compile'!$B$3:$B$153,'Mar-Compile'!$H$3:$H$153,"",0)</f>
        <v>1</v>
      </c>
      <c r="S124" s="76">
        <f>_xlfn.XLOOKUP(B124,'Apr-Compile'!$B$3:$B$153,'Apr-Compile'!$H$3:$H$153,"",0)</f>
        <v>3</v>
      </c>
      <c r="T124" s="76">
        <f>_xlfn.XLOOKUP(B124,'Mei-Compile'!$B$3:$B$163,'Mei-Compile'!$H$3:$H$163,"",0)</f>
        <v>1</v>
      </c>
      <c r="U124" s="76">
        <f>_xlfn.XLOOKUP(B124,'Jun-Compile'!$B$3:$B$167,'Jun-Compile'!$H$3:$H$167,"",0)</f>
        <v>1</v>
      </c>
    </row>
    <row r="125" spans="2:21" x14ac:dyDescent="0.25">
      <c r="B125" s="68" t="s">
        <v>423</v>
      </c>
      <c r="C125" s="65" t="str">
        <f>_xlfn.XLOOKUP(B125,'Jun-Compile'!$B$3:$B$167,'Jun-Compile'!$C$3:$C$167, ,0)</f>
        <v>PCS</v>
      </c>
      <c r="D125" s="76" t="str">
        <f>_xlfn.XLOOKUP(B125,'Jan-Compile'!$B$3:$B$153,'Jan-Compile'!$D$3:$D$153,"",0)</f>
        <v/>
      </c>
      <c r="E125" s="76" t="str">
        <f>_xlfn.XLOOKUP(B125,'Feb-Compile'!$B$3:$B$153,'Feb-Compile'!$D$3:$D$153,"",0)</f>
        <v/>
      </c>
      <c r="F125" s="76" t="str">
        <f>_xlfn.XLOOKUP(B125,'Mar-Compile'!$B$3:$B$153,'Mar-Compile'!$D$3:$D$153,"",0)</f>
        <v/>
      </c>
      <c r="G125" s="76" t="str">
        <f>_xlfn.XLOOKUP(B125,'Apr-Compile'!$B$3:$B$153,'Apr-Compile'!$D$3:$D$153,"",0)</f>
        <v/>
      </c>
      <c r="H125" s="76">
        <f>_xlfn.XLOOKUP(B125,'Mei-Compile'!$B$3:$B$163,'Mei-Compile'!$D$3:$D$163,"",0)</f>
        <v>0</v>
      </c>
      <c r="I125" s="76">
        <f>_xlfn.XLOOKUP(B125,'Jun-Compile'!$B$3:$B$167,'Jun-Compile'!$D$3:$D$167,"",0)</f>
        <v>0</v>
      </c>
      <c r="J125" s="26" t="str">
        <f>_xlfn.XLOOKUP(B125,'Jan-Compile'!$B$3:$B$153,'Jan-Compile'!$F$3:$F$153,"",0)</f>
        <v/>
      </c>
      <c r="K125" s="26" t="str">
        <f>_xlfn.XLOOKUP(B125,'Feb-Compile'!$B$3:$B$153,'Feb-Compile'!$F$3:$F$153,"",0)</f>
        <v/>
      </c>
      <c r="L125" s="26" t="str">
        <f>_xlfn.XLOOKUP(B125,'Mar-Compile'!$B$3:$B$153,'Mar-Compile'!$F$3:$F$153,"",0)</f>
        <v/>
      </c>
      <c r="M125" s="26" t="str">
        <f>_xlfn.XLOOKUP(B125,'Apr-Compile'!$B$3:$B$153,'Apr-Compile'!$F$3:$F$153,"",0)</f>
        <v/>
      </c>
      <c r="N125" s="26">
        <f>_xlfn.XLOOKUP(B125,'Mei-Compile'!$B$3:$B$163,'Mei-Compile'!$F$3:$F$163,"",0)</f>
        <v>0</v>
      </c>
      <c r="O125" s="26">
        <f>_xlfn.XLOOKUP(B125,'Jun-Compile'!$B$3:$B$167,'Jun-Compile'!$F$3:$F$167,"",0)</f>
        <v>0</v>
      </c>
      <c r="P125" s="76" t="str">
        <f>_xlfn.XLOOKUP(B125,'Jan-Compile'!$B$3:$B$153,'Jan-Compile'!$H$3:$H$153,"",0)</f>
        <v/>
      </c>
      <c r="Q125" s="76" t="str">
        <f>_xlfn.XLOOKUP(B125,'Feb-Compile'!$B$3:$B$153,'Feb-Compile'!$H$3:$H$153,"",0)</f>
        <v/>
      </c>
      <c r="R125" s="76" t="str">
        <f>_xlfn.XLOOKUP(B125,'Mar-Compile'!$B$3:$B$153,'Mar-Compile'!$H$3:$H$153,"",0)</f>
        <v/>
      </c>
      <c r="S125" s="76" t="str">
        <f>_xlfn.XLOOKUP(B125,'Apr-Compile'!$B$3:$B$153,'Apr-Compile'!$H$3:$H$153,"",0)</f>
        <v/>
      </c>
      <c r="T125" s="76">
        <f>_xlfn.XLOOKUP(B125,'Mei-Compile'!$B$3:$B$163,'Mei-Compile'!$H$3:$H$163,"",0)</f>
        <v>0</v>
      </c>
      <c r="U125" s="76">
        <f>_xlfn.XLOOKUP(B125,'Jun-Compile'!$B$3:$B$167,'Jun-Compile'!$H$3:$H$167,"",0)</f>
        <v>0</v>
      </c>
    </row>
    <row r="126" spans="2:21" x14ac:dyDescent="0.25">
      <c r="B126" s="63" t="s">
        <v>263</v>
      </c>
      <c r="C126" s="65" t="str">
        <f>_xlfn.XLOOKUP(B126,'Jun-Compile'!$B$3:$B$167,'Jun-Compile'!$C$3:$C$167, ,0)</f>
        <v>Finance &amp; Accounting</v>
      </c>
      <c r="D126" s="76">
        <f>_xlfn.XLOOKUP(B126,'Jan-Compile'!$B$3:$B$153,'Jan-Compile'!$D$3:$D$153,"",0)</f>
        <v>233</v>
      </c>
      <c r="E126" s="76">
        <f>_xlfn.XLOOKUP(B126,'Feb-Compile'!$B$3:$B$153,'Feb-Compile'!$D$3:$D$153,"",0)</f>
        <v>122</v>
      </c>
      <c r="F126" s="76">
        <f>_xlfn.XLOOKUP(B126,'Mar-Compile'!$B$3:$B$153,'Mar-Compile'!$D$3:$D$153,"",0)</f>
        <v>431</v>
      </c>
      <c r="G126" s="76">
        <f>_xlfn.XLOOKUP(B126,'Apr-Compile'!$B$3:$B$153,'Apr-Compile'!$D$3:$D$153,"",0)</f>
        <v>204</v>
      </c>
      <c r="H126" s="76">
        <f>_xlfn.XLOOKUP(B126,'Mei-Compile'!$B$3:$B$163,'Mei-Compile'!$D$3:$D$163,"",0)</f>
        <v>116</v>
      </c>
      <c r="I126" s="76">
        <f>_xlfn.XLOOKUP(B126,'Jun-Compile'!$B$3:$B$167,'Jun-Compile'!$D$3:$D$167,"",0)</f>
        <v>267</v>
      </c>
      <c r="J126" s="26">
        <f>_xlfn.XLOOKUP(B126,'Jan-Compile'!$B$3:$B$153,'Jan-Compile'!$F$3:$F$153,"",0)</f>
        <v>3.8833333333333333</v>
      </c>
      <c r="K126" s="26">
        <f>_xlfn.XLOOKUP(B126,'Feb-Compile'!$B$3:$B$153,'Feb-Compile'!$F$3:$F$153,"",0)</f>
        <v>2.0333333333333332</v>
      </c>
      <c r="L126" s="26">
        <f>_xlfn.XLOOKUP(B126,'Mar-Compile'!$B$3:$B$153,'Mar-Compile'!$F$3:$F$153,"",0)</f>
        <v>7.1833333333333336</v>
      </c>
      <c r="M126" s="26">
        <f>_xlfn.XLOOKUP(B126,'Apr-Compile'!$B$3:$B$153,'Apr-Compile'!$F$3:$F$153,"",0)</f>
        <v>3.4</v>
      </c>
      <c r="N126" s="26">
        <f>_xlfn.XLOOKUP(B126,'Mei-Compile'!$B$3:$B$163,'Mei-Compile'!$F$3:$F$163,"",0)</f>
        <v>1.9333333333333333</v>
      </c>
      <c r="O126" s="26">
        <f>_xlfn.XLOOKUP(B126,'Jun-Compile'!$B$3:$B$167,'Jun-Compile'!$F$3:$F$167,"",0)</f>
        <v>4.45</v>
      </c>
      <c r="P126" s="76">
        <f>_xlfn.XLOOKUP(B126,'Jan-Compile'!$B$3:$B$153,'Jan-Compile'!$H$3:$H$153,"",0)</f>
        <v>9</v>
      </c>
      <c r="Q126" s="76">
        <f>_xlfn.XLOOKUP(B126,'Feb-Compile'!$B$3:$B$153,'Feb-Compile'!$H$3:$H$153,"",0)</f>
        <v>3</v>
      </c>
      <c r="R126" s="76">
        <f>_xlfn.XLOOKUP(B126,'Mar-Compile'!$B$3:$B$153,'Mar-Compile'!$H$3:$H$153,"",0)</f>
        <v>10</v>
      </c>
      <c r="S126" s="76">
        <f>_xlfn.XLOOKUP(B126,'Apr-Compile'!$B$3:$B$153,'Apr-Compile'!$H$3:$H$153,"",0)</f>
        <v>5</v>
      </c>
      <c r="T126" s="76">
        <f>_xlfn.XLOOKUP(B126,'Mei-Compile'!$B$3:$B$163,'Mei-Compile'!$H$3:$H$163,"",0)</f>
        <v>3</v>
      </c>
      <c r="U126" s="76">
        <f>_xlfn.XLOOKUP(B126,'Jun-Compile'!$B$3:$B$167,'Jun-Compile'!$H$3:$H$167,"",0)</f>
        <v>9</v>
      </c>
    </row>
    <row r="127" spans="2:21" x14ac:dyDescent="0.25">
      <c r="B127" s="66" t="s">
        <v>264</v>
      </c>
      <c r="C127" s="65">
        <f>_xlfn.XLOOKUP(B127,'Jun-Compile'!$B$3:$B$167,'Jun-Compile'!$C$3:$C$167, ,0)</f>
        <v>0</v>
      </c>
      <c r="D127" s="76">
        <f>_xlfn.XLOOKUP(B127,'Jan-Compile'!$B$3:$B$153,'Jan-Compile'!$D$3:$D$153,"",0)</f>
        <v>15</v>
      </c>
      <c r="E127" s="76">
        <f>_xlfn.XLOOKUP(B127,'Feb-Compile'!$B$3:$B$153,'Feb-Compile'!$D$3:$D$153,"",0)</f>
        <v>12</v>
      </c>
      <c r="F127" s="76">
        <f>_xlfn.XLOOKUP(B127,'Mar-Compile'!$B$3:$B$153,'Mar-Compile'!$D$3:$D$153,"",0)</f>
        <v>44</v>
      </c>
      <c r="G127" s="76">
        <f>_xlfn.XLOOKUP(B127,'Apr-Compile'!$B$3:$B$153,'Apr-Compile'!$D$3:$D$153,"",0)</f>
        <v>27</v>
      </c>
      <c r="H127" s="76">
        <f>_xlfn.XLOOKUP(B127,'Mei-Compile'!$B$3:$B$163,'Mei-Compile'!$D$3:$D$163,"",0)</f>
        <v>0</v>
      </c>
      <c r="I127" s="76">
        <f>_xlfn.XLOOKUP(B127,'Jun-Compile'!$B$3:$B$167,'Jun-Compile'!$D$3:$D$167,"",0)</f>
        <v>0</v>
      </c>
      <c r="J127" s="26">
        <f>_xlfn.XLOOKUP(B127,'Jan-Compile'!$B$3:$B$153,'Jan-Compile'!$F$3:$F$153,"",0)</f>
        <v>0.25</v>
      </c>
      <c r="K127" s="26">
        <f>_xlfn.XLOOKUP(B127,'Feb-Compile'!$B$3:$B$153,'Feb-Compile'!$F$3:$F$153,"",0)</f>
        <v>0.2</v>
      </c>
      <c r="L127" s="26">
        <f>_xlfn.XLOOKUP(B127,'Mar-Compile'!$B$3:$B$153,'Mar-Compile'!$F$3:$F$153,"",0)</f>
        <v>0.73333333333333328</v>
      </c>
      <c r="M127" s="26">
        <f>_xlfn.XLOOKUP(B127,'Apr-Compile'!$B$3:$B$153,'Apr-Compile'!$F$3:$F$153,"",0)</f>
        <v>0.45</v>
      </c>
      <c r="N127" s="26">
        <f>_xlfn.XLOOKUP(B127,'Mei-Compile'!$B$3:$B$163,'Mei-Compile'!$F$3:$F$163,"",0)</f>
        <v>0</v>
      </c>
      <c r="O127" s="26">
        <f>_xlfn.XLOOKUP(B127,'Jun-Compile'!$B$3:$B$167,'Jun-Compile'!$F$3:$F$167,"",0)</f>
        <v>0</v>
      </c>
      <c r="P127" s="76">
        <f>_xlfn.XLOOKUP(B127,'Jan-Compile'!$B$3:$B$153,'Jan-Compile'!$H$3:$H$153,"",0)</f>
        <v>4</v>
      </c>
      <c r="Q127" s="76">
        <f>_xlfn.XLOOKUP(B127,'Feb-Compile'!$B$3:$B$153,'Feb-Compile'!$H$3:$H$153,"",0)</f>
        <v>3</v>
      </c>
      <c r="R127" s="76">
        <f>_xlfn.XLOOKUP(B127,'Mar-Compile'!$B$3:$B$153,'Mar-Compile'!$H$3:$H$153,"",0)</f>
        <v>4</v>
      </c>
      <c r="S127" s="76">
        <f>_xlfn.XLOOKUP(B127,'Apr-Compile'!$B$3:$B$153,'Apr-Compile'!$H$3:$H$153,"",0)</f>
        <v>4</v>
      </c>
      <c r="T127" s="76">
        <f>_xlfn.XLOOKUP(B127,'Mei-Compile'!$B$3:$B$163,'Mei-Compile'!$H$3:$H$163,"",0)</f>
        <v>0</v>
      </c>
      <c r="U127" s="76">
        <f>_xlfn.XLOOKUP(B127,'Jun-Compile'!$B$3:$B$167,'Jun-Compile'!$H$3:$H$167,"",0)</f>
        <v>0</v>
      </c>
    </row>
    <row r="128" spans="2:21" x14ac:dyDescent="0.25">
      <c r="B128" s="63" t="s">
        <v>265</v>
      </c>
      <c r="C128" s="65" t="str">
        <f>_xlfn.XLOOKUP(B128,'Jun-Compile'!$B$3:$B$167,'Jun-Compile'!$C$3:$C$167, ,0)</f>
        <v>Admin Sales &amp; Engineer</v>
      </c>
      <c r="D128" s="76">
        <f>_xlfn.XLOOKUP(B128,'Jan-Compile'!$B$3:$B$153,'Jan-Compile'!$D$3:$D$153,"",0)</f>
        <v>34</v>
      </c>
      <c r="E128" s="76">
        <f>_xlfn.XLOOKUP(B128,'Feb-Compile'!$B$3:$B$153,'Feb-Compile'!$D$3:$D$153,"",0)</f>
        <v>7</v>
      </c>
      <c r="F128" s="76">
        <f>_xlfn.XLOOKUP(B128,'Mar-Compile'!$B$3:$B$153,'Mar-Compile'!$D$3:$D$153,"",0)</f>
        <v>66</v>
      </c>
      <c r="G128" s="76">
        <f>_xlfn.XLOOKUP(B128,'Apr-Compile'!$B$3:$B$153,'Apr-Compile'!$D$3:$D$153,"",0)</f>
        <v>140</v>
      </c>
      <c r="H128" s="76">
        <f>_xlfn.XLOOKUP(B128,'Mei-Compile'!$B$3:$B$163,'Mei-Compile'!$D$3:$D$163,"",0)</f>
        <v>174</v>
      </c>
      <c r="I128" s="76">
        <f>_xlfn.XLOOKUP(B128,'Jun-Compile'!$B$3:$B$167,'Jun-Compile'!$D$3:$D$167,"",0)</f>
        <v>60</v>
      </c>
      <c r="J128" s="26">
        <f>_xlfn.XLOOKUP(B128,'Jan-Compile'!$B$3:$B$153,'Jan-Compile'!$F$3:$F$153,"",0)</f>
        <v>0.56666666666666665</v>
      </c>
      <c r="K128" s="26">
        <f>_xlfn.XLOOKUP(B128,'Feb-Compile'!$B$3:$B$153,'Feb-Compile'!$F$3:$F$153,"",0)</f>
        <v>0.11666666666666667</v>
      </c>
      <c r="L128" s="26">
        <f>_xlfn.XLOOKUP(B128,'Mar-Compile'!$B$3:$B$153,'Mar-Compile'!$F$3:$F$153,"",0)</f>
        <v>1.1000000000000001</v>
      </c>
      <c r="M128" s="26">
        <f>_xlfn.XLOOKUP(B128,'Apr-Compile'!$B$3:$B$153,'Apr-Compile'!$F$3:$F$153,"",0)</f>
        <v>2.3333333333333335</v>
      </c>
      <c r="N128" s="26">
        <f>_xlfn.XLOOKUP(B128,'Mei-Compile'!$B$3:$B$163,'Mei-Compile'!$F$3:$F$163,"",0)</f>
        <v>2.9</v>
      </c>
      <c r="O128" s="26">
        <f>_xlfn.XLOOKUP(B128,'Jun-Compile'!$B$3:$B$167,'Jun-Compile'!$F$3:$F$167,"",0)</f>
        <v>1</v>
      </c>
      <c r="P128" s="76">
        <f>_xlfn.XLOOKUP(B128,'Jan-Compile'!$B$3:$B$153,'Jan-Compile'!$H$3:$H$153,"",0)</f>
        <v>4</v>
      </c>
      <c r="Q128" s="76">
        <f>_xlfn.XLOOKUP(B128,'Feb-Compile'!$B$3:$B$153,'Feb-Compile'!$H$3:$H$153,"",0)</f>
        <v>3</v>
      </c>
      <c r="R128" s="76">
        <f>_xlfn.XLOOKUP(B128,'Mar-Compile'!$B$3:$B$153,'Mar-Compile'!$H$3:$H$153,"",0)</f>
        <v>7</v>
      </c>
      <c r="S128" s="76">
        <f>_xlfn.XLOOKUP(B128,'Apr-Compile'!$B$3:$B$153,'Apr-Compile'!$H$3:$H$153,"",0)</f>
        <v>5</v>
      </c>
      <c r="T128" s="76">
        <f>_xlfn.XLOOKUP(B128,'Mei-Compile'!$B$3:$B$163,'Mei-Compile'!$H$3:$H$163,"",0)</f>
        <v>9</v>
      </c>
      <c r="U128" s="76">
        <f>_xlfn.XLOOKUP(B128,'Jun-Compile'!$B$3:$B$167,'Jun-Compile'!$H$3:$H$167,"",0)</f>
        <v>5</v>
      </c>
    </row>
    <row r="129" spans="2:21" x14ac:dyDescent="0.25">
      <c r="B129" s="63" t="s">
        <v>266</v>
      </c>
      <c r="C129" s="65" t="str">
        <f>_xlfn.XLOOKUP(B129,'Jun-Compile'!$B$3:$B$167,'Jun-Compile'!$C$3:$C$167, ,0)</f>
        <v>Admin Sales &amp; Engineer</v>
      </c>
      <c r="D129" s="76">
        <f>_xlfn.XLOOKUP(B129,'Jan-Compile'!$B$3:$B$153,'Jan-Compile'!$D$3:$D$153,"",0)</f>
        <v>51</v>
      </c>
      <c r="E129" s="76">
        <f>_xlfn.XLOOKUP(B129,'Feb-Compile'!$B$3:$B$153,'Feb-Compile'!$D$3:$D$153,"",0)</f>
        <v>4</v>
      </c>
      <c r="F129" s="76">
        <f>_xlfn.XLOOKUP(B129,'Mar-Compile'!$B$3:$B$153,'Mar-Compile'!$D$3:$D$153,"",0)</f>
        <v>7</v>
      </c>
      <c r="G129" s="76">
        <f>_xlfn.XLOOKUP(B129,'Apr-Compile'!$B$3:$B$153,'Apr-Compile'!$D$3:$D$153,"",0)</f>
        <v>7</v>
      </c>
      <c r="H129" s="76">
        <f>_xlfn.XLOOKUP(B129,'Mei-Compile'!$B$3:$B$163,'Mei-Compile'!$D$3:$D$163,"",0)</f>
        <v>0</v>
      </c>
      <c r="I129" s="76">
        <f>_xlfn.XLOOKUP(B129,'Jun-Compile'!$B$3:$B$167,'Jun-Compile'!$D$3:$D$167,"",0)</f>
        <v>0</v>
      </c>
      <c r="J129" s="26">
        <f>_xlfn.XLOOKUP(B129,'Jan-Compile'!$B$3:$B$153,'Jan-Compile'!$F$3:$F$153,"",0)</f>
        <v>0.85</v>
      </c>
      <c r="K129" s="26">
        <f>_xlfn.XLOOKUP(B129,'Feb-Compile'!$B$3:$B$153,'Feb-Compile'!$F$3:$F$153,"",0)</f>
        <v>6.6666666666666666E-2</v>
      </c>
      <c r="L129" s="26">
        <f>_xlfn.XLOOKUP(B129,'Mar-Compile'!$B$3:$B$153,'Mar-Compile'!$F$3:$F$153,"",0)</f>
        <v>0.11666666666666667</v>
      </c>
      <c r="M129" s="26">
        <f>_xlfn.XLOOKUP(B129,'Apr-Compile'!$B$3:$B$153,'Apr-Compile'!$F$3:$F$153,"",0)</f>
        <v>0.11666666666666667</v>
      </c>
      <c r="N129" s="26">
        <f>_xlfn.XLOOKUP(B129,'Mei-Compile'!$B$3:$B$163,'Mei-Compile'!$F$3:$F$163,"",0)</f>
        <v>0</v>
      </c>
      <c r="O129" s="26">
        <f>_xlfn.XLOOKUP(B129,'Jun-Compile'!$B$3:$B$167,'Jun-Compile'!$F$3:$F$167,"",0)</f>
        <v>0</v>
      </c>
      <c r="P129" s="76">
        <f>_xlfn.XLOOKUP(B129,'Jan-Compile'!$B$3:$B$153,'Jan-Compile'!$H$3:$H$153,"",0)</f>
        <v>2</v>
      </c>
      <c r="Q129" s="76">
        <f>_xlfn.XLOOKUP(B129,'Feb-Compile'!$B$3:$B$153,'Feb-Compile'!$H$3:$H$153,"",0)</f>
        <v>1</v>
      </c>
      <c r="R129" s="76">
        <f>_xlfn.XLOOKUP(B129,'Mar-Compile'!$B$3:$B$153,'Mar-Compile'!$H$3:$H$153,"",0)</f>
        <v>1</v>
      </c>
      <c r="S129" s="76">
        <f>_xlfn.XLOOKUP(B129,'Apr-Compile'!$B$3:$B$153,'Apr-Compile'!$H$3:$H$153,"",0)</f>
        <v>1</v>
      </c>
      <c r="T129" s="76">
        <f>_xlfn.XLOOKUP(B129,'Mei-Compile'!$B$3:$B$163,'Mei-Compile'!$H$3:$H$163,"",0)</f>
        <v>0</v>
      </c>
      <c r="U129" s="76">
        <f>_xlfn.XLOOKUP(B129,'Jun-Compile'!$B$3:$B$167,'Jun-Compile'!$H$3:$H$167,"",0)</f>
        <v>0</v>
      </c>
    </row>
    <row r="130" spans="2:21" x14ac:dyDescent="0.25">
      <c r="B130" s="63" t="s">
        <v>267</v>
      </c>
      <c r="C130" s="65" t="str">
        <f>_xlfn.XLOOKUP(B130,'Jun-Compile'!$B$3:$B$167,'Jun-Compile'!$C$3:$C$167, ,0)</f>
        <v>Finance &amp; Accounting</v>
      </c>
      <c r="D130" s="76">
        <f>_xlfn.XLOOKUP(B130,'Jan-Compile'!$B$3:$B$153,'Jan-Compile'!$D$3:$D$153,"",0)</f>
        <v>0</v>
      </c>
      <c r="E130" s="76">
        <f>_xlfn.XLOOKUP(B130,'Feb-Compile'!$B$3:$B$153,'Feb-Compile'!$D$3:$D$153,"",0)</f>
        <v>0</v>
      </c>
      <c r="F130" s="76">
        <f>_xlfn.XLOOKUP(B130,'Mar-Compile'!$B$3:$B$153,'Mar-Compile'!$D$3:$D$153,"",0)</f>
        <v>0</v>
      </c>
      <c r="G130" s="76">
        <f>_xlfn.XLOOKUP(B130,'Apr-Compile'!$B$3:$B$153,'Apr-Compile'!$D$3:$D$153,"",0)</f>
        <v>0</v>
      </c>
      <c r="H130" s="76">
        <f>_xlfn.XLOOKUP(B130,'Mei-Compile'!$B$3:$B$163,'Mei-Compile'!$D$3:$D$163,"",0)</f>
        <v>0</v>
      </c>
      <c r="I130" s="76">
        <f>_xlfn.XLOOKUP(B130,'Jun-Compile'!$B$3:$B$167,'Jun-Compile'!$D$3:$D$167,"",0)</f>
        <v>0</v>
      </c>
      <c r="J130" s="26">
        <f>_xlfn.XLOOKUP(B130,'Jan-Compile'!$B$3:$B$153,'Jan-Compile'!$F$3:$F$153,"",0)</f>
        <v>0</v>
      </c>
      <c r="K130" s="26">
        <f>_xlfn.XLOOKUP(B130,'Feb-Compile'!$B$3:$B$153,'Feb-Compile'!$F$3:$F$153,"",0)</f>
        <v>0</v>
      </c>
      <c r="L130" s="26">
        <f>_xlfn.XLOOKUP(B130,'Mar-Compile'!$B$3:$B$153,'Mar-Compile'!$F$3:$F$153,"",0)</f>
        <v>0</v>
      </c>
      <c r="M130" s="26">
        <f>_xlfn.XLOOKUP(B130,'Apr-Compile'!$B$3:$B$153,'Apr-Compile'!$F$3:$F$153,"",0)</f>
        <v>0</v>
      </c>
      <c r="N130" s="26">
        <f>_xlfn.XLOOKUP(B130,'Mei-Compile'!$B$3:$B$163,'Mei-Compile'!$F$3:$F$163,"",0)</f>
        <v>0</v>
      </c>
      <c r="O130" s="26">
        <f>_xlfn.XLOOKUP(B130,'Jun-Compile'!$B$3:$B$167,'Jun-Compile'!$F$3:$F$167,"",0)</f>
        <v>0</v>
      </c>
      <c r="P130" s="76">
        <f>_xlfn.XLOOKUP(B130,'Jan-Compile'!$B$3:$B$153,'Jan-Compile'!$H$3:$H$153,"",0)</f>
        <v>0</v>
      </c>
      <c r="Q130" s="76">
        <f>_xlfn.XLOOKUP(B130,'Feb-Compile'!$B$3:$B$153,'Feb-Compile'!$H$3:$H$153,"",0)</f>
        <v>0</v>
      </c>
      <c r="R130" s="76">
        <f>_xlfn.XLOOKUP(B130,'Mar-Compile'!$B$3:$B$153,'Mar-Compile'!$H$3:$H$153,"",0)</f>
        <v>0</v>
      </c>
      <c r="S130" s="76">
        <f>_xlfn.XLOOKUP(B130,'Apr-Compile'!$B$3:$B$153,'Apr-Compile'!$H$3:$H$153,"",0)</f>
        <v>0</v>
      </c>
      <c r="T130" s="76">
        <f>_xlfn.XLOOKUP(B130,'Mei-Compile'!$B$3:$B$163,'Mei-Compile'!$H$3:$H$163,"",0)</f>
        <v>0</v>
      </c>
      <c r="U130" s="76">
        <f>_xlfn.XLOOKUP(B130,'Jun-Compile'!$B$3:$B$167,'Jun-Compile'!$H$3:$H$167,"",0)</f>
        <v>0</v>
      </c>
    </row>
    <row r="131" spans="2:21" x14ac:dyDescent="0.25">
      <c r="B131" s="63" t="s">
        <v>380</v>
      </c>
      <c r="C131" s="65" t="str">
        <f>_xlfn.XLOOKUP(B131,'Jun-Compile'!$B$3:$B$167,'Jun-Compile'!$C$3:$C$167, ,0)</f>
        <v>MEP</v>
      </c>
      <c r="D131" s="76">
        <f>_xlfn.XLOOKUP(B131,'Jan-Compile'!$B$3:$B$153,'Jan-Compile'!$D$3:$D$153,"",0)</f>
        <v>0</v>
      </c>
      <c r="E131" s="76">
        <f>_xlfn.XLOOKUP(B131,'Feb-Compile'!$B$3:$B$153,'Feb-Compile'!$D$3:$D$153,"",0)</f>
        <v>0</v>
      </c>
      <c r="F131" s="76">
        <f>_xlfn.XLOOKUP(B131,'Mar-Compile'!$B$3:$B$153,'Mar-Compile'!$D$3:$D$153,"",0)</f>
        <v>0</v>
      </c>
      <c r="G131" s="76">
        <f>_xlfn.XLOOKUP(B131,'Apr-Compile'!$B$3:$B$153,'Apr-Compile'!$D$3:$D$153,"",0)</f>
        <v>0</v>
      </c>
      <c r="H131" s="76">
        <f>_xlfn.XLOOKUP(B131,'Mei-Compile'!$B$3:$B$163,'Mei-Compile'!$D$3:$D$163,"",0)</f>
        <v>0</v>
      </c>
      <c r="I131" s="76">
        <f>_xlfn.XLOOKUP(B131,'Jun-Compile'!$B$3:$B$167,'Jun-Compile'!$D$3:$D$167,"",0)</f>
        <v>0</v>
      </c>
      <c r="J131" s="26">
        <f>_xlfn.XLOOKUP(B131,'Jan-Compile'!$B$3:$B$153,'Jan-Compile'!$F$3:$F$153,"",0)</f>
        <v>0</v>
      </c>
      <c r="K131" s="26">
        <f>_xlfn.XLOOKUP(B131,'Feb-Compile'!$B$3:$B$153,'Feb-Compile'!$F$3:$F$153,"",0)</f>
        <v>0</v>
      </c>
      <c r="L131" s="26">
        <f>_xlfn.XLOOKUP(B131,'Mar-Compile'!$B$3:$B$153,'Mar-Compile'!$F$3:$F$153,"",0)</f>
        <v>0</v>
      </c>
      <c r="M131" s="26">
        <f>_xlfn.XLOOKUP(B131,'Apr-Compile'!$B$3:$B$153,'Apr-Compile'!$F$3:$F$153,"",0)</f>
        <v>0</v>
      </c>
      <c r="N131" s="26">
        <f>_xlfn.XLOOKUP(B131,'Mei-Compile'!$B$3:$B$163,'Mei-Compile'!$F$3:$F$163,"",0)</f>
        <v>0</v>
      </c>
      <c r="O131" s="26">
        <f>_xlfn.XLOOKUP(B131,'Jun-Compile'!$B$3:$B$167,'Jun-Compile'!$F$3:$F$167,"",0)</f>
        <v>0</v>
      </c>
      <c r="P131" s="76">
        <f>_xlfn.XLOOKUP(B131,'Jan-Compile'!$B$3:$B$153,'Jan-Compile'!$H$3:$H$153,"",0)</f>
        <v>0</v>
      </c>
      <c r="Q131" s="76">
        <f>_xlfn.XLOOKUP(B131,'Feb-Compile'!$B$3:$B$153,'Feb-Compile'!$H$3:$H$153,"",0)</f>
        <v>0</v>
      </c>
      <c r="R131" s="76">
        <f>_xlfn.XLOOKUP(B131,'Mar-Compile'!$B$3:$B$153,'Mar-Compile'!$H$3:$H$153,"",0)</f>
        <v>0</v>
      </c>
      <c r="S131" s="76">
        <f>_xlfn.XLOOKUP(B131,'Apr-Compile'!$B$3:$B$153,'Apr-Compile'!$H$3:$H$153,"",0)</f>
        <v>0</v>
      </c>
      <c r="T131" s="76">
        <f>_xlfn.XLOOKUP(B131,'Mei-Compile'!$B$3:$B$163,'Mei-Compile'!$H$3:$H$163,"",0)</f>
        <v>0</v>
      </c>
      <c r="U131" s="76">
        <f>_xlfn.XLOOKUP(B131,'Jun-Compile'!$B$3:$B$167,'Jun-Compile'!$H$3:$H$167,"",0)</f>
        <v>0</v>
      </c>
    </row>
    <row r="132" spans="2:21" x14ac:dyDescent="0.25">
      <c r="B132" s="63" t="s">
        <v>269</v>
      </c>
      <c r="C132" s="65" t="str">
        <f>_xlfn.XLOOKUP(B132,'Jun-Compile'!$B$3:$B$167,'Jun-Compile'!$C$3:$C$167, ,0)</f>
        <v>MEP</v>
      </c>
      <c r="D132" s="76">
        <f>_xlfn.XLOOKUP(B132,'Jan-Compile'!$B$3:$B$153,'Jan-Compile'!$D$3:$D$153,"",0)</f>
        <v>13</v>
      </c>
      <c r="E132" s="76">
        <f>_xlfn.XLOOKUP(B132,'Feb-Compile'!$B$3:$B$153,'Feb-Compile'!$D$3:$D$153,"",0)</f>
        <v>15</v>
      </c>
      <c r="F132" s="76">
        <f>_xlfn.XLOOKUP(B132,'Mar-Compile'!$B$3:$B$153,'Mar-Compile'!$D$3:$D$153,"",0)</f>
        <v>14</v>
      </c>
      <c r="G132" s="76">
        <f>_xlfn.XLOOKUP(B132,'Apr-Compile'!$B$3:$B$153,'Apr-Compile'!$D$3:$D$153,"",0)</f>
        <v>5</v>
      </c>
      <c r="H132" s="76">
        <f>_xlfn.XLOOKUP(B132,'Mei-Compile'!$B$3:$B$163,'Mei-Compile'!$D$3:$D$163,"",0)</f>
        <v>10</v>
      </c>
      <c r="I132" s="76">
        <f>_xlfn.XLOOKUP(B132,'Jun-Compile'!$B$3:$B$167,'Jun-Compile'!$D$3:$D$167,"",0)</f>
        <v>0</v>
      </c>
      <c r="J132" s="26">
        <f>_xlfn.XLOOKUP(B132,'Jan-Compile'!$B$3:$B$153,'Jan-Compile'!$F$3:$F$153,"",0)</f>
        <v>0.21666666666666667</v>
      </c>
      <c r="K132" s="26">
        <f>_xlfn.XLOOKUP(B132,'Feb-Compile'!$B$3:$B$153,'Feb-Compile'!$F$3:$F$153,"",0)</f>
        <v>0.25</v>
      </c>
      <c r="L132" s="26">
        <f>_xlfn.XLOOKUP(B132,'Mar-Compile'!$B$3:$B$153,'Mar-Compile'!$F$3:$F$153,"",0)</f>
        <v>0.23333333333333334</v>
      </c>
      <c r="M132" s="26">
        <f>_xlfn.XLOOKUP(B132,'Apr-Compile'!$B$3:$B$153,'Apr-Compile'!$F$3:$F$153,"",0)</f>
        <v>8.3333333333333329E-2</v>
      </c>
      <c r="N132" s="26">
        <f>_xlfn.XLOOKUP(B132,'Mei-Compile'!$B$3:$B$163,'Mei-Compile'!$F$3:$F$163,"",0)</f>
        <v>0.16666666666666666</v>
      </c>
      <c r="O132" s="26">
        <f>_xlfn.XLOOKUP(B132,'Jun-Compile'!$B$3:$B$167,'Jun-Compile'!$F$3:$F$167,"",0)</f>
        <v>0</v>
      </c>
      <c r="P132" s="76">
        <f>_xlfn.XLOOKUP(B132,'Jan-Compile'!$B$3:$B$153,'Jan-Compile'!$H$3:$H$153,"",0)</f>
        <v>1</v>
      </c>
      <c r="Q132" s="76">
        <f>_xlfn.XLOOKUP(B132,'Feb-Compile'!$B$3:$B$153,'Feb-Compile'!$H$3:$H$153,"",0)</f>
        <v>1</v>
      </c>
      <c r="R132" s="76">
        <f>_xlfn.XLOOKUP(B132,'Mar-Compile'!$B$3:$B$153,'Mar-Compile'!$H$3:$H$153,"",0)</f>
        <v>1</v>
      </c>
      <c r="S132" s="76">
        <f>_xlfn.XLOOKUP(B132,'Apr-Compile'!$B$3:$B$153,'Apr-Compile'!$H$3:$H$153,"",0)</f>
        <v>1</v>
      </c>
      <c r="T132" s="76">
        <f>_xlfn.XLOOKUP(B132,'Mei-Compile'!$B$3:$B$163,'Mei-Compile'!$H$3:$H$163,"",0)</f>
        <v>1</v>
      </c>
      <c r="U132" s="76">
        <f>_xlfn.XLOOKUP(B132,'Jun-Compile'!$B$3:$B$167,'Jun-Compile'!$H$3:$H$167,"",0)</f>
        <v>0</v>
      </c>
    </row>
    <row r="133" spans="2:21" x14ac:dyDescent="0.25">
      <c r="B133" s="65" t="s">
        <v>123</v>
      </c>
      <c r="C133" s="65" t="str">
        <f>_xlfn.XLOOKUP(B133,'Jun-Compile'!$B$3:$B$167,'Jun-Compile'!$C$3:$C$167, ,0)</f>
        <v>Operation</v>
      </c>
      <c r="D133" s="76">
        <f>_xlfn.XLOOKUP(B133,'Jan-Compile'!$B$3:$B$153,'Jan-Compile'!$D$3:$D$153,"",0)</f>
        <v>0</v>
      </c>
      <c r="E133" s="76">
        <f>_xlfn.XLOOKUP(B133,'Feb-Compile'!$B$3:$B$153,'Feb-Compile'!$D$3:$D$153,"",0)</f>
        <v>0</v>
      </c>
      <c r="F133" s="76">
        <f>_xlfn.XLOOKUP(B133,'Mar-Compile'!$B$3:$B$153,'Mar-Compile'!$D$3:$D$153,"",0)</f>
        <v>0</v>
      </c>
      <c r="G133" s="76">
        <f>_xlfn.XLOOKUP(B133,'Apr-Compile'!$B$3:$B$153,'Apr-Compile'!$D$3:$D$153,"",0)</f>
        <v>0</v>
      </c>
      <c r="H133" s="76">
        <f>_xlfn.XLOOKUP(B133,'Mei-Compile'!$B$3:$B$163,'Mei-Compile'!$D$3:$D$163,"",0)</f>
        <v>0</v>
      </c>
      <c r="I133" s="76">
        <f>_xlfn.XLOOKUP(B133,'Jun-Compile'!$B$3:$B$167,'Jun-Compile'!$D$3:$D$167,"",0)</f>
        <v>0</v>
      </c>
      <c r="J133" s="26">
        <f>_xlfn.XLOOKUP(B133,'Jan-Compile'!$B$3:$B$153,'Jan-Compile'!$F$3:$F$153,"",0)</f>
        <v>0</v>
      </c>
      <c r="K133" s="26">
        <f>_xlfn.XLOOKUP(B133,'Feb-Compile'!$B$3:$B$153,'Feb-Compile'!$F$3:$F$153,"",0)</f>
        <v>0</v>
      </c>
      <c r="L133" s="26">
        <f>_xlfn.XLOOKUP(B133,'Mar-Compile'!$B$3:$B$153,'Mar-Compile'!$F$3:$F$153,"",0)</f>
        <v>0</v>
      </c>
      <c r="M133" s="26">
        <f>_xlfn.XLOOKUP(B133,'Apr-Compile'!$B$3:$B$153,'Apr-Compile'!$F$3:$F$153,"",0)</f>
        <v>0</v>
      </c>
      <c r="N133" s="26">
        <f>_xlfn.XLOOKUP(B133,'Mei-Compile'!$B$3:$B$163,'Mei-Compile'!$F$3:$F$163,"",0)</f>
        <v>0</v>
      </c>
      <c r="O133" s="26">
        <f>_xlfn.XLOOKUP(B133,'Jun-Compile'!$B$3:$B$167,'Jun-Compile'!$F$3:$F$167,"",0)</f>
        <v>0</v>
      </c>
      <c r="P133" s="76">
        <f>_xlfn.XLOOKUP(B133,'Jan-Compile'!$B$3:$B$153,'Jan-Compile'!$H$3:$H$153,"",0)</f>
        <v>0</v>
      </c>
      <c r="Q133" s="76">
        <f>_xlfn.XLOOKUP(B133,'Feb-Compile'!$B$3:$B$153,'Feb-Compile'!$H$3:$H$153,"",0)</f>
        <v>0</v>
      </c>
      <c r="R133" s="76">
        <f>_xlfn.XLOOKUP(B133,'Mar-Compile'!$B$3:$B$153,'Mar-Compile'!$H$3:$H$153,"",0)</f>
        <v>0</v>
      </c>
      <c r="S133" s="76">
        <f>_xlfn.XLOOKUP(B133,'Apr-Compile'!$B$3:$B$153,'Apr-Compile'!$H$3:$H$153,"",0)</f>
        <v>0</v>
      </c>
      <c r="T133" s="76">
        <f>_xlfn.XLOOKUP(B133,'Mei-Compile'!$B$3:$B$163,'Mei-Compile'!$H$3:$H$163,"",0)</f>
        <v>0</v>
      </c>
      <c r="U133" s="76">
        <f>_xlfn.XLOOKUP(B133,'Jun-Compile'!$B$3:$B$167,'Jun-Compile'!$H$3:$H$167,"",0)</f>
        <v>0</v>
      </c>
    </row>
    <row r="134" spans="2:21" x14ac:dyDescent="0.25">
      <c r="B134" s="63" t="s">
        <v>270</v>
      </c>
      <c r="C134" s="65" t="str">
        <f>_xlfn.XLOOKUP(B134,'Jun-Compile'!$B$3:$B$167,'Jun-Compile'!$C$3:$C$167, ,0)</f>
        <v>PCS</v>
      </c>
      <c r="D134" s="76">
        <f>_xlfn.XLOOKUP(B134,'Jan-Compile'!$B$3:$B$153,'Jan-Compile'!$D$3:$D$153,"",0)</f>
        <v>0</v>
      </c>
      <c r="E134" s="76">
        <f>_xlfn.XLOOKUP(B134,'Feb-Compile'!$B$3:$B$153,'Feb-Compile'!$D$3:$D$153,"",0)</f>
        <v>0</v>
      </c>
      <c r="F134" s="76">
        <f>_xlfn.XLOOKUP(B134,'Mar-Compile'!$B$3:$B$153,'Mar-Compile'!$D$3:$D$153,"",0)</f>
        <v>0</v>
      </c>
      <c r="G134" s="76">
        <f>_xlfn.XLOOKUP(B134,'Apr-Compile'!$B$3:$B$153,'Apr-Compile'!$D$3:$D$153,"",0)</f>
        <v>0</v>
      </c>
      <c r="H134" s="76">
        <f>_xlfn.XLOOKUP(B134,'Mei-Compile'!$B$3:$B$163,'Mei-Compile'!$D$3:$D$163,"",0)</f>
        <v>0</v>
      </c>
      <c r="I134" s="76">
        <f>_xlfn.XLOOKUP(B134,'Jun-Compile'!$B$3:$B$167,'Jun-Compile'!$D$3:$D$167,"",0)</f>
        <v>0</v>
      </c>
      <c r="J134" s="26">
        <f>_xlfn.XLOOKUP(B134,'Jan-Compile'!$B$3:$B$153,'Jan-Compile'!$F$3:$F$153,"",0)</f>
        <v>0</v>
      </c>
      <c r="K134" s="26">
        <f>_xlfn.XLOOKUP(B134,'Feb-Compile'!$B$3:$B$153,'Feb-Compile'!$F$3:$F$153,"",0)</f>
        <v>0</v>
      </c>
      <c r="L134" s="26">
        <f>_xlfn.XLOOKUP(B134,'Mar-Compile'!$B$3:$B$153,'Mar-Compile'!$F$3:$F$153,"",0)</f>
        <v>0</v>
      </c>
      <c r="M134" s="26">
        <f>_xlfn.XLOOKUP(B134,'Apr-Compile'!$B$3:$B$153,'Apr-Compile'!$F$3:$F$153,"",0)</f>
        <v>0</v>
      </c>
      <c r="N134" s="26">
        <f>_xlfn.XLOOKUP(B134,'Mei-Compile'!$B$3:$B$163,'Mei-Compile'!$F$3:$F$163,"",0)</f>
        <v>0</v>
      </c>
      <c r="O134" s="26">
        <f>_xlfn.XLOOKUP(B134,'Jun-Compile'!$B$3:$B$167,'Jun-Compile'!$F$3:$F$167,"",0)</f>
        <v>0</v>
      </c>
      <c r="P134" s="76">
        <f>_xlfn.XLOOKUP(B134,'Jan-Compile'!$B$3:$B$153,'Jan-Compile'!$H$3:$H$153,"",0)</f>
        <v>0</v>
      </c>
      <c r="Q134" s="76">
        <f>_xlfn.XLOOKUP(B134,'Feb-Compile'!$B$3:$B$153,'Feb-Compile'!$H$3:$H$153,"",0)</f>
        <v>0</v>
      </c>
      <c r="R134" s="76">
        <f>_xlfn.XLOOKUP(B134,'Mar-Compile'!$B$3:$B$153,'Mar-Compile'!$H$3:$H$153,"",0)</f>
        <v>0</v>
      </c>
      <c r="S134" s="76">
        <f>_xlfn.XLOOKUP(B134,'Apr-Compile'!$B$3:$B$153,'Apr-Compile'!$H$3:$H$153,"",0)</f>
        <v>0</v>
      </c>
      <c r="T134" s="76">
        <f>_xlfn.XLOOKUP(B134,'Mei-Compile'!$B$3:$B$163,'Mei-Compile'!$H$3:$H$163,"",0)</f>
        <v>0</v>
      </c>
      <c r="U134" s="76">
        <f>_xlfn.XLOOKUP(B134,'Jun-Compile'!$B$3:$B$167,'Jun-Compile'!$H$3:$H$167,"",0)</f>
        <v>0</v>
      </c>
    </row>
    <row r="135" spans="2:21" x14ac:dyDescent="0.25">
      <c r="B135" s="63" t="s">
        <v>271</v>
      </c>
      <c r="C135" s="65" t="str">
        <f>_xlfn.XLOOKUP(B135,'Jun-Compile'!$B$3:$B$167,'Jun-Compile'!$C$3:$C$167, ,0)</f>
        <v>MEP</v>
      </c>
      <c r="D135" s="76">
        <f>_xlfn.XLOOKUP(B135,'Jan-Compile'!$B$3:$B$153,'Jan-Compile'!$D$3:$D$153,"",0)</f>
        <v>32</v>
      </c>
      <c r="E135" s="76">
        <f>_xlfn.XLOOKUP(B135,'Feb-Compile'!$B$3:$B$153,'Feb-Compile'!$D$3:$D$153,"",0)</f>
        <v>17</v>
      </c>
      <c r="F135" s="76">
        <f>_xlfn.XLOOKUP(B135,'Mar-Compile'!$B$3:$B$153,'Mar-Compile'!$D$3:$D$153,"",0)</f>
        <v>81</v>
      </c>
      <c r="G135" s="76">
        <f>_xlfn.XLOOKUP(B135,'Apr-Compile'!$B$3:$B$153,'Apr-Compile'!$D$3:$D$153,"",0)</f>
        <v>93</v>
      </c>
      <c r="H135" s="76">
        <f>_xlfn.XLOOKUP(B135,'Mei-Compile'!$B$3:$B$163,'Mei-Compile'!$D$3:$D$163,"",0)</f>
        <v>34</v>
      </c>
      <c r="I135" s="76">
        <f>_xlfn.XLOOKUP(B135,'Jun-Compile'!$B$3:$B$167,'Jun-Compile'!$D$3:$D$167,"",0)</f>
        <v>27</v>
      </c>
      <c r="J135" s="26">
        <f>_xlfn.XLOOKUP(B135,'Jan-Compile'!$B$3:$B$153,'Jan-Compile'!$F$3:$F$153,"",0)</f>
        <v>0.53333333333333333</v>
      </c>
      <c r="K135" s="26">
        <f>_xlfn.XLOOKUP(B135,'Feb-Compile'!$B$3:$B$153,'Feb-Compile'!$F$3:$F$153,"",0)</f>
        <v>0.28333333333333333</v>
      </c>
      <c r="L135" s="26">
        <f>_xlfn.XLOOKUP(B135,'Mar-Compile'!$B$3:$B$153,'Mar-Compile'!$F$3:$F$153,"",0)</f>
        <v>1.35</v>
      </c>
      <c r="M135" s="26">
        <f>_xlfn.XLOOKUP(B135,'Apr-Compile'!$B$3:$B$153,'Apr-Compile'!$F$3:$F$153,"",0)</f>
        <v>1.55</v>
      </c>
      <c r="N135" s="26">
        <f>_xlfn.XLOOKUP(B135,'Mei-Compile'!$B$3:$B$163,'Mei-Compile'!$F$3:$F$163,"",0)</f>
        <v>0.56666666666666665</v>
      </c>
      <c r="O135" s="26">
        <f>_xlfn.XLOOKUP(B135,'Jun-Compile'!$B$3:$B$167,'Jun-Compile'!$F$3:$F$167,"",0)</f>
        <v>0.45</v>
      </c>
      <c r="P135" s="76">
        <f>_xlfn.XLOOKUP(B135,'Jan-Compile'!$B$3:$B$153,'Jan-Compile'!$H$3:$H$153,"",0)</f>
        <v>6</v>
      </c>
      <c r="Q135" s="76">
        <f>_xlfn.XLOOKUP(B135,'Feb-Compile'!$B$3:$B$153,'Feb-Compile'!$H$3:$H$153,"",0)</f>
        <v>5</v>
      </c>
      <c r="R135" s="76">
        <f>_xlfn.XLOOKUP(B135,'Mar-Compile'!$B$3:$B$153,'Mar-Compile'!$H$3:$H$153,"",0)</f>
        <v>6</v>
      </c>
      <c r="S135" s="76">
        <f>_xlfn.XLOOKUP(B135,'Apr-Compile'!$B$3:$B$153,'Apr-Compile'!$H$3:$H$153,"",0)</f>
        <v>6</v>
      </c>
      <c r="T135" s="76">
        <f>_xlfn.XLOOKUP(B135,'Mei-Compile'!$B$3:$B$163,'Mei-Compile'!$H$3:$H$163,"",0)</f>
        <v>6</v>
      </c>
      <c r="U135" s="76">
        <f>_xlfn.XLOOKUP(B135,'Jun-Compile'!$B$3:$B$167,'Jun-Compile'!$H$3:$H$167,"",0)</f>
        <v>7</v>
      </c>
    </row>
    <row r="136" spans="2:21" x14ac:dyDescent="0.25">
      <c r="B136" s="63" t="s">
        <v>272</v>
      </c>
      <c r="C136" s="65" t="str">
        <f>_xlfn.XLOOKUP(B136,'Jun-Compile'!$B$3:$B$167,'Jun-Compile'!$C$3:$C$167, ,0)</f>
        <v>Operation</v>
      </c>
      <c r="D136" s="76">
        <f>_xlfn.XLOOKUP(B136,'Jan-Compile'!$B$3:$B$153,'Jan-Compile'!$D$3:$D$153,"",0)</f>
        <v>73</v>
      </c>
      <c r="E136" s="76">
        <f>_xlfn.XLOOKUP(B136,'Feb-Compile'!$B$3:$B$153,'Feb-Compile'!$D$3:$D$153,"",0)</f>
        <v>6</v>
      </c>
      <c r="F136" s="76">
        <f>_xlfn.XLOOKUP(B136,'Mar-Compile'!$B$3:$B$153,'Mar-Compile'!$D$3:$D$153,"",0)</f>
        <v>0</v>
      </c>
      <c r="G136" s="76">
        <f>_xlfn.XLOOKUP(B136,'Apr-Compile'!$B$3:$B$153,'Apr-Compile'!$D$3:$D$153,"",0)</f>
        <v>0</v>
      </c>
      <c r="H136" s="76">
        <f>_xlfn.XLOOKUP(B136,'Mei-Compile'!$B$3:$B$163,'Mei-Compile'!$D$3:$D$163,"",0)</f>
        <v>52</v>
      </c>
      <c r="I136" s="76">
        <f>_xlfn.XLOOKUP(B136,'Jun-Compile'!$B$3:$B$167,'Jun-Compile'!$D$3:$D$167,"",0)</f>
        <v>0</v>
      </c>
      <c r="J136" s="26">
        <f>_xlfn.XLOOKUP(B136,'Jan-Compile'!$B$3:$B$153,'Jan-Compile'!$F$3:$F$153,"",0)</f>
        <v>1.2166666666666666</v>
      </c>
      <c r="K136" s="26">
        <f>_xlfn.XLOOKUP(B136,'Feb-Compile'!$B$3:$B$153,'Feb-Compile'!$F$3:$F$153,"",0)</f>
        <v>0.1</v>
      </c>
      <c r="L136" s="26">
        <f>_xlfn.XLOOKUP(B136,'Mar-Compile'!$B$3:$B$153,'Mar-Compile'!$F$3:$F$153,"",0)</f>
        <v>0</v>
      </c>
      <c r="M136" s="26">
        <f>_xlfn.XLOOKUP(B136,'Apr-Compile'!$B$3:$B$153,'Apr-Compile'!$F$3:$F$153,"",0)</f>
        <v>0</v>
      </c>
      <c r="N136" s="26">
        <f>_xlfn.XLOOKUP(B136,'Mei-Compile'!$B$3:$B$163,'Mei-Compile'!$F$3:$F$163,"",0)</f>
        <v>0.8666666666666667</v>
      </c>
      <c r="O136" s="26">
        <f>_xlfn.XLOOKUP(B136,'Jun-Compile'!$B$3:$B$167,'Jun-Compile'!$F$3:$F$167,"",0)</f>
        <v>0</v>
      </c>
      <c r="P136" s="76">
        <f>_xlfn.XLOOKUP(B136,'Jan-Compile'!$B$3:$B$153,'Jan-Compile'!$H$3:$H$153,"",0)</f>
        <v>1</v>
      </c>
      <c r="Q136" s="76">
        <f>_xlfn.XLOOKUP(B136,'Feb-Compile'!$B$3:$B$153,'Feb-Compile'!$H$3:$H$153,"",0)</f>
        <v>1</v>
      </c>
      <c r="R136" s="76">
        <f>_xlfn.XLOOKUP(B136,'Mar-Compile'!$B$3:$B$153,'Mar-Compile'!$H$3:$H$153,"",0)</f>
        <v>0</v>
      </c>
      <c r="S136" s="76">
        <f>_xlfn.XLOOKUP(B136,'Apr-Compile'!$B$3:$B$153,'Apr-Compile'!$H$3:$H$153,"",0)</f>
        <v>0</v>
      </c>
      <c r="T136" s="76">
        <f>_xlfn.XLOOKUP(B136,'Mei-Compile'!$B$3:$B$163,'Mei-Compile'!$H$3:$H$163,"",0)</f>
        <v>1</v>
      </c>
      <c r="U136" s="76">
        <f>_xlfn.XLOOKUP(B136,'Jun-Compile'!$B$3:$B$167,'Jun-Compile'!$H$3:$H$167,"",0)</f>
        <v>0</v>
      </c>
    </row>
    <row r="137" spans="2:21" x14ac:dyDescent="0.25">
      <c r="B137" s="63" t="s">
        <v>273</v>
      </c>
      <c r="C137" s="65" t="str">
        <f>_xlfn.XLOOKUP(B137,'Jun-Compile'!$B$3:$B$167,'Jun-Compile'!$C$3:$C$167, ,0)</f>
        <v>MEP</v>
      </c>
      <c r="D137" s="76">
        <f>_xlfn.XLOOKUP(B137,'Jan-Compile'!$B$3:$B$153,'Jan-Compile'!$D$3:$D$153,"",0)</f>
        <v>0</v>
      </c>
      <c r="E137" s="76">
        <f>_xlfn.XLOOKUP(B137,'Feb-Compile'!$B$3:$B$153,'Feb-Compile'!$D$3:$D$153,"",0)</f>
        <v>0</v>
      </c>
      <c r="F137" s="76">
        <f>_xlfn.XLOOKUP(B137,'Mar-Compile'!$B$3:$B$153,'Mar-Compile'!$D$3:$D$153,"",0)</f>
        <v>20</v>
      </c>
      <c r="G137" s="76">
        <f>_xlfn.XLOOKUP(B137,'Apr-Compile'!$B$3:$B$153,'Apr-Compile'!$D$3:$D$153,"",0)</f>
        <v>65</v>
      </c>
      <c r="H137" s="76">
        <f>_xlfn.XLOOKUP(B137,'Mei-Compile'!$B$3:$B$163,'Mei-Compile'!$D$3:$D$163,"",0)</f>
        <v>15</v>
      </c>
      <c r="I137" s="76">
        <f>_xlfn.XLOOKUP(B137,'Jun-Compile'!$B$3:$B$167,'Jun-Compile'!$D$3:$D$167,"",0)</f>
        <v>0</v>
      </c>
      <c r="J137" s="26">
        <f>_xlfn.XLOOKUP(B137,'Jan-Compile'!$B$3:$B$153,'Jan-Compile'!$F$3:$F$153,"",0)</f>
        <v>0</v>
      </c>
      <c r="K137" s="26">
        <f>_xlfn.XLOOKUP(B137,'Feb-Compile'!$B$3:$B$153,'Feb-Compile'!$F$3:$F$153,"",0)</f>
        <v>0</v>
      </c>
      <c r="L137" s="26">
        <f>_xlfn.XLOOKUP(B137,'Mar-Compile'!$B$3:$B$153,'Mar-Compile'!$F$3:$F$153,"",0)</f>
        <v>0.33333333333333331</v>
      </c>
      <c r="M137" s="26">
        <f>_xlfn.XLOOKUP(B137,'Apr-Compile'!$B$3:$B$153,'Apr-Compile'!$F$3:$F$153,"",0)</f>
        <v>1.0833333333333333</v>
      </c>
      <c r="N137" s="26">
        <f>_xlfn.XLOOKUP(B137,'Mei-Compile'!$B$3:$B$163,'Mei-Compile'!$F$3:$F$163,"",0)</f>
        <v>0.25</v>
      </c>
      <c r="O137" s="26">
        <f>_xlfn.XLOOKUP(B137,'Jun-Compile'!$B$3:$B$167,'Jun-Compile'!$F$3:$F$167,"",0)</f>
        <v>0</v>
      </c>
      <c r="P137" s="76">
        <f>_xlfn.XLOOKUP(B137,'Jan-Compile'!$B$3:$B$153,'Jan-Compile'!$H$3:$H$153,"",0)</f>
        <v>0</v>
      </c>
      <c r="Q137" s="76">
        <f>_xlfn.XLOOKUP(B137,'Feb-Compile'!$B$3:$B$153,'Feb-Compile'!$H$3:$H$153,"",0)</f>
        <v>0</v>
      </c>
      <c r="R137" s="76">
        <f>_xlfn.XLOOKUP(B137,'Mar-Compile'!$B$3:$B$153,'Mar-Compile'!$H$3:$H$153,"",0)</f>
        <v>4</v>
      </c>
      <c r="S137" s="76">
        <f>_xlfn.XLOOKUP(B137,'Apr-Compile'!$B$3:$B$153,'Apr-Compile'!$H$3:$H$153,"",0)</f>
        <v>3</v>
      </c>
      <c r="T137" s="76">
        <f>_xlfn.XLOOKUP(B137,'Mei-Compile'!$B$3:$B$163,'Mei-Compile'!$H$3:$H$163,"",0)</f>
        <v>2</v>
      </c>
      <c r="U137" s="76">
        <f>_xlfn.XLOOKUP(B137,'Jun-Compile'!$B$3:$B$167,'Jun-Compile'!$H$3:$H$167,"",0)</f>
        <v>0</v>
      </c>
    </row>
    <row r="138" spans="2:21" x14ac:dyDescent="0.25">
      <c r="B138" s="63" t="s">
        <v>218</v>
      </c>
      <c r="C138" s="65" t="str">
        <f>_xlfn.XLOOKUP(B138,'Jun-Compile'!$B$3:$B$167,'Jun-Compile'!$C$3:$C$167, ,0)</f>
        <v>Logistik</v>
      </c>
      <c r="D138" s="76">
        <f>_xlfn.XLOOKUP(B138,'Jan-Compile'!$B$3:$B$153,'Jan-Compile'!$D$3:$D$153,"",0)</f>
        <v>2</v>
      </c>
      <c r="E138" s="76">
        <f>_xlfn.XLOOKUP(B138,'Feb-Compile'!$B$3:$B$153,'Feb-Compile'!$D$3:$D$153,"",0)</f>
        <v>3</v>
      </c>
      <c r="F138" s="76">
        <f>_xlfn.XLOOKUP(B138,'Mar-Compile'!$B$3:$B$153,'Mar-Compile'!$D$3:$D$153,"",0)</f>
        <v>13</v>
      </c>
      <c r="G138" s="76">
        <f>_xlfn.XLOOKUP(B138,'Apr-Compile'!$B$3:$B$153,'Apr-Compile'!$D$3:$D$153,"",0)</f>
        <v>0</v>
      </c>
      <c r="H138" s="76">
        <f>_xlfn.XLOOKUP(B138,'Mei-Compile'!$B$3:$B$163,'Mei-Compile'!$D$3:$D$163,"",0)</f>
        <v>4</v>
      </c>
      <c r="I138" s="76">
        <f>_xlfn.XLOOKUP(B138,'Jun-Compile'!$B$3:$B$167,'Jun-Compile'!$D$3:$D$167,"",0)</f>
        <v>3</v>
      </c>
      <c r="J138" s="26">
        <f>_xlfn.XLOOKUP(B138,'Jan-Compile'!$B$3:$B$153,'Jan-Compile'!$F$3:$F$153,"",0)</f>
        <v>3.3333333333333333E-2</v>
      </c>
      <c r="K138" s="26">
        <f>_xlfn.XLOOKUP(B138,'Feb-Compile'!$B$3:$B$153,'Feb-Compile'!$F$3:$F$153,"",0)</f>
        <v>0.05</v>
      </c>
      <c r="L138" s="26">
        <f>_xlfn.XLOOKUP(B138,'Mar-Compile'!$B$3:$B$153,'Mar-Compile'!$F$3:$F$153,"",0)</f>
        <v>0.21666666666666667</v>
      </c>
      <c r="M138" s="26">
        <f>_xlfn.XLOOKUP(B138,'Apr-Compile'!$B$3:$B$153,'Apr-Compile'!$F$3:$F$153,"",0)</f>
        <v>0</v>
      </c>
      <c r="N138" s="26">
        <f>_xlfn.XLOOKUP(B138,'Mei-Compile'!$B$3:$B$163,'Mei-Compile'!$F$3:$F$163,"",0)</f>
        <v>6.6666666666666666E-2</v>
      </c>
      <c r="O138" s="26">
        <f>_xlfn.XLOOKUP(B138,'Jun-Compile'!$B$3:$B$167,'Jun-Compile'!$F$3:$F$167,"",0)</f>
        <v>0.05</v>
      </c>
      <c r="P138" s="76">
        <f>_xlfn.XLOOKUP(B138,'Jan-Compile'!$B$3:$B$153,'Jan-Compile'!$H$3:$H$153,"",0)</f>
        <v>1</v>
      </c>
      <c r="Q138" s="76">
        <f>_xlfn.XLOOKUP(B138,'Feb-Compile'!$B$3:$B$153,'Feb-Compile'!$H$3:$H$153,"",0)</f>
        <v>1</v>
      </c>
      <c r="R138" s="76">
        <f>_xlfn.XLOOKUP(B138,'Mar-Compile'!$B$3:$B$153,'Mar-Compile'!$H$3:$H$153,"",0)</f>
        <v>1</v>
      </c>
      <c r="S138" s="76">
        <f>_xlfn.XLOOKUP(B138,'Apr-Compile'!$B$3:$B$153,'Apr-Compile'!$H$3:$H$153,"",0)</f>
        <v>0</v>
      </c>
      <c r="T138" s="76">
        <f>_xlfn.XLOOKUP(B138,'Mei-Compile'!$B$3:$B$163,'Mei-Compile'!$H$3:$H$163,"",0)</f>
        <v>1</v>
      </c>
      <c r="U138" s="76">
        <f>_xlfn.XLOOKUP(B138,'Jun-Compile'!$B$3:$B$167,'Jun-Compile'!$H$3:$H$167,"",0)</f>
        <v>2</v>
      </c>
    </row>
    <row r="139" spans="2:21" x14ac:dyDescent="0.25">
      <c r="B139" s="63" t="s">
        <v>274</v>
      </c>
      <c r="C139" s="65" t="str">
        <f>_xlfn.XLOOKUP(B139,'Jun-Compile'!$B$3:$B$167,'Jun-Compile'!$C$3:$C$167, ,0)</f>
        <v>Sales</v>
      </c>
      <c r="D139" s="76">
        <f>_xlfn.XLOOKUP(B139,'Jan-Compile'!$B$3:$B$153,'Jan-Compile'!$D$3:$D$153,"",0)</f>
        <v>218</v>
      </c>
      <c r="E139" s="76">
        <f>_xlfn.XLOOKUP(B139,'Feb-Compile'!$B$3:$B$153,'Feb-Compile'!$D$3:$D$153,"",0)</f>
        <v>228</v>
      </c>
      <c r="F139" s="76">
        <f>_xlfn.XLOOKUP(B139,'Mar-Compile'!$B$3:$B$153,'Mar-Compile'!$D$3:$D$153,"",0)</f>
        <v>376</v>
      </c>
      <c r="G139" s="76">
        <f>_xlfn.XLOOKUP(B139,'Apr-Compile'!$B$3:$B$153,'Apr-Compile'!$D$3:$D$153,"",0)</f>
        <v>333</v>
      </c>
      <c r="H139" s="76">
        <f>_xlfn.XLOOKUP(B139,'Mei-Compile'!$B$3:$B$163,'Mei-Compile'!$D$3:$D$163,"",0)</f>
        <v>256</v>
      </c>
      <c r="I139" s="76">
        <f>_xlfn.XLOOKUP(B139,'Jun-Compile'!$B$3:$B$167,'Jun-Compile'!$D$3:$D$167,"",0)</f>
        <v>229</v>
      </c>
      <c r="J139" s="26">
        <f>_xlfn.XLOOKUP(B139,'Jan-Compile'!$B$3:$B$153,'Jan-Compile'!$F$3:$F$153,"",0)</f>
        <v>3.6333333333333333</v>
      </c>
      <c r="K139" s="26">
        <f>_xlfn.XLOOKUP(B139,'Feb-Compile'!$B$3:$B$153,'Feb-Compile'!$F$3:$F$153,"",0)</f>
        <v>3.8</v>
      </c>
      <c r="L139" s="26">
        <f>_xlfn.XLOOKUP(B139,'Mar-Compile'!$B$3:$B$153,'Mar-Compile'!$F$3:$F$153,"",0)</f>
        <v>6.2666666666666666</v>
      </c>
      <c r="M139" s="26">
        <f>_xlfn.XLOOKUP(B139,'Apr-Compile'!$B$3:$B$153,'Apr-Compile'!$F$3:$F$153,"",0)</f>
        <v>5.55</v>
      </c>
      <c r="N139" s="26">
        <f>_xlfn.XLOOKUP(B139,'Mei-Compile'!$B$3:$B$163,'Mei-Compile'!$F$3:$F$163,"",0)</f>
        <v>4.2666666666666666</v>
      </c>
      <c r="O139" s="26">
        <f>_xlfn.XLOOKUP(B139,'Jun-Compile'!$B$3:$B$167,'Jun-Compile'!$F$3:$F$167,"",0)</f>
        <v>3.8166666666666669</v>
      </c>
      <c r="P139" s="76">
        <f>_xlfn.XLOOKUP(B139,'Jan-Compile'!$B$3:$B$153,'Jan-Compile'!$H$3:$H$153,"",0)</f>
        <v>9</v>
      </c>
      <c r="Q139" s="76">
        <f>_xlfn.XLOOKUP(B139,'Feb-Compile'!$B$3:$B$153,'Feb-Compile'!$H$3:$H$153,"",0)</f>
        <v>11</v>
      </c>
      <c r="R139" s="76">
        <f>_xlfn.XLOOKUP(B139,'Mar-Compile'!$B$3:$B$153,'Mar-Compile'!$H$3:$H$153,"",0)</f>
        <v>14</v>
      </c>
      <c r="S139" s="76">
        <f>_xlfn.XLOOKUP(B139,'Apr-Compile'!$B$3:$B$153,'Apr-Compile'!$H$3:$H$153,"",0)</f>
        <v>10</v>
      </c>
      <c r="T139" s="76">
        <f>_xlfn.XLOOKUP(B139,'Mei-Compile'!$B$3:$B$163,'Mei-Compile'!$H$3:$H$163,"",0)</f>
        <v>12</v>
      </c>
      <c r="U139" s="76">
        <f>_xlfn.XLOOKUP(B139,'Jun-Compile'!$B$3:$B$167,'Jun-Compile'!$H$3:$H$167,"",0)</f>
        <v>7</v>
      </c>
    </row>
    <row r="140" spans="2:21" x14ac:dyDescent="0.25">
      <c r="B140" s="63" t="s">
        <v>275</v>
      </c>
      <c r="C140" s="65" t="str">
        <f>_xlfn.XLOOKUP(B140,'Jun-Compile'!$B$3:$B$167,'Jun-Compile'!$C$3:$C$167, ,0)</f>
        <v>Logistik</v>
      </c>
      <c r="D140" s="76">
        <f>_xlfn.XLOOKUP(B140,'Jan-Compile'!$B$3:$B$153,'Jan-Compile'!$D$3:$D$153,"",0)</f>
        <v>80</v>
      </c>
      <c r="E140" s="76">
        <f>_xlfn.XLOOKUP(B140,'Feb-Compile'!$B$3:$B$153,'Feb-Compile'!$D$3:$D$153,"",0)</f>
        <v>44</v>
      </c>
      <c r="F140" s="76">
        <f>_xlfn.XLOOKUP(B140,'Mar-Compile'!$B$3:$B$153,'Mar-Compile'!$D$3:$D$153,"",0)</f>
        <v>194</v>
      </c>
      <c r="G140" s="76">
        <f>_xlfn.XLOOKUP(B140,'Apr-Compile'!$B$3:$B$153,'Apr-Compile'!$D$3:$D$153,"",0)</f>
        <v>198</v>
      </c>
      <c r="H140" s="76">
        <f>_xlfn.XLOOKUP(B140,'Mei-Compile'!$B$3:$B$163,'Mei-Compile'!$D$3:$D$163,"",0)</f>
        <v>0</v>
      </c>
      <c r="I140" s="76">
        <f>_xlfn.XLOOKUP(B140,'Jun-Compile'!$B$3:$B$167,'Jun-Compile'!$D$3:$D$167,"",0)</f>
        <v>133</v>
      </c>
      <c r="J140" s="26">
        <f>_xlfn.XLOOKUP(B140,'Jan-Compile'!$B$3:$B$153,'Jan-Compile'!$F$3:$F$153,"",0)</f>
        <v>1.3333333333333333</v>
      </c>
      <c r="K140" s="26">
        <f>_xlfn.XLOOKUP(B140,'Feb-Compile'!$B$3:$B$153,'Feb-Compile'!$F$3:$F$153,"",0)</f>
        <v>0.73333333333333328</v>
      </c>
      <c r="L140" s="26">
        <f>_xlfn.XLOOKUP(B140,'Mar-Compile'!$B$3:$B$153,'Mar-Compile'!$F$3:$F$153,"",0)</f>
        <v>3.2333333333333334</v>
      </c>
      <c r="M140" s="26">
        <f>_xlfn.XLOOKUP(B140,'Apr-Compile'!$B$3:$B$153,'Apr-Compile'!$F$3:$F$153,"",0)</f>
        <v>3.3</v>
      </c>
      <c r="N140" s="26">
        <f>_xlfn.XLOOKUP(B140,'Mei-Compile'!$B$3:$B$163,'Mei-Compile'!$F$3:$F$163,"",0)</f>
        <v>0</v>
      </c>
      <c r="O140" s="26">
        <f>_xlfn.XLOOKUP(B140,'Jun-Compile'!$B$3:$B$167,'Jun-Compile'!$F$3:$F$167,"",0)</f>
        <v>2.2166666666666668</v>
      </c>
      <c r="P140" s="76">
        <f>_xlfn.XLOOKUP(B140,'Jan-Compile'!$B$3:$B$153,'Jan-Compile'!$H$3:$H$153,"",0)</f>
        <v>11</v>
      </c>
      <c r="Q140" s="76">
        <f>_xlfn.XLOOKUP(B140,'Feb-Compile'!$B$3:$B$153,'Feb-Compile'!$H$3:$H$153,"",0)</f>
        <v>5</v>
      </c>
      <c r="R140" s="76">
        <f>_xlfn.XLOOKUP(B140,'Mar-Compile'!$B$3:$B$153,'Mar-Compile'!$H$3:$H$153,"",0)</f>
        <v>14</v>
      </c>
      <c r="S140" s="76">
        <f>_xlfn.XLOOKUP(B140,'Apr-Compile'!$B$3:$B$153,'Apr-Compile'!$H$3:$H$153,"",0)</f>
        <v>9</v>
      </c>
      <c r="T140" s="76">
        <f>_xlfn.XLOOKUP(B140,'Mei-Compile'!$B$3:$B$163,'Mei-Compile'!$H$3:$H$163,"",0)</f>
        <v>0</v>
      </c>
      <c r="U140" s="76">
        <f>_xlfn.XLOOKUP(B140,'Jun-Compile'!$B$3:$B$167,'Jun-Compile'!$H$3:$H$167,"",0)</f>
        <v>9</v>
      </c>
    </row>
    <row r="141" spans="2:21" x14ac:dyDescent="0.25">
      <c r="B141" s="63" t="s">
        <v>278</v>
      </c>
      <c r="C141" s="65" t="str">
        <f>_xlfn.XLOOKUP(B141,'Jun-Compile'!$B$3:$B$167,'Jun-Compile'!$C$3:$C$167, ,0)</f>
        <v>Sales</v>
      </c>
      <c r="D141" s="76">
        <f>_xlfn.XLOOKUP(B141,'Jan-Compile'!$B$3:$B$153,'Jan-Compile'!$D$3:$D$153,"",0)</f>
        <v>60</v>
      </c>
      <c r="E141" s="76">
        <f>_xlfn.XLOOKUP(B141,'Feb-Compile'!$B$3:$B$153,'Feb-Compile'!$D$3:$D$153,"",0)</f>
        <v>200</v>
      </c>
      <c r="F141" s="76">
        <f>_xlfn.XLOOKUP(B141,'Mar-Compile'!$B$3:$B$153,'Mar-Compile'!$D$3:$D$153,"",0)</f>
        <v>0</v>
      </c>
      <c r="G141" s="76">
        <f>_xlfn.XLOOKUP(B141,'Apr-Compile'!$B$3:$B$153,'Apr-Compile'!$D$3:$D$153,"",0)</f>
        <v>447</v>
      </c>
      <c r="H141" s="76">
        <f>_xlfn.XLOOKUP(B141,'Mei-Compile'!$B$3:$B$163,'Mei-Compile'!$D$3:$D$163,"",0)</f>
        <v>172</v>
      </c>
      <c r="I141" s="76">
        <f>_xlfn.XLOOKUP(B141,'Jun-Compile'!$B$3:$B$167,'Jun-Compile'!$D$3:$D$167,"",0)</f>
        <v>414</v>
      </c>
      <c r="J141" s="26">
        <f>_xlfn.XLOOKUP(B141,'Jan-Compile'!$B$3:$B$153,'Jan-Compile'!$F$3:$F$153,"",0)</f>
        <v>1</v>
      </c>
      <c r="K141" s="26">
        <f>_xlfn.XLOOKUP(B141,'Feb-Compile'!$B$3:$B$153,'Feb-Compile'!$F$3:$F$153,"",0)</f>
        <v>3.3333333333333335</v>
      </c>
      <c r="L141" s="26">
        <f>_xlfn.XLOOKUP(B141,'Mar-Compile'!$B$3:$B$153,'Mar-Compile'!$F$3:$F$153,"",0)</f>
        <v>0</v>
      </c>
      <c r="M141" s="26">
        <f>_xlfn.XLOOKUP(B141,'Apr-Compile'!$B$3:$B$153,'Apr-Compile'!$F$3:$F$153,"",0)</f>
        <v>7.45</v>
      </c>
      <c r="N141" s="26">
        <f>_xlfn.XLOOKUP(B141,'Mei-Compile'!$B$3:$B$163,'Mei-Compile'!$F$3:$F$163,"",0)</f>
        <v>2.8666666666666667</v>
      </c>
      <c r="O141" s="26">
        <f>_xlfn.XLOOKUP(B141,'Jun-Compile'!$B$3:$B$167,'Jun-Compile'!$F$3:$F$167,"",0)</f>
        <v>6.9</v>
      </c>
      <c r="P141" s="76">
        <f>_xlfn.XLOOKUP(B141,'Jan-Compile'!$B$3:$B$153,'Jan-Compile'!$H$3:$H$153,"",0)</f>
        <v>3</v>
      </c>
      <c r="Q141" s="76">
        <f>_xlfn.XLOOKUP(B141,'Feb-Compile'!$B$3:$B$153,'Feb-Compile'!$H$3:$H$153,"",0)</f>
        <v>11</v>
      </c>
      <c r="R141" s="76">
        <f>_xlfn.XLOOKUP(B141,'Mar-Compile'!$B$3:$B$153,'Mar-Compile'!$H$3:$H$153,"",0)</f>
        <v>0</v>
      </c>
      <c r="S141" s="76">
        <f>_xlfn.XLOOKUP(B141,'Apr-Compile'!$B$3:$B$153,'Apr-Compile'!$H$3:$H$153,"",0)</f>
        <v>11</v>
      </c>
      <c r="T141" s="76">
        <f>_xlfn.XLOOKUP(B141,'Mei-Compile'!$B$3:$B$163,'Mei-Compile'!$H$3:$H$163,"",0)</f>
        <v>8</v>
      </c>
      <c r="U141" s="76">
        <f>_xlfn.XLOOKUP(B141,'Jun-Compile'!$B$3:$B$167,'Jun-Compile'!$H$3:$H$167,"",0)</f>
        <v>13</v>
      </c>
    </row>
    <row r="142" spans="2:21" x14ac:dyDescent="0.25">
      <c r="B142" s="63" t="s">
        <v>279</v>
      </c>
      <c r="C142" s="65" t="str">
        <f>_xlfn.XLOOKUP(B142,'Jun-Compile'!$B$3:$B$167,'Jun-Compile'!$C$3:$C$167, ,0)</f>
        <v>Finance &amp; Accounting</v>
      </c>
      <c r="D142" s="76">
        <f>_xlfn.XLOOKUP(B142,'Jan-Compile'!$B$3:$B$153,'Jan-Compile'!$D$3:$D$153,"",0)</f>
        <v>0</v>
      </c>
      <c r="E142" s="76">
        <f>_xlfn.XLOOKUP(B142,'Feb-Compile'!$B$3:$B$153,'Feb-Compile'!$D$3:$D$153,"",0)</f>
        <v>24</v>
      </c>
      <c r="F142" s="76">
        <f>_xlfn.XLOOKUP(B142,'Mar-Compile'!$B$3:$B$153,'Mar-Compile'!$D$3:$D$153,"",0)</f>
        <v>80</v>
      </c>
      <c r="G142" s="76">
        <f>_xlfn.XLOOKUP(B142,'Apr-Compile'!$B$3:$B$153,'Apr-Compile'!$D$3:$D$153,"",0)</f>
        <v>18</v>
      </c>
      <c r="H142" s="76">
        <f>_xlfn.XLOOKUP(B142,'Mei-Compile'!$B$3:$B$163,'Mei-Compile'!$D$3:$D$163,"",0)</f>
        <v>0</v>
      </c>
      <c r="I142" s="76">
        <f>_xlfn.XLOOKUP(B142,'Jun-Compile'!$B$3:$B$167,'Jun-Compile'!$D$3:$D$167,"",0)</f>
        <v>67</v>
      </c>
      <c r="J142" s="26">
        <f>_xlfn.XLOOKUP(B142,'Jan-Compile'!$B$3:$B$153,'Jan-Compile'!$F$3:$F$153,"",0)</f>
        <v>0</v>
      </c>
      <c r="K142" s="26">
        <f>_xlfn.XLOOKUP(B142,'Feb-Compile'!$B$3:$B$153,'Feb-Compile'!$F$3:$F$153,"",0)</f>
        <v>0.4</v>
      </c>
      <c r="L142" s="26">
        <f>_xlfn.XLOOKUP(B142,'Mar-Compile'!$B$3:$B$153,'Mar-Compile'!$F$3:$F$153,"",0)</f>
        <v>1.3333333333333333</v>
      </c>
      <c r="M142" s="26">
        <f>_xlfn.XLOOKUP(B142,'Apr-Compile'!$B$3:$B$153,'Apr-Compile'!$F$3:$F$153,"",0)</f>
        <v>0.3</v>
      </c>
      <c r="N142" s="26">
        <f>_xlfn.XLOOKUP(B142,'Mei-Compile'!$B$3:$B$163,'Mei-Compile'!$F$3:$F$163,"",0)</f>
        <v>0</v>
      </c>
      <c r="O142" s="26">
        <f>_xlfn.XLOOKUP(B142,'Jun-Compile'!$B$3:$B$167,'Jun-Compile'!$F$3:$F$167,"",0)</f>
        <v>1.1166666666666667</v>
      </c>
      <c r="P142" s="76">
        <f>_xlfn.XLOOKUP(B142,'Jan-Compile'!$B$3:$B$153,'Jan-Compile'!$H$3:$H$153,"",0)</f>
        <v>0</v>
      </c>
      <c r="Q142" s="76">
        <f>_xlfn.XLOOKUP(B142,'Feb-Compile'!$B$3:$B$153,'Feb-Compile'!$H$3:$H$153,"",0)</f>
        <v>2</v>
      </c>
      <c r="R142" s="76">
        <f>_xlfn.XLOOKUP(B142,'Mar-Compile'!$B$3:$B$153,'Mar-Compile'!$H$3:$H$153,"",0)</f>
        <v>9</v>
      </c>
      <c r="S142" s="76">
        <f>_xlfn.XLOOKUP(B142,'Apr-Compile'!$B$3:$B$153,'Apr-Compile'!$H$3:$H$153,"",0)</f>
        <v>3</v>
      </c>
      <c r="T142" s="76">
        <f>_xlfn.XLOOKUP(B142,'Mei-Compile'!$B$3:$B$163,'Mei-Compile'!$H$3:$H$163,"",0)</f>
        <v>0</v>
      </c>
      <c r="U142" s="76">
        <f>_xlfn.XLOOKUP(B142,'Jun-Compile'!$B$3:$B$167,'Jun-Compile'!$H$3:$H$167,"",0)</f>
        <v>6</v>
      </c>
    </row>
    <row r="143" spans="2:21" x14ac:dyDescent="0.25">
      <c r="B143" s="63" t="s">
        <v>280</v>
      </c>
      <c r="C143" s="65" t="str">
        <f>_xlfn.XLOOKUP(B143,'Jun-Compile'!$B$3:$B$167,'Jun-Compile'!$C$3:$C$167, ,0)</f>
        <v>MEP</v>
      </c>
      <c r="D143" s="76">
        <f>_xlfn.XLOOKUP(B143,'Jan-Compile'!$B$3:$B$153,'Jan-Compile'!$D$3:$D$153,"",0)</f>
        <v>0</v>
      </c>
      <c r="E143" s="76">
        <f>_xlfn.XLOOKUP(B143,'Feb-Compile'!$B$3:$B$153,'Feb-Compile'!$D$3:$D$153,"",0)</f>
        <v>39</v>
      </c>
      <c r="F143" s="76">
        <f>_xlfn.XLOOKUP(B143,'Mar-Compile'!$B$3:$B$153,'Mar-Compile'!$D$3:$D$153,"",0)</f>
        <v>162</v>
      </c>
      <c r="G143" s="76">
        <f>_xlfn.XLOOKUP(B143,'Apr-Compile'!$B$3:$B$153,'Apr-Compile'!$D$3:$D$153,"",0)</f>
        <v>0</v>
      </c>
      <c r="H143" s="76">
        <f>_xlfn.XLOOKUP(B143,'Mei-Compile'!$B$3:$B$163,'Mei-Compile'!$D$3:$D$163,"",0)</f>
        <v>0</v>
      </c>
      <c r="I143" s="76">
        <f>_xlfn.XLOOKUP(B143,'Jun-Compile'!$B$3:$B$167,'Jun-Compile'!$D$3:$D$167,"",0)</f>
        <v>0</v>
      </c>
      <c r="J143" s="26">
        <f>_xlfn.XLOOKUP(B143,'Jan-Compile'!$B$3:$B$153,'Jan-Compile'!$F$3:$F$153,"",0)</f>
        <v>0</v>
      </c>
      <c r="K143" s="26">
        <f>_xlfn.XLOOKUP(B143,'Feb-Compile'!$B$3:$B$153,'Feb-Compile'!$F$3:$F$153,"",0)</f>
        <v>0.65</v>
      </c>
      <c r="L143" s="26">
        <f>_xlfn.XLOOKUP(B143,'Mar-Compile'!$B$3:$B$153,'Mar-Compile'!$F$3:$F$153,"",0)</f>
        <v>2.7</v>
      </c>
      <c r="M143" s="26">
        <f>_xlfn.XLOOKUP(B143,'Apr-Compile'!$B$3:$B$153,'Apr-Compile'!$F$3:$F$153,"",0)</f>
        <v>0</v>
      </c>
      <c r="N143" s="26">
        <f>_xlfn.XLOOKUP(B143,'Mei-Compile'!$B$3:$B$163,'Mei-Compile'!$F$3:$F$163,"",0)</f>
        <v>0</v>
      </c>
      <c r="O143" s="26">
        <f>_xlfn.XLOOKUP(B143,'Jun-Compile'!$B$3:$B$167,'Jun-Compile'!$F$3:$F$167,"",0)</f>
        <v>0</v>
      </c>
      <c r="P143" s="76">
        <f>_xlfn.XLOOKUP(B143,'Jan-Compile'!$B$3:$B$153,'Jan-Compile'!$H$3:$H$153,"",0)</f>
        <v>0</v>
      </c>
      <c r="Q143" s="76">
        <f>_xlfn.XLOOKUP(B143,'Feb-Compile'!$B$3:$B$153,'Feb-Compile'!$H$3:$H$153,"",0)</f>
        <v>2</v>
      </c>
      <c r="R143" s="76">
        <f>_xlfn.XLOOKUP(B143,'Mar-Compile'!$B$3:$B$153,'Mar-Compile'!$H$3:$H$153,"",0)</f>
        <v>4</v>
      </c>
      <c r="S143" s="76">
        <f>_xlfn.XLOOKUP(B143,'Apr-Compile'!$B$3:$B$153,'Apr-Compile'!$H$3:$H$153,"",0)</f>
        <v>0</v>
      </c>
      <c r="T143" s="76">
        <f>_xlfn.XLOOKUP(B143,'Mei-Compile'!$B$3:$B$163,'Mei-Compile'!$H$3:$H$163,"",0)</f>
        <v>0</v>
      </c>
      <c r="U143" s="76">
        <f>_xlfn.XLOOKUP(B143,'Jun-Compile'!$B$3:$B$167,'Jun-Compile'!$H$3:$H$167,"",0)</f>
        <v>0</v>
      </c>
    </row>
    <row r="144" spans="2:21" x14ac:dyDescent="0.25">
      <c r="B144" s="63" t="s">
        <v>281</v>
      </c>
      <c r="C144" s="65" t="str">
        <f>_xlfn.XLOOKUP(B144,'Jun-Compile'!$B$3:$B$167,'Jun-Compile'!$C$3:$C$167, ,0)</f>
        <v>Admin Sales &amp; Engineer</v>
      </c>
      <c r="D144" s="76">
        <f>_xlfn.XLOOKUP(B144,'Jan-Compile'!$B$3:$B$153,'Jan-Compile'!$D$3:$D$153,"",0)</f>
        <v>0</v>
      </c>
      <c r="E144" s="76">
        <f>_xlfn.XLOOKUP(B144,'Feb-Compile'!$B$3:$B$153,'Feb-Compile'!$D$3:$D$153,"",0)</f>
        <v>0</v>
      </c>
      <c r="F144" s="76">
        <f>_xlfn.XLOOKUP(B144,'Mar-Compile'!$B$3:$B$153,'Mar-Compile'!$D$3:$D$153,"",0)</f>
        <v>0</v>
      </c>
      <c r="G144" s="76">
        <f>_xlfn.XLOOKUP(B144,'Apr-Compile'!$B$3:$B$153,'Apr-Compile'!$D$3:$D$153,"",0)</f>
        <v>0</v>
      </c>
      <c r="H144" s="76">
        <f>_xlfn.XLOOKUP(B144,'Mei-Compile'!$B$3:$B$163,'Mei-Compile'!$D$3:$D$163,"",0)</f>
        <v>0</v>
      </c>
      <c r="I144" s="76">
        <f>_xlfn.XLOOKUP(B144,'Jun-Compile'!$B$3:$B$167,'Jun-Compile'!$D$3:$D$167,"",0)</f>
        <v>0</v>
      </c>
      <c r="J144" s="26">
        <f>_xlfn.XLOOKUP(B144,'Jan-Compile'!$B$3:$B$153,'Jan-Compile'!$F$3:$F$153,"",0)</f>
        <v>0</v>
      </c>
      <c r="K144" s="26">
        <f>_xlfn.XLOOKUP(B144,'Feb-Compile'!$B$3:$B$153,'Feb-Compile'!$F$3:$F$153,"",0)</f>
        <v>0</v>
      </c>
      <c r="L144" s="26">
        <f>_xlfn.XLOOKUP(B144,'Mar-Compile'!$B$3:$B$153,'Mar-Compile'!$F$3:$F$153,"",0)</f>
        <v>0</v>
      </c>
      <c r="M144" s="26">
        <f>_xlfn.XLOOKUP(B144,'Apr-Compile'!$B$3:$B$153,'Apr-Compile'!$F$3:$F$153,"",0)</f>
        <v>0</v>
      </c>
      <c r="N144" s="26">
        <f>_xlfn.XLOOKUP(B144,'Mei-Compile'!$B$3:$B$163,'Mei-Compile'!$F$3:$F$163,"",0)</f>
        <v>0</v>
      </c>
      <c r="O144" s="26">
        <f>_xlfn.XLOOKUP(B144,'Jun-Compile'!$B$3:$B$167,'Jun-Compile'!$F$3:$F$167,"",0)</f>
        <v>0</v>
      </c>
      <c r="P144" s="76">
        <f>_xlfn.XLOOKUP(B144,'Jan-Compile'!$B$3:$B$153,'Jan-Compile'!$H$3:$H$153,"",0)</f>
        <v>0</v>
      </c>
      <c r="Q144" s="76">
        <f>_xlfn.XLOOKUP(B144,'Feb-Compile'!$B$3:$B$153,'Feb-Compile'!$H$3:$H$153,"",0)</f>
        <v>0</v>
      </c>
      <c r="R144" s="76">
        <f>_xlfn.XLOOKUP(B144,'Mar-Compile'!$B$3:$B$153,'Mar-Compile'!$H$3:$H$153,"",0)</f>
        <v>0</v>
      </c>
      <c r="S144" s="76">
        <f>_xlfn.XLOOKUP(B144,'Apr-Compile'!$B$3:$B$153,'Apr-Compile'!$H$3:$H$153,"",0)</f>
        <v>0</v>
      </c>
      <c r="T144" s="76">
        <f>_xlfn.XLOOKUP(B144,'Mei-Compile'!$B$3:$B$163,'Mei-Compile'!$H$3:$H$163,"",0)</f>
        <v>0</v>
      </c>
      <c r="U144" s="76">
        <f>_xlfn.XLOOKUP(B144,'Jun-Compile'!$B$3:$B$167,'Jun-Compile'!$H$3:$H$167,"",0)</f>
        <v>0</v>
      </c>
    </row>
    <row r="145" spans="2:21" x14ac:dyDescent="0.25">
      <c r="B145" s="63" t="s">
        <v>282</v>
      </c>
      <c r="C145" s="65" t="str">
        <f>_xlfn.XLOOKUP(B145,'Jun-Compile'!$B$3:$B$167,'Jun-Compile'!$C$3:$C$167, ,0)</f>
        <v>Finance &amp; Accounting</v>
      </c>
      <c r="D145" s="76">
        <f>_xlfn.XLOOKUP(B145,'Jan-Compile'!$B$3:$B$153,'Jan-Compile'!$D$3:$D$153,"",0)</f>
        <v>0</v>
      </c>
      <c r="E145" s="76">
        <f>_xlfn.XLOOKUP(B145,'Feb-Compile'!$B$3:$B$153,'Feb-Compile'!$D$3:$D$153,"",0)</f>
        <v>0</v>
      </c>
      <c r="F145" s="76">
        <f>_xlfn.XLOOKUP(B145,'Mar-Compile'!$B$3:$B$153,'Mar-Compile'!$D$3:$D$153,"",0)</f>
        <v>0</v>
      </c>
      <c r="G145" s="76">
        <f>_xlfn.XLOOKUP(B145,'Apr-Compile'!$B$3:$B$153,'Apr-Compile'!$D$3:$D$153,"",0)</f>
        <v>0</v>
      </c>
      <c r="H145" s="76">
        <f>_xlfn.XLOOKUP(B145,'Mei-Compile'!$B$3:$B$163,'Mei-Compile'!$D$3:$D$163,"",0)</f>
        <v>0</v>
      </c>
      <c r="I145" s="76">
        <f>_xlfn.XLOOKUP(B145,'Jun-Compile'!$B$3:$B$167,'Jun-Compile'!$D$3:$D$167,"",0)</f>
        <v>0</v>
      </c>
      <c r="J145" s="26">
        <f>_xlfn.XLOOKUP(B145,'Jan-Compile'!$B$3:$B$153,'Jan-Compile'!$F$3:$F$153,"",0)</f>
        <v>0</v>
      </c>
      <c r="K145" s="26">
        <f>_xlfn.XLOOKUP(B145,'Feb-Compile'!$B$3:$B$153,'Feb-Compile'!$F$3:$F$153,"",0)</f>
        <v>0</v>
      </c>
      <c r="L145" s="26">
        <f>_xlfn.XLOOKUP(B145,'Mar-Compile'!$B$3:$B$153,'Mar-Compile'!$F$3:$F$153,"",0)</f>
        <v>0</v>
      </c>
      <c r="M145" s="26">
        <f>_xlfn.XLOOKUP(B145,'Apr-Compile'!$B$3:$B$153,'Apr-Compile'!$F$3:$F$153,"",0)</f>
        <v>0</v>
      </c>
      <c r="N145" s="26">
        <f>_xlfn.XLOOKUP(B145,'Mei-Compile'!$B$3:$B$163,'Mei-Compile'!$F$3:$F$163,"",0)</f>
        <v>0</v>
      </c>
      <c r="O145" s="26">
        <f>_xlfn.XLOOKUP(B145,'Jun-Compile'!$B$3:$B$167,'Jun-Compile'!$F$3:$F$167,"",0)</f>
        <v>0</v>
      </c>
      <c r="P145" s="76">
        <f>_xlfn.XLOOKUP(B145,'Jan-Compile'!$B$3:$B$153,'Jan-Compile'!$H$3:$H$153,"",0)</f>
        <v>0</v>
      </c>
      <c r="Q145" s="76">
        <f>_xlfn.XLOOKUP(B145,'Feb-Compile'!$B$3:$B$153,'Feb-Compile'!$H$3:$H$153,"",0)</f>
        <v>0</v>
      </c>
      <c r="R145" s="76">
        <f>_xlfn.XLOOKUP(B145,'Mar-Compile'!$B$3:$B$153,'Mar-Compile'!$H$3:$H$153,"",0)</f>
        <v>0</v>
      </c>
      <c r="S145" s="76">
        <f>_xlfn.XLOOKUP(B145,'Apr-Compile'!$B$3:$B$153,'Apr-Compile'!$H$3:$H$153,"",0)</f>
        <v>0</v>
      </c>
      <c r="T145" s="76">
        <f>_xlfn.XLOOKUP(B145,'Mei-Compile'!$B$3:$B$163,'Mei-Compile'!$H$3:$H$163,"",0)</f>
        <v>0</v>
      </c>
      <c r="U145" s="76">
        <f>_xlfn.XLOOKUP(B145,'Jun-Compile'!$B$3:$B$167,'Jun-Compile'!$H$3:$H$167,"",0)</f>
        <v>0</v>
      </c>
    </row>
    <row r="146" spans="2:21" x14ac:dyDescent="0.25">
      <c r="B146" s="63" t="s">
        <v>283</v>
      </c>
      <c r="C146" s="65" t="str">
        <f>_xlfn.XLOOKUP(B146,'Jun-Compile'!$B$3:$B$167,'Jun-Compile'!$C$3:$C$167, ,0)</f>
        <v>Finance &amp; Accounting</v>
      </c>
      <c r="D146" s="76">
        <f>_xlfn.XLOOKUP(B146,'Jan-Compile'!$B$3:$B$153,'Jan-Compile'!$D$3:$D$153,"",0)</f>
        <v>0</v>
      </c>
      <c r="E146" s="76">
        <f>_xlfn.XLOOKUP(B146,'Feb-Compile'!$B$3:$B$153,'Feb-Compile'!$D$3:$D$153,"",0)</f>
        <v>0</v>
      </c>
      <c r="F146" s="76">
        <f>_xlfn.XLOOKUP(B146,'Mar-Compile'!$B$3:$B$153,'Mar-Compile'!$D$3:$D$153,"",0)</f>
        <v>0</v>
      </c>
      <c r="G146" s="76">
        <f>_xlfn.XLOOKUP(B146,'Apr-Compile'!$B$3:$B$153,'Apr-Compile'!$D$3:$D$153,"",0)</f>
        <v>0</v>
      </c>
      <c r="H146" s="76">
        <f>_xlfn.XLOOKUP(B146,'Mei-Compile'!$B$3:$B$163,'Mei-Compile'!$D$3:$D$163,"",0)</f>
        <v>0</v>
      </c>
      <c r="I146" s="76">
        <f>_xlfn.XLOOKUP(B146,'Jun-Compile'!$B$3:$B$167,'Jun-Compile'!$D$3:$D$167,"",0)</f>
        <v>0</v>
      </c>
      <c r="J146" s="26">
        <f>_xlfn.XLOOKUP(B146,'Jan-Compile'!$B$3:$B$153,'Jan-Compile'!$F$3:$F$153,"",0)</f>
        <v>0</v>
      </c>
      <c r="K146" s="26">
        <f>_xlfn.XLOOKUP(B146,'Feb-Compile'!$B$3:$B$153,'Feb-Compile'!$F$3:$F$153,"",0)</f>
        <v>0</v>
      </c>
      <c r="L146" s="26">
        <f>_xlfn.XLOOKUP(B146,'Mar-Compile'!$B$3:$B$153,'Mar-Compile'!$F$3:$F$153,"",0)</f>
        <v>0</v>
      </c>
      <c r="M146" s="26">
        <f>_xlfn.XLOOKUP(B146,'Apr-Compile'!$B$3:$B$153,'Apr-Compile'!$F$3:$F$153,"",0)</f>
        <v>0</v>
      </c>
      <c r="N146" s="26">
        <f>_xlfn.XLOOKUP(B146,'Mei-Compile'!$B$3:$B$163,'Mei-Compile'!$F$3:$F$163,"",0)</f>
        <v>0</v>
      </c>
      <c r="O146" s="26">
        <f>_xlfn.XLOOKUP(B146,'Jun-Compile'!$B$3:$B$167,'Jun-Compile'!$F$3:$F$167,"",0)</f>
        <v>0</v>
      </c>
      <c r="P146" s="76">
        <f>_xlfn.XLOOKUP(B146,'Jan-Compile'!$B$3:$B$153,'Jan-Compile'!$H$3:$H$153,"",0)</f>
        <v>0</v>
      </c>
      <c r="Q146" s="76">
        <f>_xlfn.XLOOKUP(B146,'Feb-Compile'!$B$3:$B$153,'Feb-Compile'!$H$3:$H$153,"",0)</f>
        <v>0</v>
      </c>
      <c r="R146" s="76">
        <f>_xlfn.XLOOKUP(B146,'Mar-Compile'!$B$3:$B$153,'Mar-Compile'!$H$3:$H$153,"",0)</f>
        <v>0</v>
      </c>
      <c r="S146" s="76">
        <f>_xlfn.XLOOKUP(B146,'Apr-Compile'!$B$3:$B$153,'Apr-Compile'!$H$3:$H$153,"",0)</f>
        <v>0</v>
      </c>
      <c r="T146" s="76">
        <f>_xlfn.XLOOKUP(B146,'Mei-Compile'!$B$3:$B$163,'Mei-Compile'!$H$3:$H$163,"",0)</f>
        <v>0</v>
      </c>
      <c r="U146" s="76">
        <f>_xlfn.XLOOKUP(B146,'Jun-Compile'!$B$3:$B$167,'Jun-Compile'!$H$3:$H$167,"",0)</f>
        <v>0</v>
      </c>
    </row>
    <row r="147" spans="2:21" x14ac:dyDescent="0.25">
      <c r="B147" s="63" t="s">
        <v>284</v>
      </c>
      <c r="C147" s="65" t="str">
        <f>_xlfn.XLOOKUP(B147,'Jun-Compile'!$B$3:$B$167,'Jun-Compile'!$C$3:$C$167, ,0)</f>
        <v>Operation</v>
      </c>
      <c r="D147" s="76">
        <f>_xlfn.XLOOKUP(B147,'Jan-Compile'!$B$3:$B$153,'Jan-Compile'!$D$3:$D$153,"",0)</f>
        <v>0</v>
      </c>
      <c r="E147" s="76">
        <f>_xlfn.XLOOKUP(B147,'Feb-Compile'!$B$3:$B$153,'Feb-Compile'!$D$3:$D$153,"",0)</f>
        <v>0</v>
      </c>
      <c r="F147" s="76">
        <f>_xlfn.XLOOKUP(B147,'Mar-Compile'!$B$3:$B$153,'Mar-Compile'!$D$3:$D$153,"",0)</f>
        <v>0</v>
      </c>
      <c r="G147" s="76">
        <f>_xlfn.XLOOKUP(B147,'Apr-Compile'!$B$3:$B$153,'Apr-Compile'!$D$3:$D$153,"",0)</f>
        <v>0</v>
      </c>
      <c r="H147" s="76">
        <f>_xlfn.XLOOKUP(B147,'Mei-Compile'!$B$3:$B$163,'Mei-Compile'!$D$3:$D$163,"",0)</f>
        <v>0</v>
      </c>
      <c r="I147" s="76">
        <f>_xlfn.XLOOKUP(B147,'Jun-Compile'!$B$3:$B$167,'Jun-Compile'!$D$3:$D$167,"",0)</f>
        <v>0</v>
      </c>
      <c r="J147" s="26">
        <f>_xlfn.XLOOKUP(B147,'Jan-Compile'!$B$3:$B$153,'Jan-Compile'!$F$3:$F$153,"",0)</f>
        <v>0</v>
      </c>
      <c r="K147" s="26">
        <f>_xlfn.XLOOKUP(B147,'Feb-Compile'!$B$3:$B$153,'Feb-Compile'!$F$3:$F$153,"",0)</f>
        <v>0</v>
      </c>
      <c r="L147" s="26">
        <f>_xlfn.XLOOKUP(B147,'Mar-Compile'!$B$3:$B$153,'Mar-Compile'!$F$3:$F$153,"",0)</f>
        <v>0</v>
      </c>
      <c r="M147" s="26">
        <f>_xlfn.XLOOKUP(B147,'Apr-Compile'!$B$3:$B$153,'Apr-Compile'!$F$3:$F$153,"",0)</f>
        <v>0</v>
      </c>
      <c r="N147" s="26">
        <f>_xlfn.XLOOKUP(B147,'Mei-Compile'!$B$3:$B$163,'Mei-Compile'!$F$3:$F$163,"",0)</f>
        <v>0</v>
      </c>
      <c r="O147" s="26">
        <f>_xlfn.XLOOKUP(B147,'Jun-Compile'!$B$3:$B$167,'Jun-Compile'!$F$3:$F$167,"",0)</f>
        <v>0</v>
      </c>
      <c r="P147" s="76">
        <f>_xlfn.XLOOKUP(B147,'Jan-Compile'!$B$3:$B$153,'Jan-Compile'!$H$3:$H$153,"",0)</f>
        <v>0</v>
      </c>
      <c r="Q147" s="76">
        <f>_xlfn.XLOOKUP(B147,'Feb-Compile'!$B$3:$B$153,'Feb-Compile'!$H$3:$H$153,"",0)</f>
        <v>0</v>
      </c>
      <c r="R147" s="76">
        <f>_xlfn.XLOOKUP(B147,'Mar-Compile'!$B$3:$B$153,'Mar-Compile'!$H$3:$H$153,"",0)</f>
        <v>0</v>
      </c>
      <c r="S147" s="76">
        <f>_xlfn.XLOOKUP(B147,'Apr-Compile'!$B$3:$B$153,'Apr-Compile'!$H$3:$H$153,"",0)</f>
        <v>0</v>
      </c>
      <c r="T147" s="76">
        <f>_xlfn.XLOOKUP(B147,'Mei-Compile'!$B$3:$B$163,'Mei-Compile'!$H$3:$H$163,"",0)</f>
        <v>0</v>
      </c>
      <c r="U147" s="76">
        <f>_xlfn.XLOOKUP(B147,'Jun-Compile'!$B$3:$B$167,'Jun-Compile'!$H$3:$H$167,"",0)</f>
        <v>0</v>
      </c>
    </row>
    <row r="148" spans="2:21" x14ac:dyDescent="0.25">
      <c r="B148" s="63" t="s">
        <v>285</v>
      </c>
      <c r="C148" s="65" t="str">
        <f>_xlfn.XLOOKUP(B148,'Jun-Compile'!$B$3:$B$167,'Jun-Compile'!$C$3:$C$167, ,0)</f>
        <v>Teknisi TC</v>
      </c>
      <c r="D148" s="76">
        <f>_xlfn.XLOOKUP(B148,'Jan-Compile'!$B$3:$B$153,'Jan-Compile'!$D$3:$D$153,"",0)</f>
        <v>105</v>
      </c>
      <c r="E148" s="76">
        <f>_xlfn.XLOOKUP(B148,'Feb-Compile'!$B$3:$B$153,'Feb-Compile'!$D$3:$D$153,"",0)</f>
        <v>183</v>
      </c>
      <c r="F148" s="76">
        <f>_xlfn.XLOOKUP(B148,'Mar-Compile'!$B$3:$B$153,'Mar-Compile'!$D$3:$D$153,"",0)</f>
        <v>78</v>
      </c>
      <c r="G148" s="76">
        <f>_xlfn.XLOOKUP(B148,'Apr-Compile'!$B$3:$B$153,'Apr-Compile'!$D$3:$D$153,"",0)</f>
        <v>53</v>
      </c>
      <c r="H148" s="76">
        <f>_xlfn.XLOOKUP(B148,'Mei-Compile'!$B$3:$B$163,'Mei-Compile'!$D$3:$D$163,"",0)</f>
        <v>0</v>
      </c>
      <c r="I148" s="76">
        <f>_xlfn.XLOOKUP(B148,'Jun-Compile'!$B$3:$B$167,'Jun-Compile'!$D$3:$D$167,"",0)</f>
        <v>48</v>
      </c>
      <c r="J148" s="26">
        <f>_xlfn.XLOOKUP(B148,'Jan-Compile'!$B$3:$B$153,'Jan-Compile'!$F$3:$F$153,"",0)</f>
        <v>1.75</v>
      </c>
      <c r="K148" s="26">
        <f>_xlfn.XLOOKUP(B148,'Feb-Compile'!$B$3:$B$153,'Feb-Compile'!$F$3:$F$153,"",0)</f>
        <v>3.05</v>
      </c>
      <c r="L148" s="26">
        <f>_xlfn.XLOOKUP(B148,'Mar-Compile'!$B$3:$B$153,'Mar-Compile'!$F$3:$F$153,"",0)</f>
        <v>1.3</v>
      </c>
      <c r="M148" s="26">
        <f>_xlfn.XLOOKUP(B148,'Apr-Compile'!$B$3:$B$153,'Apr-Compile'!$F$3:$F$153,"",0)</f>
        <v>0.8833333333333333</v>
      </c>
      <c r="N148" s="26">
        <f>_xlfn.XLOOKUP(B148,'Mei-Compile'!$B$3:$B$163,'Mei-Compile'!$F$3:$F$163,"",0)</f>
        <v>0</v>
      </c>
      <c r="O148" s="26">
        <f>_xlfn.XLOOKUP(B148,'Jun-Compile'!$B$3:$B$167,'Jun-Compile'!$F$3:$F$167,"",0)</f>
        <v>0.8</v>
      </c>
      <c r="P148" s="76">
        <f>_xlfn.XLOOKUP(B148,'Jan-Compile'!$B$3:$B$153,'Jan-Compile'!$H$3:$H$153,"",0)</f>
        <v>8</v>
      </c>
      <c r="Q148" s="76">
        <f>_xlfn.XLOOKUP(B148,'Feb-Compile'!$B$3:$B$153,'Feb-Compile'!$H$3:$H$153,"",0)</f>
        <v>9</v>
      </c>
      <c r="R148" s="76">
        <f>_xlfn.XLOOKUP(B148,'Mar-Compile'!$B$3:$B$153,'Mar-Compile'!$H$3:$H$153,"",0)</f>
        <v>5</v>
      </c>
      <c r="S148" s="76">
        <f>_xlfn.XLOOKUP(B148,'Apr-Compile'!$B$3:$B$153,'Apr-Compile'!$H$3:$H$153,"",0)</f>
        <v>5</v>
      </c>
      <c r="T148" s="76">
        <f>_xlfn.XLOOKUP(B148,'Mei-Compile'!$B$3:$B$163,'Mei-Compile'!$H$3:$H$163,"",0)</f>
        <v>0</v>
      </c>
      <c r="U148" s="76">
        <f>_xlfn.XLOOKUP(B148,'Jun-Compile'!$B$3:$B$167,'Jun-Compile'!$H$3:$H$167,"",0)</f>
        <v>3</v>
      </c>
    </row>
    <row r="149" spans="2:21" x14ac:dyDescent="0.25">
      <c r="B149" s="63" t="s">
        <v>286</v>
      </c>
      <c r="C149" s="65" t="str">
        <f>_xlfn.XLOOKUP(B149,'Jun-Compile'!$B$3:$B$167,'Jun-Compile'!$C$3:$C$167, ,0)</f>
        <v>Admin Sales &amp; Engineer</v>
      </c>
      <c r="D149" s="76">
        <f>_xlfn.XLOOKUP(B149,'Jan-Compile'!$B$3:$B$153,'Jan-Compile'!$D$3:$D$153,"",0)</f>
        <v>0</v>
      </c>
      <c r="E149" s="76">
        <f>_xlfn.XLOOKUP(B149,'Feb-Compile'!$B$3:$B$153,'Feb-Compile'!$D$3:$D$153,"",0)</f>
        <v>0</v>
      </c>
      <c r="F149" s="76">
        <f>_xlfn.XLOOKUP(B149,'Mar-Compile'!$B$3:$B$153,'Mar-Compile'!$D$3:$D$153,"",0)</f>
        <v>0</v>
      </c>
      <c r="G149" s="76">
        <f>_xlfn.XLOOKUP(B149,'Apr-Compile'!$B$3:$B$153,'Apr-Compile'!$D$3:$D$153,"",0)</f>
        <v>0</v>
      </c>
      <c r="H149" s="76">
        <f>_xlfn.XLOOKUP(B149,'Mei-Compile'!$B$3:$B$163,'Mei-Compile'!$D$3:$D$163,"",0)</f>
        <v>0</v>
      </c>
      <c r="I149" s="76">
        <f>_xlfn.XLOOKUP(B149,'Jun-Compile'!$B$3:$B$167,'Jun-Compile'!$D$3:$D$167,"",0)</f>
        <v>0</v>
      </c>
      <c r="J149" s="26">
        <f>_xlfn.XLOOKUP(B149,'Jan-Compile'!$B$3:$B$153,'Jan-Compile'!$F$3:$F$153,"",0)</f>
        <v>0</v>
      </c>
      <c r="K149" s="26">
        <f>_xlfn.XLOOKUP(B149,'Feb-Compile'!$B$3:$B$153,'Feb-Compile'!$F$3:$F$153,"",0)</f>
        <v>0</v>
      </c>
      <c r="L149" s="26">
        <f>_xlfn.XLOOKUP(B149,'Mar-Compile'!$B$3:$B$153,'Mar-Compile'!$F$3:$F$153,"",0)</f>
        <v>0</v>
      </c>
      <c r="M149" s="26">
        <f>_xlfn.XLOOKUP(B149,'Apr-Compile'!$B$3:$B$153,'Apr-Compile'!$F$3:$F$153,"",0)</f>
        <v>0</v>
      </c>
      <c r="N149" s="26">
        <f>_xlfn.XLOOKUP(B149,'Mei-Compile'!$B$3:$B$163,'Mei-Compile'!$F$3:$F$163,"",0)</f>
        <v>0</v>
      </c>
      <c r="O149" s="26">
        <f>_xlfn.XLOOKUP(B149,'Jun-Compile'!$B$3:$B$167,'Jun-Compile'!$F$3:$F$167,"",0)</f>
        <v>0</v>
      </c>
      <c r="P149" s="76">
        <f>_xlfn.XLOOKUP(B149,'Jan-Compile'!$B$3:$B$153,'Jan-Compile'!$H$3:$H$153,"",0)</f>
        <v>0</v>
      </c>
      <c r="Q149" s="76">
        <f>_xlfn.XLOOKUP(B149,'Feb-Compile'!$B$3:$B$153,'Feb-Compile'!$H$3:$H$153,"",0)</f>
        <v>0</v>
      </c>
      <c r="R149" s="76">
        <f>_xlfn.XLOOKUP(B149,'Mar-Compile'!$B$3:$B$153,'Mar-Compile'!$H$3:$H$153,"",0)</f>
        <v>0</v>
      </c>
      <c r="S149" s="76">
        <f>_xlfn.XLOOKUP(B149,'Apr-Compile'!$B$3:$B$153,'Apr-Compile'!$H$3:$H$153,"",0)</f>
        <v>0</v>
      </c>
      <c r="T149" s="76">
        <f>_xlfn.XLOOKUP(B149,'Mei-Compile'!$B$3:$B$163,'Mei-Compile'!$H$3:$H$163,"",0)</f>
        <v>0</v>
      </c>
      <c r="U149" s="76">
        <f>_xlfn.XLOOKUP(B149,'Jun-Compile'!$B$3:$B$167,'Jun-Compile'!$H$3:$H$167,"",0)</f>
        <v>0</v>
      </c>
    </row>
    <row r="150" spans="2:21" x14ac:dyDescent="0.25">
      <c r="B150" s="63" t="s">
        <v>287</v>
      </c>
      <c r="C150" s="65" t="str">
        <f>_xlfn.XLOOKUP(B150,'Jun-Compile'!$B$3:$B$167,'Jun-Compile'!$C$3:$C$167, ,0)</f>
        <v>Operation</v>
      </c>
      <c r="D150" s="76">
        <f>_xlfn.XLOOKUP(B150,'Jan-Compile'!$B$3:$B$153,'Jan-Compile'!$D$3:$D$153,"",0)</f>
        <v>32</v>
      </c>
      <c r="E150" s="76">
        <f>_xlfn.XLOOKUP(B150,'Feb-Compile'!$B$3:$B$153,'Feb-Compile'!$D$3:$D$153,"",0)</f>
        <v>19</v>
      </c>
      <c r="F150" s="76">
        <f>_xlfn.XLOOKUP(B150,'Mar-Compile'!$B$3:$B$153,'Mar-Compile'!$D$3:$D$153,"",0)</f>
        <v>55</v>
      </c>
      <c r="G150" s="76">
        <f>_xlfn.XLOOKUP(B150,'Apr-Compile'!$B$3:$B$153,'Apr-Compile'!$D$3:$D$153,"",0)</f>
        <v>36</v>
      </c>
      <c r="H150" s="76">
        <f>_xlfn.XLOOKUP(B150,'Mei-Compile'!$B$3:$B$163,'Mei-Compile'!$D$3:$D$163,"",0)</f>
        <v>0</v>
      </c>
      <c r="I150" s="76">
        <f>_xlfn.XLOOKUP(B150,'Jun-Compile'!$B$3:$B$167,'Jun-Compile'!$D$3:$D$167,"",0)</f>
        <v>4</v>
      </c>
      <c r="J150" s="26">
        <f>_xlfn.XLOOKUP(B150,'Jan-Compile'!$B$3:$B$153,'Jan-Compile'!$F$3:$F$153,"",0)</f>
        <v>0.53333333333333333</v>
      </c>
      <c r="K150" s="26">
        <f>_xlfn.XLOOKUP(B150,'Feb-Compile'!$B$3:$B$153,'Feb-Compile'!$F$3:$F$153,"",0)</f>
        <v>0.31666666666666665</v>
      </c>
      <c r="L150" s="26">
        <f>_xlfn.XLOOKUP(B150,'Mar-Compile'!$B$3:$B$153,'Mar-Compile'!$F$3:$F$153,"",0)</f>
        <v>0.91666666666666663</v>
      </c>
      <c r="M150" s="26">
        <f>_xlfn.XLOOKUP(B150,'Apr-Compile'!$B$3:$B$153,'Apr-Compile'!$F$3:$F$153,"",0)</f>
        <v>0.6</v>
      </c>
      <c r="N150" s="26">
        <f>_xlfn.XLOOKUP(B150,'Mei-Compile'!$B$3:$B$163,'Mei-Compile'!$F$3:$F$163,"",0)</f>
        <v>0</v>
      </c>
      <c r="O150" s="26">
        <f>_xlfn.XLOOKUP(B150,'Jun-Compile'!$B$3:$B$167,'Jun-Compile'!$F$3:$F$167,"",0)</f>
        <v>6.6666666666666666E-2</v>
      </c>
      <c r="P150" s="76">
        <f>_xlfn.XLOOKUP(B150,'Jan-Compile'!$B$3:$B$153,'Jan-Compile'!$H$3:$H$153,"",0)</f>
        <v>7</v>
      </c>
      <c r="Q150" s="76">
        <f>_xlfn.XLOOKUP(B150,'Feb-Compile'!$B$3:$B$153,'Feb-Compile'!$H$3:$H$153,"",0)</f>
        <v>3</v>
      </c>
      <c r="R150" s="76">
        <f>_xlfn.XLOOKUP(B150,'Mar-Compile'!$B$3:$B$153,'Mar-Compile'!$H$3:$H$153,"",0)</f>
        <v>5</v>
      </c>
      <c r="S150" s="76">
        <f>_xlfn.XLOOKUP(B150,'Apr-Compile'!$B$3:$B$153,'Apr-Compile'!$H$3:$H$153,"",0)</f>
        <v>5</v>
      </c>
      <c r="T150" s="76">
        <f>_xlfn.XLOOKUP(B150,'Mei-Compile'!$B$3:$B$163,'Mei-Compile'!$H$3:$H$163,"",0)</f>
        <v>0</v>
      </c>
      <c r="U150" s="76">
        <f>_xlfn.XLOOKUP(B150,'Jun-Compile'!$B$3:$B$167,'Jun-Compile'!$H$3:$H$167,"",0)</f>
        <v>3</v>
      </c>
    </row>
    <row r="151" spans="2:21" x14ac:dyDescent="0.25">
      <c r="B151" s="63" t="s">
        <v>288</v>
      </c>
      <c r="C151" s="65" t="str">
        <f>_xlfn.XLOOKUP(B151,'Jun-Compile'!$B$3:$B$167,'Jun-Compile'!$C$3:$C$167, ,0)</f>
        <v>Admin Sales &amp; Engineer</v>
      </c>
      <c r="D151" s="76">
        <f>_xlfn.XLOOKUP(B151,'Jan-Compile'!$B$3:$B$153,'Jan-Compile'!$D$3:$D$153,"",0)</f>
        <v>0</v>
      </c>
      <c r="E151" s="76">
        <f>_xlfn.XLOOKUP(B151,'Feb-Compile'!$B$3:$B$153,'Feb-Compile'!$D$3:$D$153,"",0)</f>
        <v>0</v>
      </c>
      <c r="F151" s="76">
        <f>_xlfn.XLOOKUP(B151,'Mar-Compile'!$B$3:$B$153,'Mar-Compile'!$D$3:$D$153,"",0)</f>
        <v>0</v>
      </c>
      <c r="G151" s="76">
        <f>_xlfn.XLOOKUP(B151,'Apr-Compile'!$B$3:$B$153,'Apr-Compile'!$D$3:$D$153,"",0)</f>
        <v>0</v>
      </c>
      <c r="H151" s="76">
        <f>_xlfn.XLOOKUP(B151,'Mei-Compile'!$B$3:$B$163,'Mei-Compile'!$D$3:$D$163,"",0)</f>
        <v>0</v>
      </c>
      <c r="I151" s="76">
        <f>_xlfn.XLOOKUP(B151,'Jun-Compile'!$B$3:$B$167,'Jun-Compile'!$D$3:$D$167,"",0)</f>
        <v>0</v>
      </c>
      <c r="J151" s="26">
        <f>_xlfn.XLOOKUP(B151,'Jan-Compile'!$B$3:$B$153,'Jan-Compile'!$F$3:$F$153,"",0)</f>
        <v>0</v>
      </c>
      <c r="K151" s="26">
        <f>_xlfn.XLOOKUP(B151,'Feb-Compile'!$B$3:$B$153,'Feb-Compile'!$F$3:$F$153,"",0)</f>
        <v>0</v>
      </c>
      <c r="L151" s="26">
        <f>_xlfn.XLOOKUP(B151,'Mar-Compile'!$B$3:$B$153,'Mar-Compile'!$F$3:$F$153,"",0)</f>
        <v>0</v>
      </c>
      <c r="M151" s="26">
        <f>_xlfn.XLOOKUP(B151,'Apr-Compile'!$B$3:$B$153,'Apr-Compile'!$F$3:$F$153,"",0)</f>
        <v>0</v>
      </c>
      <c r="N151" s="26">
        <f>_xlfn.XLOOKUP(B151,'Mei-Compile'!$B$3:$B$163,'Mei-Compile'!$F$3:$F$163,"",0)</f>
        <v>0</v>
      </c>
      <c r="O151" s="26">
        <f>_xlfn.XLOOKUP(B151,'Jun-Compile'!$B$3:$B$167,'Jun-Compile'!$F$3:$F$167,"",0)</f>
        <v>0</v>
      </c>
      <c r="P151" s="76">
        <f>_xlfn.XLOOKUP(B151,'Jan-Compile'!$B$3:$B$153,'Jan-Compile'!$H$3:$H$153,"",0)</f>
        <v>0</v>
      </c>
      <c r="Q151" s="76">
        <f>_xlfn.XLOOKUP(B151,'Feb-Compile'!$B$3:$B$153,'Feb-Compile'!$H$3:$H$153,"",0)</f>
        <v>0</v>
      </c>
      <c r="R151" s="76">
        <f>_xlfn.XLOOKUP(B151,'Mar-Compile'!$B$3:$B$153,'Mar-Compile'!$H$3:$H$153,"",0)</f>
        <v>0</v>
      </c>
      <c r="S151" s="76">
        <f>_xlfn.XLOOKUP(B151,'Apr-Compile'!$B$3:$B$153,'Apr-Compile'!$H$3:$H$153,"",0)</f>
        <v>0</v>
      </c>
      <c r="T151" s="76">
        <f>_xlfn.XLOOKUP(B151,'Mei-Compile'!$B$3:$B$163,'Mei-Compile'!$H$3:$H$163,"",0)</f>
        <v>0</v>
      </c>
      <c r="U151" s="76">
        <f>_xlfn.XLOOKUP(B151,'Jun-Compile'!$B$3:$B$167,'Jun-Compile'!$H$3:$H$167,"",0)</f>
        <v>0</v>
      </c>
    </row>
    <row r="152" spans="2:21" x14ac:dyDescent="0.25">
      <c r="B152" s="63" t="s">
        <v>289</v>
      </c>
      <c r="C152" s="65" t="str">
        <f>_xlfn.XLOOKUP(B152,'Jun-Compile'!$B$3:$B$167,'Jun-Compile'!$C$3:$C$167, ,0)</f>
        <v>Sales</v>
      </c>
      <c r="D152" s="76">
        <f>_xlfn.XLOOKUP(B152,'Jan-Compile'!$B$3:$B$153,'Jan-Compile'!$D$3:$D$153,"",0)</f>
        <v>559</v>
      </c>
      <c r="E152" s="76">
        <f>_xlfn.XLOOKUP(B152,'Feb-Compile'!$B$3:$B$153,'Feb-Compile'!$D$3:$D$153,"",0)</f>
        <v>112</v>
      </c>
      <c r="F152" s="76">
        <f>_xlfn.XLOOKUP(B152,'Mar-Compile'!$B$3:$B$153,'Mar-Compile'!$D$3:$D$153,"",0)</f>
        <v>196</v>
      </c>
      <c r="G152" s="76">
        <f>_xlfn.XLOOKUP(B152,'Apr-Compile'!$B$3:$B$153,'Apr-Compile'!$D$3:$D$153,"",0)</f>
        <v>92</v>
      </c>
      <c r="H152" s="76">
        <f>_xlfn.XLOOKUP(B152,'Mei-Compile'!$B$3:$B$163,'Mei-Compile'!$D$3:$D$163,"",0)</f>
        <v>212</v>
      </c>
      <c r="I152" s="76">
        <f>_xlfn.XLOOKUP(B152,'Jun-Compile'!$B$3:$B$167,'Jun-Compile'!$D$3:$D$167,"",0)</f>
        <v>66</v>
      </c>
      <c r="J152" s="26">
        <f>_xlfn.XLOOKUP(B152,'Jan-Compile'!$B$3:$B$153,'Jan-Compile'!$F$3:$F$153,"",0)</f>
        <v>9.3166666666666664</v>
      </c>
      <c r="K152" s="26">
        <f>_xlfn.XLOOKUP(B152,'Feb-Compile'!$B$3:$B$153,'Feb-Compile'!$F$3:$F$153,"",0)</f>
        <v>1.8666666666666667</v>
      </c>
      <c r="L152" s="26">
        <f>_xlfn.XLOOKUP(B152,'Mar-Compile'!$B$3:$B$153,'Mar-Compile'!$F$3:$F$153,"",0)</f>
        <v>3.2666666666666666</v>
      </c>
      <c r="M152" s="26">
        <f>_xlfn.XLOOKUP(B152,'Apr-Compile'!$B$3:$B$153,'Apr-Compile'!$F$3:$F$153,"",0)</f>
        <v>1.5333333333333334</v>
      </c>
      <c r="N152" s="26">
        <f>_xlfn.XLOOKUP(B152,'Mei-Compile'!$B$3:$B$163,'Mei-Compile'!$F$3:$F$163,"",0)</f>
        <v>3.5333333333333332</v>
      </c>
      <c r="O152" s="26">
        <f>_xlfn.XLOOKUP(B152,'Jun-Compile'!$B$3:$B$167,'Jun-Compile'!$F$3:$F$167,"",0)</f>
        <v>1.1000000000000001</v>
      </c>
      <c r="P152" s="76">
        <f>_xlfn.XLOOKUP(B152,'Jan-Compile'!$B$3:$B$153,'Jan-Compile'!$H$3:$H$153,"",0)</f>
        <v>9</v>
      </c>
      <c r="Q152" s="76">
        <f>_xlfn.XLOOKUP(B152,'Feb-Compile'!$B$3:$B$153,'Feb-Compile'!$H$3:$H$153,"",0)</f>
        <v>4</v>
      </c>
      <c r="R152" s="76">
        <f>_xlfn.XLOOKUP(B152,'Mar-Compile'!$B$3:$B$153,'Mar-Compile'!$H$3:$H$153,"",0)</f>
        <v>6</v>
      </c>
      <c r="S152" s="76">
        <f>_xlfn.XLOOKUP(B152,'Apr-Compile'!$B$3:$B$153,'Apr-Compile'!$H$3:$H$153,"",0)</f>
        <v>3</v>
      </c>
      <c r="T152" s="76">
        <f>_xlfn.XLOOKUP(B152,'Mei-Compile'!$B$3:$B$163,'Mei-Compile'!$H$3:$H$163,"",0)</f>
        <v>8</v>
      </c>
      <c r="U152" s="76">
        <f>_xlfn.XLOOKUP(B152,'Jun-Compile'!$B$3:$B$167,'Jun-Compile'!$H$3:$H$167,"",0)</f>
        <v>1</v>
      </c>
    </row>
    <row r="153" spans="2:21" x14ac:dyDescent="0.25">
      <c r="B153" s="63" t="s">
        <v>290</v>
      </c>
      <c r="C153" s="65" t="str">
        <f>_xlfn.XLOOKUP(B153,'Jun-Compile'!$B$3:$B$167,'Jun-Compile'!$C$3:$C$167, ,0)</f>
        <v>Finance &amp; Accounting</v>
      </c>
      <c r="D153" s="76">
        <f>_xlfn.XLOOKUP(B153,'Jan-Compile'!$B$3:$B$153,'Jan-Compile'!$D$3:$D$153,"",0)</f>
        <v>0</v>
      </c>
      <c r="E153" s="76">
        <f>_xlfn.XLOOKUP(B153,'Feb-Compile'!$B$3:$B$153,'Feb-Compile'!$D$3:$D$153,"",0)</f>
        <v>0</v>
      </c>
      <c r="F153" s="76">
        <f>_xlfn.XLOOKUP(B153,'Mar-Compile'!$B$3:$B$153,'Mar-Compile'!$D$3:$D$153,"",0)</f>
        <v>0</v>
      </c>
      <c r="G153" s="76">
        <f>_xlfn.XLOOKUP(B153,'Apr-Compile'!$B$3:$B$153,'Apr-Compile'!$D$3:$D$153,"",0)</f>
        <v>1</v>
      </c>
      <c r="H153" s="76">
        <f>_xlfn.XLOOKUP(B153,'Mei-Compile'!$B$3:$B$163,'Mei-Compile'!$D$3:$D$163,"",0)</f>
        <v>3</v>
      </c>
      <c r="I153" s="76">
        <f>_xlfn.XLOOKUP(B153,'Jun-Compile'!$B$3:$B$167,'Jun-Compile'!$D$3:$D$167,"",0)</f>
        <v>1</v>
      </c>
      <c r="J153" s="26">
        <f>_xlfn.XLOOKUP(B153,'Jan-Compile'!$B$3:$B$153,'Jan-Compile'!$F$3:$F$153,"",0)</f>
        <v>0</v>
      </c>
      <c r="K153" s="26">
        <f>_xlfn.XLOOKUP(B153,'Feb-Compile'!$B$3:$B$153,'Feb-Compile'!$F$3:$F$153,"",0)</f>
        <v>0</v>
      </c>
      <c r="L153" s="26">
        <f>_xlfn.XLOOKUP(B153,'Mar-Compile'!$B$3:$B$153,'Mar-Compile'!$F$3:$F$153,"",0)</f>
        <v>0</v>
      </c>
      <c r="M153" s="26">
        <f>_xlfn.XLOOKUP(B153,'Apr-Compile'!$B$3:$B$153,'Apr-Compile'!$F$3:$F$153,"",0)</f>
        <v>1.6666666666666666E-2</v>
      </c>
      <c r="N153" s="26">
        <f>_xlfn.XLOOKUP(B153,'Mei-Compile'!$B$3:$B$163,'Mei-Compile'!$F$3:$F$163,"",0)</f>
        <v>0.05</v>
      </c>
      <c r="O153" s="26">
        <f>_xlfn.XLOOKUP(B153,'Jun-Compile'!$B$3:$B$167,'Jun-Compile'!$F$3:$F$167,"",0)</f>
        <v>1.6666666666666666E-2</v>
      </c>
      <c r="P153" s="76">
        <f>_xlfn.XLOOKUP(B153,'Jan-Compile'!$B$3:$B$153,'Jan-Compile'!$H$3:$H$153,"",0)</f>
        <v>0</v>
      </c>
      <c r="Q153" s="76">
        <f>_xlfn.XLOOKUP(B153,'Feb-Compile'!$B$3:$B$153,'Feb-Compile'!$H$3:$H$153,"",0)</f>
        <v>0</v>
      </c>
      <c r="R153" s="76">
        <f>_xlfn.XLOOKUP(B153,'Mar-Compile'!$B$3:$B$153,'Mar-Compile'!$H$3:$H$153,"",0)</f>
        <v>0</v>
      </c>
      <c r="S153" s="76">
        <f>_xlfn.XLOOKUP(B153,'Apr-Compile'!$B$3:$B$153,'Apr-Compile'!$H$3:$H$153,"",0)</f>
        <v>1</v>
      </c>
      <c r="T153" s="76">
        <f>_xlfn.XLOOKUP(B153,'Mei-Compile'!$B$3:$B$163,'Mei-Compile'!$H$3:$H$163,"",0)</f>
        <v>3</v>
      </c>
      <c r="U153" s="76">
        <f>_xlfn.XLOOKUP(B153,'Jun-Compile'!$B$3:$B$167,'Jun-Compile'!$H$3:$H$167,"",0)</f>
        <v>1</v>
      </c>
    </row>
    <row r="154" spans="2:21" x14ac:dyDescent="0.25">
      <c r="B154" s="63" t="s">
        <v>291</v>
      </c>
      <c r="C154" s="65" t="str">
        <f>_xlfn.XLOOKUP(B154,'Jun-Compile'!$B$3:$B$167,'Jun-Compile'!$C$3:$C$167, ,0)</f>
        <v>MEP</v>
      </c>
      <c r="D154" s="76">
        <f>_xlfn.XLOOKUP(B154,'Jan-Compile'!$B$3:$B$153,'Jan-Compile'!$D$3:$D$153,"",0)</f>
        <v>50</v>
      </c>
      <c r="E154" s="76">
        <f>_xlfn.XLOOKUP(B154,'Feb-Compile'!$B$3:$B$153,'Feb-Compile'!$D$3:$D$153,"",0)</f>
        <v>217</v>
      </c>
      <c r="F154" s="76">
        <f>_xlfn.XLOOKUP(B154,'Mar-Compile'!$B$3:$B$153,'Mar-Compile'!$D$3:$D$153,"",0)</f>
        <v>96</v>
      </c>
      <c r="G154" s="76">
        <f>_xlfn.XLOOKUP(B154,'Apr-Compile'!$B$3:$B$153,'Apr-Compile'!$D$3:$D$153,"",0)</f>
        <v>10</v>
      </c>
      <c r="H154" s="76">
        <f>_xlfn.XLOOKUP(B154,'Mei-Compile'!$B$3:$B$163,'Mei-Compile'!$D$3:$D$163,"",0)</f>
        <v>11</v>
      </c>
      <c r="I154" s="76">
        <f>_xlfn.XLOOKUP(B154,'Jun-Compile'!$B$3:$B$167,'Jun-Compile'!$D$3:$D$167,"",0)</f>
        <v>52</v>
      </c>
      <c r="J154" s="26">
        <f>_xlfn.XLOOKUP(B154,'Jan-Compile'!$B$3:$B$153,'Jan-Compile'!$F$3:$F$153,"",0)</f>
        <v>0.83333333333333337</v>
      </c>
      <c r="K154" s="26">
        <f>_xlfn.XLOOKUP(B154,'Feb-Compile'!$B$3:$B$153,'Feb-Compile'!$F$3:$F$153,"",0)</f>
        <v>3.6166666666666667</v>
      </c>
      <c r="L154" s="26">
        <f>_xlfn.XLOOKUP(B154,'Mar-Compile'!$B$3:$B$153,'Mar-Compile'!$F$3:$F$153,"",0)</f>
        <v>1.6</v>
      </c>
      <c r="M154" s="26">
        <f>_xlfn.XLOOKUP(B154,'Apr-Compile'!$B$3:$B$153,'Apr-Compile'!$F$3:$F$153,"",0)</f>
        <v>0.16666666666666666</v>
      </c>
      <c r="N154" s="26">
        <f>_xlfn.XLOOKUP(B154,'Mei-Compile'!$B$3:$B$163,'Mei-Compile'!$F$3:$F$163,"",0)</f>
        <v>0.18333333333333332</v>
      </c>
      <c r="O154" s="26">
        <f>_xlfn.XLOOKUP(B154,'Jun-Compile'!$B$3:$B$167,'Jun-Compile'!$F$3:$F$167,"",0)</f>
        <v>0.8666666666666667</v>
      </c>
      <c r="P154" s="76">
        <f>_xlfn.XLOOKUP(B154,'Jan-Compile'!$B$3:$B$153,'Jan-Compile'!$H$3:$H$153,"",0)</f>
        <v>6</v>
      </c>
      <c r="Q154" s="76">
        <f>_xlfn.XLOOKUP(B154,'Feb-Compile'!$B$3:$B$153,'Feb-Compile'!$H$3:$H$153,"",0)</f>
        <v>9</v>
      </c>
      <c r="R154" s="76">
        <f>_xlfn.XLOOKUP(B154,'Mar-Compile'!$B$3:$B$153,'Mar-Compile'!$H$3:$H$153,"",0)</f>
        <v>5</v>
      </c>
      <c r="S154" s="76">
        <f>_xlfn.XLOOKUP(B154,'Apr-Compile'!$B$3:$B$153,'Apr-Compile'!$H$3:$H$153,"",0)</f>
        <v>2</v>
      </c>
      <c r="T154" s="76">
        <f>_xlfn.XLOOKUP(B154,'Mei-Compile'!$B$3:$B$163,'Mei-Compile'!$H$3:$H$163,"",0)</f>
        <v>1</v>
      </c>
      <c r="U154" s="76">
        <f>_xlfn.XLOOKUP(B154,'Jun-Compile'!$B$3:$B$167,'Jun-Compile'!$H$3:$H$167,"",0)</f>
        <v>4</v>
      </c>
    </row>
    <row r="155" spans="2:21" x14ac:dyDescent="0.25">
      <c r="B155" s="68" t="s">
        <v>145</v>
      </c>
      <c r="C155" s="65" t="str">
        <f>_xlfn.XLOOKUP(B155,'Jun-Compile'!$B$3:$B$167,'Jun-Compile'!$C$3:$C$167, ,0)</f>
        <v>Purchasing</v>
      </c>
      <c r="D155" s="76">
        <f>_xlfn.XLOOKUP(B155,'Jan-Compile'!$B$3:$B$153,'Jan-Compile'!$D$3:$D$153,"",0)</f>
        <v>27</v>
      </c>
      <c r="E155" s="76">
        <f>_xlfn.XLOOKUP(B155,'Feb-Compile'!$B$3:$B$153,'Feb-Compile'!$D$3:$D$153,"",0)</f>
        <v>1</v>
      </c>
      <c r="F155" s="76">
        <f>_xlfn.XLOOKUP(B155,'Mar-Compile'!$B$3:$B$153,'Mar-Compile'!$D$3:$D$153,"",0)</f>
        <v>34</v>
      </c>
      <c r="G155" s="76">
        <f>_xlfn.XLOOKUP(B155,'Apr-Compile'!$B$3:$B$153,'Apr-Compile'!$D$3:$D$153,"",0)</f>
        <v>9</v>
      </c>
      <c r="H155" s="76">
        <f>_xlfn.XLOOKUP(B155,'Mei-Compile'!$B$3:$B$163,'Mei-Compile'!$D$3:$D$163,"",0)</f>
        <v>5</v>
      </c>
      <c r="I155" s="76">
        <f>_xlfn.XLOOKUP(B155,'Jun-Compile'!$B$3:$B$167,'Jun-Compile'!$D$3:$D$167,"",0)</f>
        <v>23</v>
      </c>
      <c r="J155" s="26">
        <f>_xlfn.XLOOKUP(B155,'Jan-Compile'!$B$3:$B$153,'Jan-Compile'!$F$3:$F$153,"",0)</f>
        <v>0.45</v>
      </c>
      <c r="K155" s="26">
        <f>_xlfn.XLOOKUP(B155,'Feb-Compile'!$B$3:$B$153,'Feb-Compile'!$F$3:$F$153,"",0)</f>
        <v>1.6666666666666666E-2</v>
      </c>
      <c r="L155" s="26">
        <f>_xlfn.XLOOKUP(B155,'Mar-Compile'!$B$3:$B$153,'Mar-Compile'!$F$3:$F$153,"",0)</f>
        <v>0.56666666666666665</v>
      </c>
      <c r="M155" s="26">
        <f>_xlfn.XLOOKUP(B155,'Apr-Compile'!$B$3:$B$153,'Apr-Compile'!$F$3:$F$153,"",0)</f>
        <v>0.15</v>
      </c>
      <c r="N155" s="26">
        <f>_xlfn.XLOOKUP(B155,'Mei-Compile'!$B$3:$B$163,'Mei-Compile'!$F$3:$F$163,"",0)</f>
        <v>8.3333333333333329E-2</v>
      </c>
      <c r="O155" s="26">
        <f>_xlfn.XLOOKUP(B155,'Jun-Compile'!$B$3:$B$167,'Jun-Compile'!$F$3:$F$167,"",0)</f>
        <v>0.38333333333333336</v>
      </c>
      <c r="P155" s="76">
        <f>_xlfn.XLOOKUP(B155,'Jan-Compile'!$B$3:$B$153,'Jan-Compile'!$H$3:$H$153,"",0)</f>
        <v>1</v>
      </c>
      <c r="Q155" s="76">
        <f>_xlfn.XLOOKUP(B155,'Feb-Compile'!$B$3:$B$153,'Feb-Compile'!$H$3:$H$153,"",0)</f>
        <v>1</v>
      </c>
      <c r="R155" s="76">
        <f>_xlfn.XLOOKUP(B155,'Mar-Compile'!$B$3:$B$153,'Mar-Compile'!$H$3:$H$153,"",0)</f>
        <v>5</v>
      </c>
      <c r="S155" s="76">
        <f>_xlfn.XLOOKUP(B155,'Apr-Compile'!$B$3:$B$153,'Apr-Compile'!$H$3:$H$153,"",0)</f>
        <v>2</v>
      </c>
      <c r="T155" s="76">
        <f>_xlfn.XLOOKUP(B155,'Mei-Compile'!$B$3:$B$163,'Mei-Compile'!$H$3:$H$163,"",0)</f>
        <v>1</v>
      </c>
      <c r="U155" s="76">
        <f>_xlfn.XLOOKUP(B155,'Jun-Compile'!$B$3:$B$167,'Jun-Compile'!$H$3:$H$167,"",0)</f>
        <v>3</v>
      </c>
    </row>
    <row r="156" spans="2:21" x14ac:dyDescent="0.25">
      <c r="B156" s="63" t="s">
        <v>292</v>
      </c>
      <c r="C156" s="65" t="str">
        <f>_xlfn.XLOOKUP(B156,'Jun-Compile'!$B$3:$B$167,'Jun-Compile'!$C$3:$C$167, ,0)</f>
        <v>ERP</v>
      </c>
      <c r="D156" s="76">
        <f>_xlfn.XLOOKUP(B156,'Jan-Compile'!$B$3:$B$153,'Jan-Compile'!$D$3:$D$153,"",0)</f>
        <v>23</v>
      </c>
      <c r="E156" s="76">
        <f>_xlfn.XLOOKUP(B156,'Feb-Compile'!$B$3:$B$153,'Feb-Compile'!$D$3:$D$153,"",0)</f>
        <v>20</v>
      </c>
      <c r="F156" s="76">
        <f>_xlfn.XLOOKUP(B156,'Mar-Compile'!$B$3:$B$153,'Mar-Compile'!$D$3:$D$153,"",0)</f>
        <v>124</v>
      </c>
      <c r="G156" s="76">
        <f>_xlfn.XLOOKUP(B156,'Apr-Compile'!$B$3:$B$153,'Apr-Compile'!$D$3:$D$153,"",0)</f>
        <v>5</v>
      </c>
      <c r="H156" s="76">
        <f>_xlfn.XLOOKUP(B156,'Mei-Compile'!$B$3:$B$163,'Mei-Compile'!$D$3:$D$163,"",0)</f>
        <v>10</v>
      </c>
      <c r="I156" s="76">
        <f>_xlfn.XLOOKUP(B156,'Jun-Compile'!$B$3:$B$167,'Jun-Compile'!$D$3:$D$167,"",0)</f>
        <v>37</v>
      </c>
      <c r="J156" s="26">
        <f>_xlfn.XLOOKUP(B156,'Jan-Compile'!$B$3:$B$153,'Jan-Compile'!$F$3:$F$153,"",0)</f>
        <v>0.38333333333333336</v>
      </c>
      <c r="K156" s="26">
        <f>_xlfn.XLOOKUP(B156,'Feb-Compile'!$B$3:$B$153,'Feb-Compile'!$F$3:$F$153,"",0)</f>
        <v>0.33333333333333331</v>
      </c>
      <c r="L156" s="26">
        <f>_xlfn.XLOOKUP(B156,'Mar-Compile'!$B$3:$B$153,'Mar-Compile'!$F$3:$F$153,"",0)</f>
        <v>2.0666666666666669</v>
      </c>
      <c r="M156" s="26">
        <f>_xlfn.XLOOKUP(B156,'Apr-Compile'!$B$3:$B$153,'Apr-Compile'!$F$3:$F$153,"",0)</f>
        <v>8.3333333333333329E-2</v>
      </c>
      <c r="N156" s="26">
        <f>_xlfn.XLOOKUP(B156,'Mei-Compile'!$B$3:$B$163,'Mei-Compile'!$F$3:$F$163,"",0)</f>
        <v>0.16666666666666666</v>
      </c>
      <c r="O156" s="26">
        <f>_xlfn.XLOOKUP(B156,'Jun-Compile'!$B$3:$B$167,'Jun-Compile'!$F$3:$F$167,"",0)</f>
        <v>0.6166666666666667</v>
      </c>
      <c r="P156" s="76">
        <f>_xlfn.XLOOKUP(B156,'Jan-Compile'!$B$3:$B$153,'Jan-Compile'!$H$3:$H$153,"",0)</f>
        <v>3</v>
      </c>
      <c r="Q156" s="76">
        <f>_xlfn.XLOOKUP(B156,'Feb-Compile'!$B$3:$B$153,'Feb-Compile'!$H$3:$H$153,"",0)</f>
        <v>6</v>
      </c>
      <c r="R156" s="76">
        <f>_xlfn.XLOOKUP(B156,'Mar-Compile'!$B$3:$B$153,'Mar-Compile'!$H$3:$H$153,"",0)</f>
        <v>10</v>
      </c>
      <c r="S156" s="76">
        <f>_xlfn.XLOOKUP(B156,'Apr-Compile'!$B$3:$B$153,'Apr-Compile'!$H$3:$H$153,"",0)</f>
        <v>2</v>
      </c>
      <c r="T156" s="76">
        <f>_xlfn.XLOOKUP(B156,'Mei-Compile'!$B$3:$B$163,'Mei-Compile'!$H$3:$H$163,"",0)</f>
        <v>3</v>
      </c>
      <c r="U156" s="76">
        <f>_xlfn.XLOOKUP(B156,'Jun-Compile'!$B$3:$B$167,'Jun-Compile'!$H$3:$H$167,"",0)</f>
        <v>6</v>
      </c>
    </row>
    <row r="157" spans="2:21" x14ac:dyDescent="0.25">
      <c r="B157" s="63" t="s">
        <v>293</v>
      </c>
      <c r="C157" s="65" t="str">
        <f>_xlfn.XLOOKUP(B157,'Jun-Compile'!$B$3:$B$167,'Jun-Compile'!$C$3:$C$167, ,0)</f>
        <v>Finance &amp; Accounting</v>
      </c>
      <c r="D157" s="76">
        <f>_xlfn.XLOOKUP(B157,'Jan-Compile'!$B$3:$B$153,'Jan-Compile'!$D$3:$D$153,"",0)</f>
        <v>0</v>
      </c>
      <c r="E157" s="76">
        <f>_xlfn.XLOOKUP(B157,'Feb-Compile'!$B$3:$B$153,'Feb-Compile'!$D$3:$D$153,"",0)</f>
        <v>0</v>
      </c>
      <c r="F157" s="76">
        <f>_xlfn.XLOOKUP(B157,'Mar-Compile'!$B$3:$B$153,'Mar-Compile'!$D$3:$D$153,"",0)</f>
        <v>0</v>
      </c>
      <c r="G157" s="76">
        <f>_xlfn.XLOOKUP(B157,'Apr-Compile'!$B$3:$B$153,'Apr-Compile'!$D$3:$D$153,"",0)</f>
        <v>2</v>
      </c>
      <c r="H157" s="76">
        <f>_xlfn.XLOOKUP(B157,'Mei-Compile'!$B$3:$B$163,'Mei-Compile'!$D$3:$D$163,"",0)</f>
        <v>1</v>
      </c>
      <c r="I157" s="76">
        <f>_xlfn.XLOOKUP(B157,'Jun-Compile'!$B$3:$B$167,'Jun-Compile'!$D$3:$D$167,"",0)</f>
        <v>0</v>
      </c>
      <c r="J157" s="26">
        <f>_xlfn.XLOOKUP(B157,'Jan-Compile'!$B$3:$B$153,'Jan-Compile'!$F$3:$F$153,"",0)</f>
        <v>0</v>
      </c>
      <c r="K157" s="26">
        <f>_xlfn.XLOOKUP(B157,'Feb-Compile'!$B$3:$B$153,'Feb-Compile'!$F$3:$F$153,"",0)</f>
        <v>0</v>
      </c>
      <c r="L157" s="26">
        <f>_xlfn.XLOOKUP(B157,'Mar-Compile'!$B$3:$B$153,'Mar-Compile'!$F$3:$F$153,"",0)</f>
        <v>0</v>
      </c>
      <c r="M157" s="26">
        <f>_xlfn.XLOOKUP(B157,'Apr-Compile'!$B$3:$B$153,'Apr-Compile'!$F$3:$F$153,"",0)</f>
        <v>3.3333333333333333E-2</v>
      </c>
      <c r="N157" s="26">
        <f>_xlfn.XLOOKUP(B157,'Mei-Compile'!$B$3:$B$163,'Mei-Compile'!$F$3:$F$163,"",0)</f>
        <v>1.6666666666666666E-2</v>
      </c>
      <c r="O157" s="26">
        <f>_xlfn.XLOOKUP(B157,'Jun-Compile'!$B$3:$B$167,'Jun-Compile'!$F$3:$F$167,"",0)</f>
        <v>0</v>
      </c>
      <c r="P157" s="76">
        <f>_xlfn.XLOOKUP(B157,'Jan-Compile'!$B$3:$B$153,'Jan-Compile'!$H$3:$H$153,"",0)</f>
        <v>0</v>
      </c>
      <c r="Q157" s="76">
        <f>_xlfn.XLOOKUP(B157,'Feb-Compile'!$B$3:$B$153,'Feb-Compile'!$H$3:$H$153,"",0)</f>
        <v>0</v>
      </c>
      <c r="R157" s="76">
        <f>_xlfn.XLOOKUP(B157,'Mar-Compile'!$B$3:$B$153,'Mar-Compile'!$H$3:$H$153,"",0)</f>
        <v>0</v>
      </c>
      <c r="S157" s="76">
        <f>_xlfn.XLOOKUP(B157,'Apr-Compile'!$B$3:$B$153,'Apr-Compile'!$H$3:$H$153,"",0)</f>
        <v>1</v>
      </c>
      <c r="T157" s="76">
        <f>_xlfn.XLOOKUP(B157,'Mei-Compile'!$B$3:$B$163,'Mei-Compile'!$H$3:$H$163,"",0)</f>
        <v>1</v>
      </c>
      <c r="U157" s="76">
        <f>_xlfn.XLOOKUP(B157,'Jun-Compile'!$B$3:$B$167,'Jun-Compile'!$H$3:$H$167,"",0)</f>
        <v>0</v>
      </c>
    </row>
    <row r="158" spans="2:21" x14ac:dyDescent="0.25">
      <c r="B158" s="66" t="s">
        <v>295</v>
      </c>
      <c r="C158" s="65">
        <f>_xlfn.XLOOKUP(B158,'Jun-Compile'!$B$3:$B$167,'Jun-Compile'!$C$3:$C$167, ,0)</f>
        <v>0</v>
      </c>
      <c r="D158" s="76">
        <f>_xlfn.XLOOKUP(B158,'Jan-Compile'!$B$3:$B$153,'Jan-Compile'!$D$3:$D$153,"",0)</f>
        <v>0</v>
      </c>
      <c r="E158" s="76">
        <f>_xlfn.XLOOKUP(B158,'Feb-Compile'!$B$3:$B$153,'Feb-Compile'!$D$3:$D$153,"",0)</f>
        <v>202</v>
      </c>
      <c r="F158" s="76">
        <f>_xlfn.XLOOKUP(B158,'Mar-Compile'!$B$3:$B$153,'Mar-Compile'!$D$3:$D$153,"",0)</f>
        <v>91</v>
      </c>
      <c r="G158" s="76">
        <f>_xlfn.XLOOKUP(B158,'Apr-Compile'!$B$3:$B$153,'Apr-Compile'!$D$3:$D$153,"",0)</f>
        <v>6</v>
      </c>
      <c r="H158" s="76">
        <f>_xlfn.XLOOKUP(B158,'Mei-Compile'!$B$3:$B$163,'Mei-Compile'!$D$3:$D$163,"",0)</f>
        <v>0</v>
      </c>
      <c r="I158" s="76">
        <f>_xlfn.XLOOKUP(B158,'Jun-Compile'!$B$3:$B$167,'Jun-Compile'!$D$3:$D$167,"",0)</f>
        <v>0</v>
      </c>
      <c r="J158" s="26">
        <f>_xlfn.XLOOKUP(B158,'Jan-Compile'!$B$3:$B$153,'Jan-Compile'!$F$3:$F$153,"",0)</f>
        <v>0</v>
      </c>
      <c r="K158" s="26">
        <f>_xlfn.XLOOKUP(B158,'Feb-Compile'!$B$3:$B$153,'Feb-Compile'!$F$3:$F$153,"",0)</f>
        <v>3.3666666666666667</v>
      </c>
      <c r="L158" s="26">
        <f>_xlfn.XLOOKUP(B158,'Mar-Compile'!$B$3:$B$153,'Mar-Compile'!$F$3:$F$153,"",0)</f>
        <v>1.5166666666666666</v>
      </c>
      <c r="M158" s="26">
        <f>_xlfn.XLOOKUP(B158,'Apr-Compile'!$B$3:$B$153,'Apr-Compile'!$F$3:$F$153,"",0)</f>
        <v>0.1</v>
      </c>
      <c r="N158" s="26">
        <f>_xlfn.XLOOKUP(B158,'Mei-Compile'!$B$3:$B$163,'Mei-Compile'!$F$3:$F$163,"",0)</f>
        <v>0</v>
      </c>
      <c r="O158" s="26">
        <f>_xlfn.XLOOKUP(B158,'Jun-Compile'!$B$3:$B$167,'Jun-Compile'!$F$3:$F$167,"",0)</f>
        <v>0</v>
      </c>
      <c r="P158" s="76">
        <f>_xlfn.XLOOKUP(B158,'Jan-Compile'!$B$3:$B$153,'Jan-Compile'!$H$3:$H$153,"",0)</f>
        <v>0</v>
      </c>
      <c r="Q158" s="76">
        <f>_xlfn.XLOOKUP(B158,'Feb-Compile'!$B$3:$B$153,'Feb-Compile'!$H$3:$H$153,"",0)</f>
        <v>4</v>
      </c>
      <c r="R158" s="76">
        <f>_xlfn.XLOOKUP(B158,'Mar-Compile'!$B$3:$B$153,'Mar-Compile'!$H$3:$H$153,"",0)</f>
        <v>3</v>
      </c>
      <c r="S158" s="76">
        <f>_xlfn.XLOOKUP(B158,'Apr-Compile'!$B$3:$B$153,'Apr-Compile'!$H$3:$H$153,"",0)</f>
        <v>1</v>
      </c>
      <c r="T158" s="76">
        <f>_xlfn.XLOOKUP(B158,'Mei-Compile'!$B$3:$B$163,'Mei-Compile'!$H$3:$H$163,"",0)</f>
        <v>0</v>
      </c>
      <c r="U158" s="76">
        <f>_xlfn.XLOOKUP(B158,'Jun-Compile'!$B$3:$B$167,'Jun-Compile'!$H$3:$H$167,"",0)</f>
        <v>0</v>
      </c>
    </row>
    <row r="159" spans="2:21" x14ac:dyDescent="0.25">
      <c r="B159" s="63" t="s">
        <v>296</v>
      </c>
      <c r="C159" s="65" t="str">
        <f>_xlfn.XLOOKUP(B159,'Jun-Compile'!$B$3:$B$167,'Jun-Compile'!$C$3:$C$167, ,0)</f>
        <v>Operation</v>
      </c>
      <c r="D159" s="76">
        <f>_xlfn.XLOOKUP(B159,'Jan-Compile'!$B$3:$B$153,'Jan-Compile'!$D$3:$D$153,"",0)</f>
        <v>0</v>
      </c>
      <c r="E159" s="76">
        <f>_xlfn.XLOOKUP(B159,'Feb-Compile'!$B$3:$B$153,'Feb-Compile'!$D$3:$D$153,"",0)</f>
        <v>0</v>
      </c>
      <c r="F159" s="76">
        <f>_xlfn.XLOOKUP(B159,'Mar-Compile'!$B$3:$B$153,'Mar-Compile'!$D$3:$D$153,"",0)</f>
        <v>0</v>
      </c>
      <c r="G159" s="76">
        <f>_xlfn.XLOOKUP(B159,'Apr-Compile'!$B$3:$B$153,'Apr-Compile'!$D$3:$D$153,"",0)</f>
        <v>0</v>
      </c>
      <c r="H159" s="76">
        <f>_xlfn.XLOOKUP(B159,'Mei-Compile'!$B$3:$B$163,'Mei-Compile'!$D$3:$D$163,"",0)</f>
        <v>0</v>
      </c>
      <c r="I159" s="76">
        <f>_xlfn.XLOOKUP(B159,'Jun-Compile'!$B$3:$B$167,'Jun-Compile'!$D$3:$D$167,"",0)</f>
        <v>0</v>
      </c>
      <c r="J159" s="26">
        <f>_xlfn.XLOOKUP(B159,'Jan-Compile'!$B$3:$B$153,'Jan-Compile'!$F$3:$F$153,"",0)</f>
        <v>0</v>
      </c>
      <c r="K159" s="26">
        <f>_xlfn.XLOOKUP(B159,'Feb-Compile'!$B$3:$B$153,'Feb-Compile'!$F$3:$F$153,"",0)</f>
        <v>0</v>
      </c>
      <c r="L159" s="26">
        <f>_xlfn.XLOOKUP(B159,'Mar-Compile'!$B$3:$B$153,'Mar-Compile'!$F$3:$F$153,"",0)</f>
        <v>0</v>
      </c>
      <c r="M159" s="26">
        <f>_xlfn.XLOOKUP(B159,'Apr-Compile'!$B$3:$B$153,'Apr-Compile'!$F$3:$F$153,"",0)</f>
        <v>0</v>
      </c>
      <c r="N159" s="26">
        <f>_xlfn.XLOOKUP(B159,'Mei-Compile'!$B$3:$B$163,'Mei-Compile'!$F$3:$F$163,"",0)</f>
        <v>0</v>
      </c>
      <c r="O159" s="26">
        <f>_xlfn.XLOOKUP(B159,'Jun-Compile'!$B$3:$B$167,'Jun-Compile'!$F$3:$F$167,"",0)</f>
        <v>0</v>
      </c>
      <c r="P159" s="76">
        <f>_xlfn.XLOOKUP(B159,'Jan-Compile'!$B$3:$B$153,'Jan-Compile'!$H$3:$H$153,"",0)</f>
        <v>0</v>
      </c>
      <c r="Q159" s="76">
        <f>_xlfn.XLOOKUP(B159,'Feb-Compile'!$B$3:$B$153,'Feb-Compile'!$H$3:$H$153,"",0)</f>
        <v>0</v>
      </c>
      <c r="R159" s="76">
        <f>_xlfn.XLOOKUP(B159,'Mar-Compile'!$B$3:$B$153,'Mar-Compile'!$H$3:$H$153,"",0)</f>
        <v>0</v>
      </c>
      <c r="S159" s="76">
        <f>_xlfn.XLOOKUP(B159,'Apr-Compile'!$B$3:$B$153,'Apr-Compile'!$H$3:$H$153,"",0)</f>
        <v>0</v>
      </c>
      <c r="T159" s="76">
        <f>_xlfn.XLOOKUP(B159,'Mei-Compile'!$B$3:$B$163,'Mei-Compile'!$H$3:$H$163,"",0)</f>
        <v>0</v>
      </c>
      <c r="U159" s="76">
        <f>_xlfn.XLOOKUP(B159,'Jun-Compile'!$B$3:$B$167,'Jun-Compile'!$H$3:$H$167,"",0)</f>
        <v>0</v>
      </c>
    </row>
    <row r="160" spans="2:21" x14ac:dyDescent="0.25">
      <c r="B160" s="66" t="s">
        <v>298</v>
      </c>
      <c r="C160" s="65">
        <f>_xlfn.XLOOKUP(B160,'Jun-Compile'!$B$3:$B$167,'Jun-Compile'!$C$3:$C$167, ,0)</f>
        <v>0</v>
      </c>
      <c r="D160" s="76">
        <f>_xlfn.XLOOKUP(B160,'Jan-Compile'!$B$3:$B$153,'Jan-Compile'!$D$3:$D$153,"",0)</f>
        <v>119</v>
      </c>
      <c r="E160" s="76">
        <f>_xlfn.XLOOKUP(B160,'Feb-Compile'!$B$3:$B$153,'Feb-Compile'!$D$3:$D$153,"",0)</f>
        <v>209</v>
      </c>
      <c r="F160" s="76">
        <f>_xlfn.XLOOKUP(B160,'Mar-Compile'!$B$3:$B$153,'Mar-Compile'!$D$3:$D$153,"",0)</f>
        <v>202</v>
      </c>
      <c r="G160" s="76">
        <f>_xlfn.XLOOKUP(B160,'Apr-Compile'!$B$3:$B$153,'Apr-Compile'!$D$3:$D$153,"",0)</f>
        <v>131</v>
      </c>
      <c r="H160" s="76">
        <f>_xlfn.XLOOKUP(B160,'Mei-Compile'!$B$3:$B$163,'Mei-Compile'!$D$3:$D$163,"",0)</f>
        <v>7</v>
      </c>
      <c r="I160" s="76">
        <f>_xlfn.XLOOKUP(B160,'Jun-Compile'!$B$3:$B$167,'Jun-Compile'!$D$3:$D$167,"",0)</f>
        <v>0</v>
      </c>
      <c r="J160" s="26">
        <f>_xlfn.XLOOKUP(B160,'Jan-Compile'!$B$3:$B$153,'Jan-Compile'!$F$3:$F$153,"",0)</f>
        <v>1.9833333333333334</v>
      </c>
      <c r="K160" s="26">
        <f>_xlfn.XLOOKUP(B160,'Feb-Compile'!$B$3:$B$153,'Feb-Compile'!$F$3:$F$153,"",0)</f>
        <v>3.4833333333333334</v>
      </c>
      <c r="L160" s="26">
        <f>_xlfn.XLOOKUP(B160,'Mar-Compile'!$B$3:$B$153,'Mar-Compile'!$F$3:$F$153,"",0)</f>
        <v>3.3666666666666667</v>
      </c>
      <c r="M160" s="26">
        <f>_xlfn.XLOOKUP(B160,'Apr-Compile'!$B$3:$B$153,'Apr-Compile'!$F$3:$F$153,"",0)</f>
        <v>2.1833333333333331</v>
      </c>
      <c r="N160" s="26">
        <f>_xlfn.XLOOKUP(B160,'Mei-Compile'!$B$3:$B$163,'Mei-Compile'!$F$3:$F$163,"",0)</f>
        <v>0.11666666666666667</v>
      </c>
      <c r="O160" s="26">
        <f>_xlfn.XLOOKUP(B160,'Jun-Compile'!$B$3:$B$167,'Jun-Compile'!$F$3:$F$167,"",0)</f>
        <v>0</v>
      </c>
      <c r="P160" s="76">
        <f>_xlfn.XLOOKUP(B160,'Jan-Compile'!$B$3:$B$153,'Jan-Compile'!$H$3:$H$153,"",0)</f>
        <v>8</v>
      </c>
      <c r="Q160" s="76">
        <f>_xlfn.XLOOKUP(B160,'Feb-Compile'!$B$3:$B$153,'Feb-Compile'!$H$3:$H$153,"",0)</f>
        <v>15</v>
      </c>
      <c r="R160" s="76">
        <f>_xlfn.XLOOKUP(B160,'Mar-Compile'!$B$3:$B$153,'Mar-Compile'!$H$3:$H$153,"",0)</f>
        <v>11</v>
      </c>
      <c r="S160" s="76">
        <f>_xlfn.XLOOKUP(B160,'Apr-Compile'!$B$3:$B$153,'Apr-Compile'!$H$3:$H$153,"",0)</f>
        <v>9</v>
      </c>
      <c r="T160" s="76">
        <f>_xlfn.XLOOKUP(B160,'Mei-Compile'!$B$3:$B$163,'Mei-Compile'!$H$3:$H$163,"",0)</f>
        <v>1</v>
      </c>
      <c r="U160" s="76">
        <f>_xlfn.XLOOKUP(B160,'Jun-Compile'!$B$3:$B$167,'Jun-Compile'!$H$3:$H$167,"",0)</f>
        <v>0</v>
      </c>
    </row>
    <row r="161" spans="2:21" x14ac:dyDescent="0.25">
      <c r="B161" s="65" t="s">
        <v>426</v>
      </c>
      <c r="C161" s="65" t="str">
        <f>_xlfn.XLOOKUP(B161,'Jun-Compile'!$B$3:$B$167,'Jun-Compile'!$C$3:$C$167, ,0)</f>
        <v>MEP</v>
      </c>
      <c r="D161" s="76" t="str">
        <f>_xlfn.XLOOKUP(B161,'Jan-Compile'!$B$3:$B$153,'Jan-Compile'!$D$3:$D$153,"",0)</f>
        <v/>
      </c>
      <c r="E161" s="76" t="str">
        <f>_xlfn.XLOOKUP(B161,'Feb-Compile'!$B$3:$B$153,'Feb-Compile'!$D$3:$D$153,"",0)</f>
        <v/>
      </c>
      <c r="F161" s="76" t="str">
        <f>_xlfn.XLOOKUP(B161,'Mar-Compile'!$B$3:$B$153,'Mar-Compile'!$D$3:$D$153,"",0)</f>
        <v/>
      </c>
      <c r="G161" s="76" t="str">
        <f>_xlfn.XLOOKUP(B161,'Apr-Compile'!$B$3:$B$153,'Apr-Compile'!$D$3:$D$153,"",0)</f>
        <v/>
      </c>
      <c r="H161" s="76">
        <f>_xlfn.XLOOKUP(B161,'Mei-Compile'!$B$3:$B$163,'Mei-Compile'!$D$3:$D$163,"",0)</f>
        <v>52</v>
      </c>
      <c r="I161" s="76">
        <f>_xlfn.XLOOKUP(B161,'Jun-Compile'!$B$3:$B$167,'Jun-Compile'!$D$3:$D$167,"",0)</f>
        <v>3</v>
      </c>
      <c r="J161" s="26" t="str">
        <f>_xlfn.XLOOKUP(B161,'Jan-Compile'!$B$3:$B$153,'Jan-Compile'!$F$3:$F$153,"",0)</f>
        <v/>
      </c>
      <c r="K161" s="26" t="str">
        <f>_xlfn.XLOOKUP(B161,'Feb-Compile'!$B$3:$B$153,'Feb-Compile'!$F$3:$F$153,"",0)</f>
        <v/>
      </c>
      <c r="L161" s="26" t="str">
        <f>_xlfn.XLOOKUP(B161,'Mar-Compile'!$B$3:$B$153,'Mar-Compile'!$F$3:$F$153,"",0)</f>
        <v/>
      </c>
      <c r="M161" s="26" t="str">
        <f>_xlfn.XLOOKUP(B161,'Apr-Compile'!$B$3:$B$153,'Apr-Compile'!$F$3:$F$153,"",0)</f>
        <v/>
      </c>
      <c r="N161" s="26">
        <f>_xlfn.XLOOKUP(B161,'Mei-Compile'!$B$3:$B$163,'Mei-Compile'!$F$3:$F$163,"",0)</f>
        <v>0.8666666666666667</v>
      </c>
      <c r="O161" s="26">
        <f>_xlfn.XLOOKUP(B161,'Jun-Compile'!$B$3:$B$167,'Jun-Compile'!$F$3:$F$167,"",0)</f>
        <v>0.05</v>
      </c>
      <c r="P161" s="76" t="str">
        <f>_xlfn.XLOOKUP(B161,'Jan-Compile'!$B$3:$B$153,'Jan-Compile'!$H$3:$H$153,"",0)</f>
        <v/>
      </c>
      <c r="Q161" s="76" t="str">
        <f>_xlfn.XLOOKUP(B161,'Feb-Compile'!$B$3:$B$153,'Feb-Compile'!$H$3:$H$153,"",0)</f>
        <v/>
      </c>
      <c r="R161" s="76" t="str">
        <f>_xlfn.XLOOKUP(B161,'Mar-Compile'!$B$3:$B$153,'Mar-Compile'!$H$3:$H$153,"",0)</f>
        <v/>
      </c>
      <c r="S161" s="76" t="str">
        <f>_xlfn.XLOOKUP(B161,'Apr-Compile'!$B$3:$B$153,'Apr-Compile'!$H$3:$H$153,"",0)</f>
        <v/>
      </c>
      <c r="T161" s="76">
        <f>_xlfn.XLOOKUP(B161,'Mei-Compile'!$B$3:$B$163,'Mei-Compile'!$H$3:$H$163,"",0)</f>
        <v>6</v>
      </c>
      <c r="U161" s="76">
        <f>_xlfn.XLOOKUP(B161,'Jun-Compile'!$B$3:$B$167,'Jun-Compile'!$H$3:$H$167,"",0)</f>
        <v>2</v>
      </c>
    </row>
    <row r="162" spans="2:21" x14ac:dyDescent="0.25">
      <c r="B162" s="65" t="s">
        <v>429</v>
      </c>
      <c r="C162" s="65" t="str">
        <f>_xlfn.XLOOKUP(B162,'Jun-Compile'!$B$3:$B$167,'Jun-Compile'!$C$3:$C$167, ,0)</f>
        <v>MEP</v>
      </c>
      <c r="D162" s="76" t="str">
        <f>_xlfn.XLOOKUP(B162,'Jan-Compile'!$B$3:$B$153,'Jan-Compile'!$D$3:$D$153,"",0)</f>
        <v/>
      </c>
      <c r="E162" s="76" t="str">
        <f>_xlfn.XLOOKUP(B162,'Feb-Compile'!$B$3:$B$153,'Feb-Compile'!$D$3:$D$153,"",0)</f>
        <v/>
      </c>
      <c r="F162" s="76" t="str">
        <f>_xlfn.XLOOKUP(B162,'Mar-Compile'!$B$3:$B$153,'Mar-Compile'!$D$3:$D$153,"",0)</f>
        <v/>
      </c>
      <c r="G162" s="76" t="str">
        <f>_xlfn.XLOOKUP(B162,'Apr-Compile'!$B$3:$B$153,'Apr-Compile'!$D$3:$D$153,"",0)</f>
        <v/>
      </c>
      <c r="H162" s="76">
        <f>_xlfn.XLOOKUP(B162,'Mei-Compile'!$B$3:$B$163,'Mei-Compile'!$D$3:$D$163,"",0)</f>
        <v>0</v>
      </c>
      <c r="I162" s="76">
        <f>_xlfn.XLOOKUP(B162,'Jun-Compile'!$B$3:$B$167,'Jun-Compile'!$D$3:$D$167,"",0)</f>
        <v>0</v>
      </c>
      <c r="J162" s="26" t="str">
        <f>_xlfn.XLOOKUP(B162,'Jan-Compile'!$B$3:$B$153,'Jan-Compile'!$F$3:$F$153,"",0)</f>
        <v/>
      </c>
      <c r="K162" s="26" t="str">
        <f>_xlfn.XLOOKUP(B162,'Feb-Compile'!$B$3:$B$153,'Feb-Compile'!$F$3:$F$153,"",0)</f>
        <v/>
      </c>
      <c r="L162" s="26" t="str">
        <f>_xlfn.XLOOKUP(B162,'Mar-Compile'!$B$3:$B$153,'Mar-Compile'!$F$3:$F$153,"",0)</f>
        <v/>
      </c>
      <c r="M162" s="26" t="str">
        <f>_xlfn.XLOOKUP(B162,'Apr-Compile'!$B$3:$B$153,'Apr-Compile'!$F$3:$F$153,"",0)</f>
        <v/>
      </c>
      <c r="N162" s="26">
        <f>_xlfn.XLOOKUP(B162,'Mei-Compile'!$B$3:$B$163,'Mei-Compile'!$F$3:$F$163,"",0)</f>
        <v>0</v>
      </c>
      <c r="O162" s="26">
        <f>_xlfn.XLOOKUP(B162,'Jun-Compile'!$B$3:$B$167,'Jun-Compile'!$F$3:$F$167,"",0)</f>
        <v>0</v>
      </c>
      <c r="P162" s="76" t="str">
        <f>_xlfn.XLOOKUP(B162,'Jan-Compile'!$B$3:$B$153,'Jan-Compile'!$H$3:$H$153,"",0)</f>
        <v/>
      </c>
      <c r="Q162" s="76" t="str">
        <f>_xlfn.XLOOKUP(B162,'Feb-Compile'!$B$3:$B$153,'Feb-Compile'!$H$3:$H$153,"",0)</f>
        <v/>
      </c>
      <c r="R162" s="76" t="str">
        <f>_xlfn.XLOOKUP(B162,'Mar-Compile'!$B$3:$B$153,'Mar-Compile'!$H$3:$H$153,"",0)</f>
        <v/>
      </c>
      <c r="S162" s="76" t="str">
        <f>_xlfn.XLOOKUP(B162,'Apr-Compile'!$B$3:$B$153,'Apr-Compile'!$H$3:$H$153,"",0)</f>
        <v/>
      </c>
      <c r="T162" s="76">
        <f>_xlfn.XLOOKUP(B162,'Mei-Compile'!$B$3:$B$163,'Mei-Compile'!$H$3:$H$163,"",0)</f>
        <v>0</v>
      </c>
      <c r="U162" s="76">
        <f>_xlfn.XLOOKUP(B162,'Jun-Compile'!$B$3:$B$167,'Jun-Compile'!$H$3:$H$167,"",0)</f>
        <v>0</v>
      </c>
    </row>
    <row r="163" spans="2:21" x14ac:dyDescent="0.25">
      <c r="B163" s="65" t="s">
        <v>432</v>
      </c>
      <c r="C163" s="65" t="str">
        <f>_xlfn.XLOOKUP(B163,'Jun-Compile'!$B$3:$B$167,'Jun-Compile'!$C$3:$C$167, ,0)</f>
        <v>MEP</v>
      </c>
      <c r="D163" s="76" t="str">
        <f>_xlfn.XLOOKUP(B163,'Jan-Compile'!$B$3:$B$153,'Jan-Compile'!$D$3:$D$153,"",0)</f>
        <v/>
      </c>
      <c r="E163" s="76" t="str">
        <f>_xlfn.XLOOKUP(B163,'Feb-Compile'!$B$3:$B$153,'Feb-Compile'!$D$3:$D$153,"",0)</f>
        <v/>
      </c>
      <c r="F163" s="76" t="str">
        <f>_xlfn.XLOOKUP(B163,'Mar-Compile'!$B$3:$B$153,'Mar-Compile'!$D$3:$D$153,"",0)</f>
        <v/>
      </c>
      <c r="G163" s="76" t="str">
        <f>_xlfn.XLOOKUP(B163,'Apr-Compile'!$B$3:$B$153,'Apr-Compile'!$D$3:$D$153,"",0)</f>
        <v/>
      </c>
      <c r="H163" s="76">
        <f>_xlfn.XLOOKUP(B163,'Mei-Compile'!$B$3:$B$163,'Mei-Compile'!$D$3:$D$163,"",0)</f>
        <v>9</v>
      </c>
      <c r="I163" s="76">
        <f>_xlfn.XLOOKUP(B163,'Jun-Compile'!$B$3:$B$167,'Jun-Compile'!$D$3:$D$167,"",0)</f>
        <v>0</v>
      </c>
      <c r="J163" s="26" t="str">
        <f>_xlfn.XLOOKUP(B163,'Jan-Compile'!$B$3:$B$153,'Jan-Compile'!$F$3:$F$153,"",0)</f>
        <v/>
      </c>
      <c r="K163" s="26" t="str">
        <f>_xlfn.XLOOKUP(B163,'Feb-Compile'!$B$3:$B$153,'Feb-Compile'!$F$3:$F$153,"",0)</f>
        <v/>
      </c>
      <c r="L163" s="26" t="str">
        <f>_xlfn.XLOOKUP(B163,'Mar-Compile'!$B$3:$B$153,'Mar-Compile'!$F$3:$F$153,"",0)</f>
        <v/>
      </c>
      <c r="M163" s="26" t="str">
        <f>_xlfn.XLOOKUP(B163,'Apr-Compile'!$B$3:$B$153,'Apr-Compile'!$F$3:$F$153,"",0)</f>
        <v/>
      </c>
      <c r="N163" s="26">
        <f>_xlfn.XLOOKUP(B163,'Mei-Compile'!$B$3:$B$163,'Mei-Compile'!$F$3:$F$163,"",0)</f>
        <v>0.15</v>
      </c>
      <c r="O163" s="26">
        <f>_xlfn.XLOOKUP(B163,'Jun-Compile'!$B$3:$B$167,'Jun-Compile'!$F$3:$F$167,"",0)</f>
        <v>0</v>
      </c>
      <c r="P163" s="76" t="str">
        <f>_xlfn.XLOOKUP(B163,'Jan-Compile'!$B$3:$B$153,'Jan-Compile'!$H$3:$H$153,"",0)</f>
        <v/>
      </c>
      <c r="Q163" s="76" t="str">
        <f>_xlfn.XLOOKUP(B163,'Feb-Compile'!$B$3:$B$153,'Feb-Compile'!$H$3:$H$153,"",0)</f>
        <v/>
      </c>
      <c r="R163" s="76" t="str">
        <f>_xlfn.XLOOKUP(B163,'Mar-Compile'!$B$3:$B$153,'Mar-Compile'!$H$3:$H$153,"",0)</f>
        <v/>
      </c>
      <c r="S163" s="76" t="str">
        <f>_xlfn.XLOOKUP(B163,'Apr-Compile'!$B$3:$B$153,'Apr-Compile'!$H$3:$H$153,"",0)</f>
        <v/>
      </c>
      <c r="T163" s="76">
        <f>_xlfn.XLOOKUP(B163,'Mei-Compile'!$B$3:$B$163,'Mei-Compile'!$H$3:$H$163,"",0)</f>
        <v>1</v>
      </c>
      <c r="U163" s="76">
        <f>_xlfn.XLOOKUP(B163,'Jun-Compile'!$B$3:$B$167,'Jun-Compile'!$H$3:$H$167,"",0)</f>
        <v>0</v>
      </c>
    </row>
    <row r="164" spans="2:21" x14ac:dyDescent="0.25">
      <c r="B164" s="70" t="s">
        <v>453</v>
      </c>
      <c r="C164" s="65" t="str">
        <f>_xlfn.XLOOKUP(B164,'Jun-Compile'!$B$3:$B$167,'Jun-Compile'!$C$3:$C$167, ,0)</f>
        <v>MEP</v>
      </c>
      <c r="D164" s="76" t="str">
        <f>_xlfn.XLOOKUP(B164,'Jan-Compile'!$B$3:$B$153,'Jan-Compile'!$D$3:$D$153,"",0)</f>
        <v/>
      </c>
      <c r="E164" s="76" t="str">
        <f>_xlfn.XLOOKUP(B164,'Feb-Compile'!$B$3:$B$153,'Feb-Compile'!$D$3:$D$153,"",0)</f>
        <v/>
      </c>
      <c r="F164" s="76" t="str">
        <f>_xlfn.XLOOKUP(B164,'Mar-Compile'!$B$3:$B$153,'Mar-Compile'!$D$3:$D$153,"",0)</f>
        <v/>
      </c>
      <c r="G164" s="76" t="str">
        <f>_xlfn.XLOOKUP(B164,'Apr-Compile'!$B$3:$B$153,'Apr-Compile'!$D$3:$D$153,"",0)</f>
        <v/>
      </c>
      <c r="H164" s="76" t="str">
        <f>_xlfn.XLOOKUP(B164,'Mei-Compile'!$B$3:$B$163,'Mei-Compile'!$D$3:$D$163,"",0)</f>
        <v/>
      </c>
      <c r="I164" s="76">
        <f>_xlfn.XLOOKUP(B164,'Jun-Compile'!$B$3:$B$167,'Jun-Compile'!$D$3:$D$167,"",0)</f>
        <v>83</v>
      </c>
      <c r="J164" s="26" t="str">
        <f>_xlfn.XLOOKUP(B164,'Jan-Compile'!$B$3:$B$153,'Jan-Compile'!$F$3:$F$153,"",0)</f>
        <v/>
      </c>
      <c r="K164" s="26" t="str">
        <f>_xlfn.XLOOKUP(B164,'Feb-Compile'!$B$3:$B$153,'Feb-Compile'!$F$3:$F$153,"",0)</f>
        <v/>
      </c>
      <c r="L164" s="26" t="str">
        <f>_xlfn.XLOOKUP(B164,'Mar-Compile'!$B$3:$B$153,'Mar-Compile'!$F$3:$F$153,"",0)</f>
        <v/>
      </c>
      <c r="M164" s="26" t="str">
        <f>_xlfn.XLOOKUP(B164,'Apr-Compile'!$B$3:$B$153,'Apr-Compile'!$F$3:$F$153,"",0)</f>
        <v/>
      </c>
      <c r="N164" s="26" t="str">
        <f>_xlfn.XLOOKUP(B164,'Mei-Compile'!$B$3:$B$163,'Mei-Compile'!$F$3:$F$163,"",0)</f>
        <v/>
      </c>
      <c r="O164" s="26">
        <f>_xlfn.XLOOKUP(B164,'Jun-Compile'!$B$3:$B$167,'Jun-Compile'!$F$3:$F$167,"",0)</f>
        <v>1.3833333333333333</v>
      </c>
      <c r="P164" s="76" t="str">
        <f>_xlfn.XLOOKUP(B164,'Jan-Compile'!$B$3:$B$153,'Jan-Compile'!$H$3:$H$153,"",0)</f>
        <v/>
      </c>
      <c r="Q164" s="76" t="str">
        <f>_xlfn.XLOOKUP(B164,'Feb-Compile'!$B$3:$B$153,'Feb-Compile'!$H$3:$H$153,"",0)</f>
        <v/>
      </c>
      <c r="R164" s="76" t="str">
        <f>_xlfn.XLOOKUP(B164,'Mar-Compile'!$B$3:$B$153,'Mar-Compile'!$H$3:$H$153,"",0)</f>
        <v/>
      </c>
      <c r="S164" s="76" t="str">
        <f>_xlfn.XLOOKUP(B164,'Apr-Compile'!$B$3:$B$153,'Apr-Compile'!$H$3:$H$153,"",0)</f>
        <v/>
      </c>
      <c r="T164" s="76" t="str">
        <f>_xlfn.XLOOKUP(B164,'Mei-Compile'!$B$3:$B$163,'Mei-Compile'!$H$3:$H$163,"",0)</f>
        <v/>
      </c>
      <c r="U164" s="76">
        <f>_xlfn.XLOOKUP(B164,'Jun-Compile'!$B$3:$B$167,'Jun-Compile'!$H$3:$H$167,"",0)</f>
        <v>9</v>
      </c>
    </row>
    <row r="165" spans="2:21" x14ac:dyDescent="0.25">
      <c r="B165" s="70" t="s">
        <v>454</v>
      </c>
      <c r="C165" s="65" t="str">
        <f>_xlfn.XLOOKUP(B165,'Jun-Compile'!$B$3:$B$167,'Jun-Compile'!$C$3:$C$167, ,0)</f>
        <v>MEP</v>
      </c>
      <c r="D165" s="76" t="str">
        <f>_xlfn.XLOOKUP(B165,'Jan-Compile'!$B$3:$B$153,'Jan-Compile'!$D$3:$D$153,"",0)</f>
        <v/>
      </c>
      <c r="E165" s="76" t="str">
        <f>_xlfn.XLOOKUP(B165,'Feb-Compile'!$B$3:$B$153,'Feb-Compile'!$D$3:$D$153,"",0)</f>
        <v/>
      </c>
      <c r="F165" s="76" t="str">
        <f>_xlfn.XLOOKUP(B165,'Mar-Compile'!$B$3:$B$153,'Mar-Compile'!$D$3:$D$153,"",0)</f>
        <v/>
      </c>
      <c r="G165" s="76" t="str">
        <f>_xlfn.XLOOKUP(B165,'Apr-Compile'!$B$3:$B$153,'Apr-Compile'!$D$3:$D$153,"",0)</f>
        <v/>
      </c>
      <c r="H165" s="76" t="str">
        <f>_xlfn.XLOOKUP(B165,'Mei-Compile'!$B$3:$B$163,'Mei-Compile'!$D$3:$D$163,"",0)</f>
        <v/>
      </c>
      <c r="I165" s="76">
        <f>_xlfn.XLOOKUP(B165,'Jun-Compile'!$B$3:$B$167,'Jun-Compile'!$D$3:$D$167,"",0)</f>
        <v>76</v>
      </c>
      <c r="J165" s="26" t="str">
        <f>_xlfn.XLOOKUP(B165,'Jan-Compile'!$B$3:$B$153,'Jan-Compile'!$F$3:$F$153,"",0)</f>
        <v/>
      </c>
      <c r="K165" s="26" t="str">
        <f>_xlfn.XLOOKUP(B165,'Feb-Compile'!$B$3:$B$153,'Feb-Compile'!$F$3:$F$153,"",0)</f>
        <v/>
      </c>
      <c r="L165" s="26" t="str">
        <f>_xlfn.XLOOKUP(B165,'Mar-Compile'!$B$3:$B$153,'Mar-Compile'!$F$3:$F$153,"",0)</f>
        <v/>
      </c>
      <c r="M165" s="26" t="str">
        <f>_xlfn.XLOOKUP(B165,'Apr-Compile'!$B$3:$B$153,'Apr-Compile'!$F$3:$F$153,"",0)</f>
        <v/>
      </c>
      <c r="N165" s="26" t="str">
        <f>_xlfn.XLOOKUP(B165,'Mei-Compile'!$B$3:$B$163,'Mei-Compile'!$F$3:$F$163,"",0)</f>
        <v/>
      </c>
      <c r="O165" s="26">
        <f>_xlfn.XLOOKUP(B165,'Jun-Compile'!$B$3:$B$167,'Jun-Compile'!$F$3:$F$167,"",0)</f>
        <v>1.2666666666666666</v>
      </c>
      <c r="P165" s="76" t="str">
        <f>_xlfn.XLOOKUP(B165,'Jan-Compile'!$B$3:$B$153,'Jan-Compile'!$H$3:$H$153,"",0)</f>
        <v/>
      </c>
      <c r="Q165" s="76" t="str">
        <f>_xlfn.XLOOKUP(B165,'Feb-Compile'!$B$3:$B$153,'Feb-Compile'!$H$3:$H$153,"",0)</f>
        <v/>
      </c>
      <c r="R165" s="76" t="str">
        <f>_xlfn.XLOOKUP(B165,'Mar-Compile'!$B$3:$B$153,'Mar-Compile'!$H$3:$H$153,"",0)</f>
        <v/>
      </c>
      <c r="S165" s="76" t="str">
        <f>_xlfn.XLOOKUP(B165,'Apr-Compile'!$B$3:$B$153,'Apr-Compile'!$H$3:$H$153,"",0)</f>
        <v/>
      </c>
      <c r="T165" s="76" t="str">
        <f>_xlfn.XLOOKUP(B165,'Mei-Compile'!$B$3:$B$163,'Mei-Compile'!$H$3:$H$163,"",0)</f>
        <v/>
      </c>
      <c r="U165" s="76">
        <f>_xlfn.XLOOKUP(B165,'Jun-Compile'!$B$3:$B$167,'Jun-Compile'!$H$3:$H$167,"",0)</f>
        <v>2</v>
      </c>
    </row>
    <row r="166" spans="2:21" x14ac:dyDescent="0.25">
      <c r="B166" s="70" t="s">
        <v>455</v>
      </c>
      <c r="C166" s="65" t="str">
        <f>_xlfn.XLOOKUP(B166,'Jun-Compile'!$B$3:$B$167,'Jun-Compile'!$C$3:$C$167, ,0)</f>
        <v>Admin Sales &amp; Engineer</v>
      </c>
      <c r="D166" s="76" t="str">
        <f>_xlfn.XLOOKUP(B166,'Jan-Compile'!$B$3:$B$153,'Jan-Compile'!$D$3:$D$153,"",0)</f>
        <v/>
      </c>
      <c r="E166" s="76" t="str">
        <f>_xlfn.XLOOKUP(B166,'Feb-Compile'!$B$3:$B$153,'Feb-Compile'!$D$3:$D$153,"",0)</f>
        <v/>
      </c>
      <c r="F166" s="76" t="str">
        <f>_xlfn.XLOOKUP(B166,'Mar-Compile'!$B$3:$B$153,'Mar-Compile'!$D$3:$D$153,"",0)</f>
        <v/>
      </c>
      <c r="G166" s="76" t="str">
        <f>_xlfn.XLOOKUP(B166,'Apr-Compile'!$B$3:$B$153,'Apr-Compile'!$D$3:$D$153,"",0)</f>
        <v/>
      </c>
      <c r="H166" s="76" t="str">
        <f>_xlfn.XLOOKUP(B166,'Mei-Compile'!$B$3:$B$163,'Mei-Compile'!$D$3:$D$163,"",0)</f>
        <v/>
      </c>
      <c r="I166" s="76">
        <f>_xlfn.XLOOKUP(B166,'Jun-Compile'!$B$3:$B$167,'Jun-Compile'!$D$3:$D$167,"",0)</f>
        <v>0</v>
      </c>
      <c r="J166" s="26" t="str">
        <f>_xlfn.XLOOKUP(B166,'Jan-Compile'!$B$3:$B$153,'Jan-Compile'!$F$3:$F$153,"",0)</f>
        <v/>
      </c>
      <c r="K166" s="26" t="str">
        <f>_xlfn.XLOOKUP(B166,'Feb-Compile'!$B$3:$B$153,'Feb-Compile'!$F$3:$F$153,"",0)</f>
        <v/>
      </c>
      <c r="L166" s="26" t="str">
        <f>_xlfn.XLOOKUP(B166,'Mar-Compile'!$B$3:$B$153,'Mar-Compile'!$F$3:$F$153,"",0)</f>
        <v/>
      </c>
      <c r="M166" s="26" t="str">
        <f>_xlfn.XLOOKUP(B166,'Apr-Compile'!$B$3:$B$153,'Apr-Compile'!$F$3:$F$153,"",0)</f>
        <v/>
      </c>
      <c r="N166" s="26" t="str">
        <f>_xlfn.XLOOKUP(B166,'Mei-Compile'!$B$3:$B$163,'Mei-Compile'!$F$3:$F$163,"",0)</f>
        <v/>
      </c>
      <c r="O166" s="26">
        <f>_xlfn.XLOOKUP(B166,'Jun-Compile'!$B$3:$B$167,'Jun-Compile'!$F$3:$F$167,"",0)</f>
        <v>0</v>
      </c>
      <c r="P166" s="76" t="str">
        <f>_xlfn.XLOOKUP(B166,'Jan-Compile'!$B$3:$B$153,'Jan-Compile'!$H$3:$H$153,"",0)</f>
        <v/>
      </c>
      <c r="Q166" s="76" t="str">
        <f>_xlfn.XLOOKUP(B166,'Feb-Compile'!$B$3:$B$153,'Feb-Compile'!$H$3:$H$153,"",0)</f>
        <v/>
      </c>
      <c r="R166" s="76" t="str">
        <f>_xlfn.XLOOKUP(B166,'Mar-Compile'!$B$3:$B$153,'Mar-Compile'!$H$3:$H$153,"",0)</f>
        <v/>
      </c>
      <c r="S166" s="76" t="str">
        <f>_xlfn.XLOOKUP(B166,'Apr-Compile'!$B$3:$B$153,'Apr-Compile'!$H$3:$H$153,"",0)</f>
        <v/>
      </c>
      <c r="T166" s="76" t="str">
        <f>_xlfn.XLOOKUP(B166,'Mei-Compile'!$B$3:$B$163,'Mei-Compile'!$H$3:$H$163,"",0)</f>
        <v/>
      </c>
      <c r="U166" s="76">
        <f>_xlfn.XLOOKUP(B166,'Jun-Compile'!$B$3:$B$167,'Jun-Compile'!$H$3:$H$167,"",0)</f>
        <v>0</v>
      </c>
    </row>
    <row r="167" spans="2:21" x14ac:dyDescent="0.25">
      <c r="B167" s="70" t="s">
        <v>456</v>
      </c>
      <c r="C167" s="65" t="str">
        <f>_xlfn.XLOOKUP(B167,'Jun-Compile'!$B$3:$B$167,'Jun-Compile'!$C$3:$C$167, ,0)</f>
        <v>Sales</v>
      </c>
      <c r="D167" s="76" t="str">
        <f>_xlfn.XLOOKUP(B167,'Jan-Compile'!$B$3:$B$153,'Jan-Compile'!$D$3:$D$153,"",0)</f>
        <v/>
      </c>
      <c r="E167" s="76" t="str">
        <f>_xlfn.XLOOKUP(B167,'Feb-Compile'!$B$3:$B$153,'Feb-Compile'!$D$3:$D$153,"",0)</f>
        <v/>
      </c>
      <c r="F167" s="76" t="str">
        <f>_xlfn.XLOOKUP(B167,'Mar-Compile'!$B$3:$B$153,'Mar-Compile'!$D$3:$D$153,"",0)</f>
        <v/>
      </c>
      <c r="G167" s="76" t="str">
        <f>_xlfn.XLOOKUP(B167,'Apr-Compile'!$B$3:$B$153,'Apr-Compile'!$D$3:$D$153,"",0)</f>
        <v/>
      </c>
      <c r="H167" s="76" t="str">
        <f>_xlfn.XLOOKUP(B167,'Mei-Compile'!$B$3:$B$163,'Mei-Compile'!$D$3:$D$163,"",0)</f>
        <v/>
      </c>
      <c r="I167" s="76">
        <f>_xlfn.XLOOKUP(B167,'Jun-Compile'!$B$3:$B$167,'Jun-Compile'!$D$3:$D$167,"",0)</f>
        <v>0</v>
      </c>
      <c r="J167" s="26" t="str">
        <f>_xlfn.XLOOKUP(B167,'Jan-Compile'!$B$3:$B$153,'Jan-Compile'!$F$3:$F$153,"",0)</f>
        <v/>
      </c>
      <c r="K167" s="26" t="str">
        <f>_xlfn.XLOOKUP(B167,'Feb-Compile'!$B$3:$B$153,'Feb-Compile'!$F$3:$F$153,"",0)</f>
        <v/>
      </c>
      <c r="L167" s="26" t="str">
        <f>_xlfn.XLOOKUP(B167,'Mar-Compile'!$B$3:$B$153,'Mar-Compile'!$F$3:$F$153,"",0)</f>
        <v/>
      </c>
      <c r="M167" s="26" t="str">
        <f>_xlfn.XLOOKUP(B167,'Apr-Compile'!$B$3:$B$153,'Apr-Compile'!$F$3:$F$153,"",0)</f>
        <v/>
      </c>
      <c r="N167" s="26" t="str">
        <f>_xlfn.XLOOKUP(B167,'Mei-Compile'!$B$3:$B$163,'Mei-Compile'!$F$3:$F$163,"",0)</f>
        <v/>
      </c>
      <c r="O167" s="26">
        <f>_xlfn.XLOOKUP(B167,'Jun-Compile'!$B$3:$B$167,'Jun-Compile'!$F$3:$F$167,"",0)</f>
        <v>0</v>
      </c>
      <c r="P167" s="76" t="str">
        <f>_xlfn.XLOOKUP(B167,'Jan-Compile'!$B$3:$B$153,'Jan-Compile'!$H$3:$H$153,"",0)</f>
        <v/>
      </c>
      <c r="Q167" s="76" t="str">
        <f>_xlfn.XLOOKUP(B167,'Feb-Compile'!$B$3:$B$153,'Feb-Compile'!$H$3:$H$153,"",0)</f>
        <v/>
      </c>
      <c r="R167" s="76" t="str">
        <f>_xlfn.XLOOKUP(B167,'Mar-Compile'!$B$3:$B$153,'Mar-Compile'!$H$3:$H$153,"",0)</f>
        <v/>
      </c>
      <c r="S167" s="76" t="str">
        <f>_xlfn.XLOOKUP(B167,'Apr-Compile'!$B$3:$B$153,'Apr-Compile'!$H$3:$H$153,"",0)</f>
        <v/>
      </c>
      <c r="T167" s="76" t="str">
        <f>_xlfn.XLOOKUP(B167,'Mei-Compile'!$B$3:$B$163,'Mei-Compile'!$H$3:$H$163,"",0)</f>
        <v/>
      </c>
      <c r="U167" s="76">
        <f>_xlfn.XLOOKUP(B167,'Jun-Compile'!$B$3:$B$167,'Jun-Compile'!$H$3:$H$167,"",0)</f>
        <v>0</v>
      </c>
    </row>
    <row r="188" spans="2:8" x14ac:dyDescent="0.25">
      <c r="B188" s="51" t="s">
        <v>404</v>
      </c>
      <c r="C188" s="71" t="s">
        <v>473</v>
      </c>
      <c r="D188" s="71" t="s">
        <v>472</v>
      </c>
      <c r="E188" s="71" t="s">
        <v>474</v>
      </c>
      <c r="F188" s="71" t="s">
        <v>471</v>
      </c>
      <c r="G188" s="71" t="s">
        <v>470</v>
      </c>
      <c r="H188" s="71" t="s">
        <v>469</v>
      </c>
    </row>
    <row r="189" spans="2:8" x14ac:dyDescent="0.25">
      <c r="B189" s="87" t="s">
        <v>392</v>
      </c>
      <c r="C189" s="101">
        <v>2</v>
      </c>
      <c r="D189" s="101">
        <v>2.1111111111111112</v>
      </c>
      <c r="E189" s="101">
        <v>2.6666666666666665</v>
      </c>
      <c r="F189" s="101">
        <v>1.3333333333333333</v>
      </c>
      <c r="G189" s="101">
        <v>2.5555555555555554</v>
      </c>
      <c r="H189" s="101">
        <v>1.7</v>
      </c>
    </row>
    <row r="190" spans="2:8" x14ac:dyDescent="0.25">
      <c r="B190" s="87" t="s">
        <v>328</v>
      </c>
      <c r="C190" s="101">
        <v>1</v>
      </c>
      <c r="D190" s="101">
        <v>3.3333333333333335</v>
      </c>
      <c r="E190" s="101">
        <v>6</v>
      </c>
      <c r="F190" s="101">
        <v>3</v>
      </c>
      <c r="G190" s="101">
        <v>2.3333333333333335</v>
      </c>
      <c r="H190" s="101">
        <v>3.6666666666666665</v>
      </c>
    </row>
    <row r="191" spans="2:8" x14ac:dyDescent="0.25">
      <c r="B191" s="87" t="s">
        <v>321</v>
      </c>
      <c r="C191" s="101">
        <v>5.75</v>
      </c>
      <c r="D191" s="101">
        <v>6.5</v>
      </c>
      <c r="E191" s="101">
        <v>8.5</v>
      </c>
      <c r="F191" s="101">
        <v>3.5</v>
      </c>
      <c r="G191" s="101">
        <v>5.5</v>
      </c>
      <c r="H191" s="101">
        <v>7.25</v>
      </c>
    </row>
    <row r="192" spans="2:8" x14ac:dyDescent="0.25">
      <c r="B192" s="87" t="s">
        <v>390</v>
      </c>
      <c r="C192" s="101">
        <v>2.5</v>
      </c>
      <c r="D192" s="101">
        <v>0.83333333333333337</v>
      </c>
      <c r="E192" s="101">
        <v>2.9166666666666665</v>
      </c>
      <c r="F192" s="101">
        <v>1</v>
      </c>
      <c r="G192" s="101">
        <v>1.3076923076923077</v>
      </c>
      <c r="H192" s="101">
        <v>2</v>
      </c>
    </row>
    <row r="193" spans="2:8" x14ac:dyDescent="0.25">
      <c r="B193" s="87" t="s">
        <v>64</v>
      </c>
      <c r="C193" s="101">
        <v>2.5</v>
      </c>
      <c r="D193" s="101">
        <v>1.25</v>
      </c>
      <c r="E193" s="101">
        <v>2.25</v>
      </c>
      <c r="F193" s="101">
        <v>1.25</v>
      </c>
      <c r="G193" s="101">
        <v>1.75</v>
      </c>
      <c r="H193" s="101">
        <v>3.5</v>
      </c>
    </row>
    <row r="194" spans="2:8" x14ac:dyDescent="0.25">
      <c r="B194" s="87" t="s">
        <v>303</v>
      </c>
      <c r="C194" s="101">
        <v>5</v>
      </c>
      <c r="D194" s="101">
        <v>3.5714285714285716</v>
      </c>
      <c r="E194" s="101">
        <v>6</v>
      </c>
      <c r="F194" s="101">
        <v>3</v>
      </c>
      <c r="G194" s="101">
        <v>1.2857142857142858</v>
      </c>
      <c r="H194" s="101">
        <v>3.5714285714285716</v>
      </c>
    </row>
    <row r="195" spans="2:8" x14ac:dyDescent="0.25">
      <c r="B195" s="87" t="s">
        <v>154</v>
      </c>
      <c r="C195" s="101">
        <v>2.5454545454545454</v>
      </c>
      <c r="D195" s="101">
        <v>3.2272727272727271</v>
      </c>
      <c r="E195" s="101">
        <v>2.9090909090909092</v>
      </c>
      <c r="F195" s="101">
        <v>1.6818181818181819</v>
      </c>
      <c r="G195" s="101">
        <v>1.6923076923076923</v>
      </c>
      <c r="H195" s="101">
        <v>2</v>
      </c>
    </row>
    <row r="196" spans="2:8" x14ac:dyDescent="0.25">
      <c r="B196" s="87" t="s">
        <v>389</v>
      </c>
      <c r="C196" s="101">
        <v>2.4090909090909092</v>
      </c>
      <c r="D196" s="101">
        <v>1.9545454545454546</v>
      </c>
      <c r="E196" s="101">
        <v>2.8636363636363638</v>
      </c>
      <c r="F196" s="101">
        <v>1.0454545454545454</v>
      </c>
      <c r="G196" s="101">
        <v>0.86363636363636365</v>
      </c>
      <c r="H196" s="101">
        <v>1.5909090909090908</v>
      </c>
    </row>
    <row r="197" spans="2:8" x14ac:dyDescent="0.25">
      <c r="B197" s="87" t="s">
        <v>391</v>
      </c>
      <c r="C197" s="101">
        <v>0</v>
      </c>
      <c r="D197" s="101">
        <v>0</v>
      </c>
      <c r="E197" s="101">
        <v>0</v>
      </c>
      <c r="F197" s="101">
        <v>0</v>
      </c>
      <c r="G197" s="101">
        <v>0</v>
      </c>
      <c r="H197" s="101">
        <v>0</v>
      </c>
    </row>
    <row r="198" spans="2:8" x14ac:dyDescent="0.25">
      <c r="B198" s="87" t="s">
        <v>22</v>
      </c>
      <c r="C198" s="101">
        <v>3</v>
      </c>
      <c r="D198" s="101">
        <v>2.5833333333333335</v>
      </c>
      <c r="E198" s="101">
        <v>4.083333333333333</v>
      </c>
      <c r="F198" s="101">
        <v>2.9166666666666665</v>
      </c>
      <c r="G198" s="101">
        <v>2.3333333333333335</v>
      </c>
      <c r="H198" s="101">
        <v>2.75</v>
      </c>
    </row>
    <row r="199" spans="2:8" x14ac:dyDescent="0.25">
      <c r="B199" s="87" t="s">
        <v>301</v>
      </c>
      <c r="C199" s="101">
        <v>2</v>
      </c>
      <c r="D199" s="101">
        <v>3</v>
      </c>
      <c r="E199" s="101">
        <v>5.666666666666667</v>
      </c>
      <c r="F199" s="101">
        <v>2.5</v>
      </c>
      <c r="G199" s="101">
        <v>1.5</v>
      </c>
      <c r="H199" s="101">
        <v>3.8333333333333335</v>
      </c>
    </row>
    <row r="200" spans="2:8" x14ac:dyDescent="0.25">
      <c r="B200" s="87" t="s">
        <v>43</v>
      </c>
      <c r="C200" s="101">
        <v>7.4285714285714288</v>
      </c>
      <c r="D200" s="101">
        <v>7.2857142857142856</v>
      </c>
      <c r="E200" s="101">
        <v>7.7142857142857144</v>
      </c>
      <c r="F200" s="101">
        <v>7.5714285714285712</v>
      </c>
      <c r="G200" s="101">
        <v>7.1428571428571432</v>
      </c>
      <c r="H200" s="101">
        <v>7.875</v>
      </c>
    </row>
    <row r="201" spans="2:8" x14ac:dyDescent="0.25">
      <c r="B201" s="87" t="s">
        <v>299</v>
      </c>
      <c r="C201" s="101">
        <v>5.5</v>
      </c>
      <c r="D201" s="101">
        <v>5.875</v>
      </c>
      <c r="E201" s="101">
        <v>6.625</v>
      </c>
      <c r="F201" s="101">
        <v>6</v>
      </c>
      <c r="G201" s="101">
        <v>5.5555555555555554</v>
      </c>
      <c r="H201" s="101">
        <v>4.0999999999999996</v>
      </c>
    </row>
    <row r="202" spans="2:8" x14ac:dyDescent="0.25">
      <c r="B202" s="87" t="s">
        <v>393</v>
      </c>
      <c r="C202" s="101">
        <v>2.75</v>
      </c>
      <c r="D202" s="101">
        <v>2.5</v>
      </c>
      <c r="E202" s="101">
        <v>3.5</v>
      </c>
      <c r="F202" s="101">
        <v>2.75</v>
      </c>
      <c r="G202" s="101">
        <v>1.4</v>
      </c>
      <c r="H202" s="101">
        <v>2.4</v>
      </c>
    </row>
    <row r="203" spans="2:8" x14ac:dyDescent="0.25">
      <c r="B203" s="87" t="s">
        <v>394</v>
      </c>
      <c r="C203" s="101">
        <v>7.8</v>
      </c>
      <c r="D203" s="101">
        <v>8.6</v>
      </c>
      <c r="E203" s="101">
        <v>5.4</v>
      </c>
      <c r="F203" s="101">
        <v>3.8</v>
      </c>
      <c r="G203" s="101">
        <v>0.6</v>
      </c>
      <c r="H203" s="101">
        <v>2.6</v>
      </c>
    </row>
    <row r="204" spans="2:8" x14ac:dyDescent="0.25">
      <c r="B204" s="87" t="s">
        <v>396</v>
      </c>
      <c r="C204" s="101">
        <v>0.5</v>
      </c>
      <c r="D204" s="101">
        <v>0</v>
      </c>
      <c r="E204" s="101">
        <v>0</v>
      </c>
      <c r="F204" s="101">
        <v>0</v>
      </c>
      <c r="G204" s="101">
        <v>0</v>
      </c>
      <c r="H204" s="101">
        <v>0</v>
      </c>
    </row>
    <row r="205" spans="2:8" x14ac:dyDescent="0.25">
      <c r="B205" s="87" t="s">
        <v>405</v>
      </c>
      <c r="C205" s="101">
        <v>3.3046875</v>
      </c>
      <c r="D205" s="101">
        <v>3.1953125</v>
      </c>
      <c r="E205" s="101">
        <v>4.0625</v>
      </c>
      <c r="F205" s="101">
        <v>2.453125</v>
      </c>
      <c r="G205" s="101">
        <v>2.1691176470588234</v>
      </c>
      <c r="H205" s="101">
        <v>2.8226950354609928</v>
      </c>
    </row>
  </sheetData>
  <mergeCells count="3">
    <mergeCell ref="P1:U1"/>
    <mergeCell ref="J1:O1"/>
    <mergeCell ref="D1:I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3"/>
  <sheetViews>
    <sheetView tabSelected="1" workbookViewId="0">
      <selection activeCell="C13" sqref="C13"/>
    </sheetView>
  </sheetViews>
  <sheetFormatPr defaultRowHeight="15" x14ac:dyDescent="0.25"/>
  <cols>
    <col min="2" max="2" width="28.85546875" bestFit="1" customWidth="1"/>
    <col min="3" max="3" width="20.5703125" bestFit="1" customWidth="1"/>
    <col min="4" max="4" width="16.7109375" customWidth="1"/>
    <col min="6" max="6" width="18.42578125" customWidth="1"/>
    <col min="8" max="8" width="14.85546875" customWidth="1"/>
  </cols>
  <sheetData>
    <row r="2" spans="2:9" ht="45" x14ac:dyDescent="0.25">
      <c r="B2" s="6" t="s">
        <v>161</v>
      </c>
      <c r="C2" s="6" t="s">
        <v>0</v>
      </c>
      <c r="D2" s="42" t="s">
        <v>163</v>
      </c>
      <c r="E2" s="42" t="s">
        <v>398</v>
      </c>
      <c r="F2" s="42" t="s">
        <v>165</v>
      </c>
      <c r="G2" s="42" t="s">
        <v>398</v>
      </c>
      <c r="H2" s="42" t="s">
        <v>164</v>
      </c>
      <c r="I2" s="42" t="s">
        <v>398</v>
      </c>
    </row>
    <row r="3" spans="2:9" x14ac:dyDescent="0.25">
      <c r="B3" s="12" t="s">
        <v>189</v>
      </c>
      <c r="C3" s="80" t="str">
        <f>_xlfn.XLOOKUP(B3,'Jun-Compile'!$B$3:$B$167,'Jun-Compile'!$C$3:$C$167," ",0)</f>
        <v>Teknisi TC</v>
      </c>
      <c r="D3" s="8">
        <v>1098</v>
      </c>
      <c r="E3" s="29">
        <f t="shared" ref="E3:E34" si="0">_xlfn.RANK.EQ(D3,$D$3:$D$153,0)</f>
        <v>1</v>
      </c>
      <c r="F3" s="26">
        <v>18.3</v>
      </c>
      <c r="G3" s="50">
        <f t="shared" ref="G3:G34" si="1">_xlfn.RANK.EQ(F3,$F$3:$F$153,0)</f>
        <v>1</v>
      </c>
      <c r="H3" s="8">
        <v>20</v>
      </c>
      <c r="I3" s="50">
        <f t="shared" ref="I3:I34" si="2">_xlfn.RANK.EQ(H3,$H$3:$H$153,0)</f>
        <v>1</v>
      </c>
    </row>
    <row r="4" spans="2:9" x14ac:dyDescent="0.25">
      <c r="B4" s="12" t="s">
        <v>196</v>
      </c>
      <c r="C4" s="80" t="str">
        <f>_xlfn.XLOOKUP(B4,'Jun-Compile'!$B$3:$B$167,'Jun-Compile'!$C$3:$C$167," ",0)</f>
        <v>RPE</v>
      </c>
      <c r="D4" s="8">
        <v>262</v>
      </c>
      <c r="E4" s="29">
        <f t="shared" si="0"/>
        <v>8</v>
      </c>
      <c r="F4" s="26">
        <v>4.3666666666666663</v>
      </c>
      <c r="G4" s="50">
        <f t="shared" si="1"/>
        <v>8</v>
      </c>
      <c r="H4" s="8">
        <v>19</v>
      </c>
      <c r="I4" s="50">
        <f t="shared" si="2"/>
        <v>2</v>
      </c>
    </row>
    <row r="5" spans="2:9" x14ac:dyDescent="0.25">
      <c r="B5" s="12" t="s">
        <v>223</v>
      </c>
      <c r="C5" s="80" t="str">
        <f>_xlfn.XLOOKUP(B5,'Jun-Compile'!$B$3:$B$167,'Jun-Compile'!$C$3:$C$167," ",0)</f>
        <v>Estimator</v>
      </c>
      <c r="D5" s="8">
        <v>144</v>
      </c>
      <c r="E5" s="29">
        <f t="shared" si="0"/>
        <v>18</v>
      </c>
      <c r="F5" s="26">
        <v>2.4</v>
      </c>
      <c r="G5" s="50">
        <f t="shared" si="1"/>
        <v>18</v>
      </c>
      <c r="H5" s="8">
        <v>15</v>
      </c>
      <c r="I5" s="50">
        <f t="shared" si="2"/>
        <v>3</v>
      </c>
    </row>
    <row r="6" spans="2:9" x14ac:dyDescent="0.25">
      <c r="B6" s="12" t="s">
        <v>220</v>
      </c>
      <c r="C6" s="80">
        <f>_xlfn.XLOOKUP(B6,'Jun-Compile'!$B$3:$B$167,'Jun-Compile'!$C$3:$C$167," ",0)</f>
        <v>0</v>
      </c>
      <c r="D6" s="8">
        <v>64</v>
      </c>
      <c r="E6" s="29">
        <f t="shared" si="0"/>
        <v>36</v>
      </c>
      <c r="F6" s="26">
        <v>1.0666666666666667</v>
      </c>
      <c r="G6" s="50">
        <f t="shared" si="1"/>
        <v>36</v>
      </c>
      <c r="H6" s="8">
        <v>14</v>
      </c>
      <c r="I6" s="50">
        <f t="shared" si="2"/>
        <v>4</v>
      </c>
    </row>
    <row r="7" spans="2:9" x14ac:dyDescent="0.25">
      <c r="B7" s="12" t="s">
        <v>74</v>
      </c>
      <c r="C7" s="80" t="str">
        <f>_xlfn.XLOOKUP(B7,'Jun-Compile'!$B$3:$B$167,'Jun-Compile'!$C$3:$C$167," ",0)</f>
        <v>MEP</v>
      </c>
      <c r="D7" s="8">
        <v>343</v>
      </c>
      <c r="E7" s="29">
        <f t="shared" si="0"/>
        <v>4</v>
      </c>
      <c r="F7" s="26">
        <v>5.7166666666666668</v>
      </c>
      <c r="G7" s="50">
        <f t="shared" si="1"/>
        <v>4</v>
      </c>
      <c r="H7" s="8">
        <v>14</v>
      </c>
      <c r="I7" s="50">
        <f t="shared" si="2"/>
        <v>4</v>
      </c>
    </row>
    <row r="8" spans="2:9" x14ac:dyDescent="0.25">
      <c r="B8" s="12" t="s">
        <v>201</v>
      </c>
      <c r="C8" s="80" t="str">
        <f>_xlfn.XLOOKUP(B8,'Jun-Compile'!$B$3:$B$167,'Jun-Compile'!$C$3:$C$167," ",0)</f>
        <v>RPE</v>
      </c>
      <c r="D8" s="8">
        <v>302</v>
      </c>
      <c r="E8" s="29">
        <f t="shared" si="0"/>
        <v>5</v>
      </c>
      <c r="F8" s="26">
        <v>5.0333333333333332</v>
      </c>
      <c r="G8" s="50">
        <f t="shared" si="1"/>
        <v>5</v>
      </c>
      <c r="H8" s="8">
        <v>13</v>
      </c>
      <c r="I8" s="50">
        <f t="shared" si="2"/>
        <v>6</v>
      </c>
    </row>
    <row r="9" spans="2:9" x14ac:dyDescent="0.25">
      <c r="B9" s="12" t="s">
        <v>244</v>
      </c>
      <c r="C9" s="80" t="str">
        <f>_xlfn.XLOOKUP(B9,'Jun-Compile'!$B$3:$B$167,'Jun-Compile'!$C$3:$C$167," ",0)</f>
        <v>Sales</v>
      </c>
      <c r="D9" s="8">
        <v>181</v>
      </c>
      <c r="E9" s="29">
        <f t="shared" si="0"/>
        <v>16</v>
      </c>
      <c r="F9" s="26">
        <v>3.0166666666666666</v>
      </c>
      <c r="G9" s="50">
        <f t="shared" si="1"/>
        <v>16</v>
      </c>
      <c r="H9" s="8">
        <v>13</v>
      </c>
      <c r="I9" s="50">
        <f t="shared" si="2"/>
        <v>6</v>
      </c>
    </row>
    <row r="10" spans="2:9" x14ac:dyDescent="0.25">
      <c r="B10" s="12" t="s">
        <v>221</v>
      </c>
      <c r="C10" s="80" t="str">
        <f>_xlfn.XLOOKUP(B10,'Jun-Compile'!$B$3:$B$167,'Jun-Compile'!$C$3:$C$167," ",0)</f>
        <v>Operation</v>
      </c>
      <c r="D10" s="8">
        <v>66</v>
      </c>
      <c r="E10" s="29">
        <f t="shared" si="0"/>
        <v>35</v>
      </c>
      <c r="F10" s="26">
        <v>1.1000000000000001</v>
      </c>
      <c r="G10" s="50">
        <f t="shared" si="1"/>
        <v>35</v>
      </c>
      <c r="H10" s="8">
        <v>11</v>
      </c>
      <c r="I10" s="50">
        <f t="shared" si="2"/>
        <v>8</v>
      </c>
    </row>
    <row r="11" spans="2:9" x14ac:dyDescent="0.25">
      <c r="B11" s="12" t="s">
        <v>194</v>
      </c>
      <c r="C11" s="80" t="str">
        <f>_xlfn.XLOOKUP(B11,'Jun-Compile'!$B$3:$B$167,'Jun-Compile'!$C$3:$C$167," ",0)</f>
        <v>Teknisi Service</v>
      </c>
      <c r="D11" s="8">
        <v>223</v>
      </c>
      <c r="E11" s="29">
        <f t="shared" si="0"/>
        <v>12</v>
      </c>
      <c r="F11" s="26">
        <v>3.7166666666666668</v>
      </c>
      <c r="G11" s="50">
        <f t="shared" si="1"/>
        <v>12</v>
      </c>
      <c r="H11" s="8">
        <v>11</v>
      </c>
      <c r="I11" s="50">
        <f t="shared" si="2"/>
        <v>8</v>
      </c>
    </row>
    <row r="12" spans="2:9" x14ac:dyDescent="0.25">
      <c r="B12" s="12" t="s">
        <v>249</v>
      </c>
      <c r="C12" s="80" t="str">
        <f>_xlfn.XLOOKUP(B12,'Jun-Compile'!$B$3:$B$167,'Jun-Compile'!$C$3:$C$167," ",0)</f>
        <v>Operation</v>
      </c>
      <c r="D12" s="8">
        <v>34</v>
      </c>
      <c r="E12" s="29">
        <f t="shared" si="0"/>
        <v>49</v>
      </c>
      <c r="F12" s="26">
        <v>0.56666666666666665</v>
      </c>
      <c r="G12" s="50">
        <f t="shared" si="1"/>
        <v>49</v>
      </c>
      <c r="H12" s="8">
        <v>11</v>
      </c>
      <c r="I12" s="50">
        <f t="shared" si="2"/>
        <v>8</v>
      </c>
    </row>
    <row r="13" spans="2:9" x14ac:dyDescent="0.25">
      <c r="B13" s="11" t="s">
        <v>101</v>
      </c>
      <c r="C13" s="80" t="str">
        <f>_xlfn.XLOOKUP(B13,'Jun-Compile'!$B$3:$B$167,'Jun-Compile'!$C$3:$C$167," ",0)</f>
        <v>Admin Sales &amp; Engineer</v>
      </c>
      <c r="D13" s="8">
        <v>75</v>
      </c>
      <c r="E13" s="29">
        <f t="shared" si="0"/>
        <v>32</v>
      </c>
      <c r="F13" s="26">
        <v>1.25</v>
      </c>
      <c r="G13" s="50">
        <f t="shared" si="1"/>
        <v>32</v>
      </c>
      <c r="H13" s="8">
        <v>11</v>
      </c>
      <c r="I13" s="50">
        <f t="shared" si="2"/>
        <v>8</v>
      </c>
    </row>
    <row r="14" spans="2:9" x14ac:dyDescent="0.25">
      <c r="B14" s="12" t="s">
        <v>275</v>
      </c>
      <c r="C14" s="80" t="str">
        <f>_xlfn.XLOOKUP(B14,'Jun-Compile'!$B$3:$B$167,'Jun-Compile'!$C$3:$C$167," ",0)</f>
        <v>Logistik</v>
      </c>
      <c r="D14" s="8">
        <v>80</v>
      </c>
      <c r="E14" s="29">
        <f t="shared" si="0"/>
        <v>31</v>
      </c>
      <c r="F14" s="26">
        <v>1.3333333333333333</v>
      </c>
      <c r="G14" s="50">
        <f t="shared" si="1"/>
        <v>31</v>
      </c>
      <c r="H14" s="8">
        <v>11</v>
      </c>
      <c r="I14" s="50">
        <f t="shared" si="2"/>
        <v>8</v>
      </c>
    </row>
    <row r="15" spans="2:9" x14ac:dyDescent="0.25">
      <c r="B15" s="12" t="s">
        <v>198</v>
      </c>
      <c r="C15" s="80" t="str">
        <f>_xlfn.XLOOKUP(B15,'Jun-Compile'!$B$3:$B$167,'Jun-Compile'!$C$3:$C$167," ",0)</f>
        <v>Finance &amp; Accounting</v>
      </c>
      <c r="D15" s="8">
        <v>81</v>
      </c>
      <c r="E15" s="29">
        <f t="shared" si="0"/>
        <v>30</v>
      </c>
      <c r="F15" s="26">
        <v>1.35</v>
      </c>
      <c r="G15" s="50">
        <f t="shared" si="1"/>
        <v>30</v>
      </c>
      <c r="H15" s="8">
        <v>10</v>
      </c>
      <c r="I15" s="50">
        <f t="shared" si="2"/>
        <v>13</v>
      </c>
    </row>
    <row r="16" spans="2:9" x14ac:dyDescent="0.25">
      <c r="B16" s="12" t="s">
        <v>268</v>
      </c>
      <c r="C16" s="80" t="str">
        <f>_xlfn.XLOOKUP(B16,'Jun-Compile'!$B$3:$B$167,'Jun-Compile'!$C$3:$C$167," ",0)</f>
        <v>Finance &amp; Accounting</v>
      </c>
      <c r="D16" s="8">
        <v>34</v>
      </c>
      <c r="E16" s="29">
        <f t="shared" si="0"/>
        <v>49</v>
      </c>
      <c r="F16" s="26">
        <v>0.56666666666666665</v>
      </c>
      <c r="G16" s="50">
        <f t="shared" si="1"/>
        <v>49</v>
      </c>
      <c r="H16" s="8">
        <v>10</v>
      </c>
      <c r="I16" s="50">
        <f t="shared" si="2"/>
        <v>13</v>
      </c>
    </row>
    <row r="17" spans="2:9" x14ac:dyDescent="0.25">
      <c r="B17" s="11" t="s">
        <v>94</v>
      </c>
      <c r="C17" s="80" t="str">
        <f>_xlfn.XLOOKUP(B17,'Jun-Compile'!$B$3:$B$167,'Jun-Compile'!$C$3:$C$167," ",0)</f>
        <v>Logistik</v>
      </c>
      <c r="D17" s="8">
        <v>136</v>
      </c>
      <c r="E17" s="29">
        <f t="shared" si="0"/>
        <v>20</v>
      </c>
      <c r="F17" s="26">
        <v>2.2666666666666666</v>
      </c>
      <c r="G17" s="50">
        <f t="shared" si="1"/>
        <v>20</v>
      </c>
      <c r="H17" s="8">
        <v>10</v>
      </c>
      <c r="I17" s="50">
        <f t="shared" si="2"/>
        <v>13</v>
      </c>
    </row>
    <row r="18" spans="2:9" x14ac:dyDescent="0.25">
      <c r="B18" s="12" t="s">
        <v>171</v>
      </c>
      <c r="C18" s="80" t="str">
        <f>_xlfn.XLOOKUP(B18,'Jun-Compile'!$B$3:$B$167,'Jun-Compile'!$C$3:$C$167," ",0)</f>
        <v>PPJM</v>
      </c>
      <c r="D18" s="8">
        <v>299</v>
      </c>
      <c r="E18" s="29">
        <f t="shared" si="0"/>
        <v>6</v>
      </c>
      <c r="F18" s="26">
        <v>4.9833333333333334</v>
      </c>
      <c r="G18" s="50">
        <f t="shared" si="1"/>
        <v>6</v>
      </c>
      <c r="H18" s="8">
        <v>9</v>
      </c>
      <c r="I18" s="50">
        <f t="shared" si="2"/>
        <v>16</v>
      </c>
    </row>
    <row r="19" spans="2:9" x14ac:dyDescent="0.25">
      <c r="B19" s="12" t="s">
        <v>192</v>
      </c>
      <c r="C19" s="80" t="str">
        <f>_xlfn.XLOOKUP(B19,'Jun-Compile'!$B$3:$B$167,'Jun-Compile'!$C$3:$C$167," ",0)</f>
        <v>Teknisi TC</v>
      </c>
      <c r="D19" s="8">
        <v>139</v>
      </c>
      <c r="E19" s="29">
        <f t="shared" si="0"/>
        <v>19</v>
      </c>
      <c r="F19" s="26">
        <v>2.3166666666666669</v>
      </c>
      <c r="G19" s="50">
        <f t="shared" si="1"/>
        <v>19</v>
      </c>
      <c r="H19" s="8">
        <v>9</v>
      </c>
      <c r="I19" s="50">
        <f t="shared" si="2"/>
        <v>16</v>
      </c>
    </row>
    <row r="20" spans="2:9" x14ac:dyDescent="0.25">
      <c r="B20" s="12" t="s">
        <v>263</v>
      </c>
      <c r="C20" s="80" t="str">
        <f>_xlfn.XLOOKUP(B20,'Jun-Compile'!$B$3:$B$167,'Jun-Compile'!$C$3:$C$167," ",0)</f>
        <v>Finance &amp; Accounting</v>
      </c>
      <c r="D20" s="8">
        <v>233</v>
      </c>
      <c r="E20" s="29">
        <f t="shared" si="0"/>
        <v>10</v>
      </c>
      <c r="F20" s="26">
        <v>3.8833333333333333</v>
      </c>
      <c r="G20" s="50">
        <f t="shared" si="1"/>
        <v>10</v>
      </c>
      <c r="H20" s="8">
        <v>9</v>
      </c>
      <c r="I20" s="50">
        <f t="shared" si="2"/>
        <v>16</v>
      </c>
    </row>
    <row r="21" spans="2:9" x14ac:dyDescent="0.25">
      <c r="B21" s="12" t="s">
        <v>274</v>
      </c>
      <c r="C21" s="80" t="str">
        <f>_xlfn.XLOOKUP(B21,'Jun-Compile'!$B$3:$B$167,'Jun-Compile'!$C$3:$C$167," ",0)</f>
        <v>Sales</v>
      </c>
      <c r="D21" s="8">
        <v>218</v>
      </c>
      <c r="E21" s="29">
        <f t="shared" si="0"/>
        <v>13</v>
      </c>
      <c r="F21" s="26">
        <v>3.6333333333333333</v>
      </c>
      <c r="G21" s="50">
        <f t="shared" si="1"/>
        <v>13</v>
      </c>
      <c r="H21" s="8">
        <v>9</v>
      </c>
      <c r="I21" s="50">
        <f t="shared" si="2"/>
        <v>16</v>
      </c>
    </row>
    <row r="22" spans="2:9" x14ac:dyDescent="0.25">
      <c r="B22" s="12" t="s">
        <v>289</v>
      </c>
      <c r="C22" s="80" t="str">
        <f>_xlfn.XLOOKUP(B22,'Jun-Compile'!$B$3:$B$167,'Jun-Compile'!$C$3:$C$167," ",0)</f>
        <v>Sales</v>
      </c>
      <c r="D22" s="8">
        <v>559</v>
      </c>
      <c r="E22" s="29">
        <f t="shared" si="0"/>
        <v>2</v>
      </c>
      <c r="F22" s="26">
        <v>9.3166666666666664</v>
      </c>
      <c r="G22" s="50">
        <f t="shared" si="1"/>
        <v>2</v>
      </c>
      <c r="H22" s="8">
        <v>9</v>
      </c>
      <c r="I22" s="50">
        <f t="shared" si="2"/>
        <v>16</v>
      </c>
    </row>
    <row r="23" spans="2:9" x14ac:dyDescent="0.25">
      <c r="B23" s="12" t="s">
        <v>172</v>
      </c>
      <c r="C23" s="80" t="str">
        <f>_xlfn.XLOOKUP(B23,'Jun-Compile'!$B$3:$B$167,'Jun-Compile'!$C$3:$C$167," ",0)</f>
        <v>PPJM</v>
      </c>
      <c r="D23" s="8">
        <v>265</v>
      </c>
      <c r="E23" s="29">
        <f t="shared" si="0"/>
        <v>7</v>
      </c>
      <c r="F23" s="26">
        <v>4.416666666666667</v>
      </c>
      <c r="G23" s="50">
        <f t="shared" si="1"/>
        <v>7</v>
      </c>
      <c r="H23" s="8">
        <v>8</v>
      </c>
      <c r="I23" s="50">
        <f t="shared" si="2"/>
        <v>21</v>
      </c>
    </row>
    <row r="24" spans="2:9" x14ac:dyDescent="0.25">
      <c r="B24" s="12" t="s">
        <v>206</v>
      </c>
      <c r="C24" s="80" t="str">
        <f>_xlfn.XLOOKUP(B24,'Jun-Compile'!$B$3:$B$167,'Jun-Compile'!$C$3:$C$167," ",0)</f>
        <v>MEP</v>
      </c>
      <c r="D24" s="8">
        <v>26</v>
      </c>
      <c r="E24" s="29">
        <f t="shared" si="0"/>
        <v>57</v>
      </c>
      <c r="F24" s="26">
        <v>0.43333333333333335</v>
      </c>
      <c r="G24" s="50">
        <f t="shared" si="1"/>
        <v>57</v>
      </c>
      <c r="H24" s="8">
        <v>8</v>
      </c>
      <c r="I24" s="50">
        <f t="shared" si="2"/>
        <v>21</v>
      </c>
    </row>
    <row r="25" spans="2:9" x14ac:dyDescent="0.25">
      <c r="B25" s="12" t="s">
        <v>285</v>
      </c>
      <c r="C25" s="80" t="str">
        <f>_xlfn.XLOOKUP(B25,'Jun-Compile'!$B$3:$B$167,'Jun-Compile'!$C$3:$C$167," ",0)</f>
        <v>Teknisi TC</v>
      </c>
      <c r="D25" s="8">
        <v>105</v>
      </c>
      <c r="E25" s="29">
        <f t="shared" si="0"/>
        <v>25</v>
      </c>
      <c r="F25" s="26">
        <v>1.75</v>
      </c>
      <c r="G25" s="50">
        <f t="shared" si="1"/>
        <v>25</v>
      </c>
      <c r="H25" s="8">
        <v>8</v>
      </c>
      <c r="I25" s="50">
        <f t="shared" si="2"/>
        <v>21</v>
      </c>
    </row>
    <row r="26" spans="2:9" x14ac:dyDescent="0.25">
      <c r="B26" s="12" t="s">
        <v>298</v>
      </c>
      <c r="C26" s="80">
        <f>_xlfn.XLOOKUP(B26,'Jun-Compile'!$B$3:$B$167,'Jun-Compile'!$C$3:$C$167," ",0)</f>
        <v>0</v>
      </c>
      <c r="D26" s="8">
        <v>119</v>
      </c>
      <c r="E26" s="29">
        <f t="shared" si="0"/>
        <v>23</v>
      </c>
      <c r="F26" s="26">
        <v>1.9833333333333334</v>
      </c>
      <c r="G26" s="50">
        <f t="shared" si="1"/>
        <v>23</v>
      </c>
      <c r="H26" s="8">
        <v>8</v>
      </c>
      <c r="I26" s="50">
        <f t="shared" si="2"/>
        <v>21</v>
      </c>
    </row>
    <row r="27" spans="2:9" x14ac:dyDescent="0.25">
      <c r="B27" s="12" t="s">
        <v>188</v>
      </c>
      <c r="C27" s="80" t="str">
        <f>_xlfn.XLOOKUP(B27,'Jun-Compile'!$B$3:$B$167,'Jun-Compile'!$C$3:$C$167," ",0)</f>
        <v>RPE</v>
      </c>
      <c r="D27" s="8">
        <v>122</v>
      </c>
      <c r="E27" s="29">
        <f t="shared" si="0"/>
        <v>22</v>
      </c>
      <c r="F27" s="26">
        <v>2.0333333333333332</v>
      </c>
      <c r="G27" s="50">
        <f t="shared" si="1"/>
        <v>22</v>
      </c>
      <c r="H27" s="8">
        <v>7</v>
      </c>
      <c r="I27" s="50">
        <f t="shared" si="2"/>
        <v>25</v>
      </c>
    </row>
    <row r="28" spans="2:9" x14ac:dyDescent="0.25">
      <c r="B28" s="12" t="s">
        <v>199</v>
      </c>
      <c r="C28" s="80" t="str">
        <f>_xlfn.XLOOKUP(B28,'Jun-Compile'!$B$3:$B$167,'Jun-Compile'!$C$3:$C$167," ",0)</f>
        <v>RPE</v>
      </c>
      <c r="D28" s="8">
        <v>43</v>
      </c>
      <c r="E28" s="29">
        <f t="shared" si="0"/>
        <v>44</v>
      </c>
      <c r="F28" s="26">
        <v>0.71666666666666667</v>
      </c>
      <c r="G28" s="50">
        <f t="shared" si="1"/>
        <v>44</v>
      </c>
      <c r="H28" s="8">
        <v>7</v>
      </c>
      <c r="I28" s="50">
        <f t="shared" si="2"/>
        <v>25</v>
      </c>
    </row>
    <row r="29" spans="2:9" x14ac:dyDescent="0.25">
      <c r="B29" s="12" t="s">
        <v>204</v>
      </c>
      <c r="C29" s="80" t="str">
        <f>_xlfn.XLOOKUP(B29,'Jun-Compile'!$B$3:$B$167,'Jun-Compile'!$C$3:$C$167," ",0)</f>
        <v>MEP</v>
      </c>
      <c r="D29" s="8">
        <v>99</v>
      </c>
      <c r="E29" s="29">
        <f t="shared" si="0"/>
        <v>26</v>
      </c>
      <c r="F29" s="26">
        <v>1.65</v>
      </c>
      <c r="G29" s="50">
        <f t="shared" si="1"/>
        <v>26</v>
      </c>
      <c r="H29" s="8">
        <v>7</v>
      </c>
      <c r="I29" s="50">
        <f t="shared" si="2"/>
        <v>25</v>
      </c>
    </row>
    <row r="30" spans="2:9" x14ac:dyDescent="0.25">
      <c r="B30" s="12" t="s">
        <v>287</v>
      </c>
      <c r="C30" s="80" t="str">
        <f>_xlfn.XLOOKUP(B30,'Jun-Compile'!$B$3:$B$167,'Jun-Compile'!$C$3:$C$167," ",0)</f>
        <v>Operation</v>
      </c>
      <c r="D30" s="8">
        <v>32</v>
      </c>
      <c r="E30" s="29">
        <f t="shared" si="0"/>
        <v>52</v>
      </c>
      <c r="F30" s="26">
        <v>0.53333333333333333</v>
      </c>
      <c r="G30" s="50">
        <f t="shared" si="1"/>
        <v>52</v>
      </c>
      <c r="H30" s="8">
        <v>7</v>
      </c>
      <c r="I30" s="50">
        <f t="shared" si="2"/>
        <v>25</v>
      </c>
    </row>
    <row r="31" spans="2:9" x14ac:dyDescent="0.25">
      <c r="B31" s="12" t="s">
        <v>175</v>
      </c>
      <c r="C31" s="80" t="str">
        <f>_xlfn.XLOOKUP(B31,'Jun-Compile'!$B$3:$B$167,'Jun-Compile'!$C$3:$C$167," ",0)</f>
        <v>Purchasing</v>
      </c>
      <c r="D31" s="8">
        <v>188</v>
      </c>
      <c r="E31" s="29">
        <f t="shared" si="0"/>
        <v>15</v>
      </c>
      <c r="F31" s="26">
        <v>3.1333333333333333</v>
      </c>
      <c r="G31" s="50">
        <f t="shared" si="1"/>
        <v>15</v>
      </c>
      <c r="H31" s="8">
        <v>6</v>
      </c>
      <c r="I31" s="50">
        <f t="shared" si="2"/>
        <v>29</v>
      </c>
    </row>
    <row r="32" spans="2:9" x14ac:dyDescent="0.25">
      <c r="B32" s="28" t="s">
        <v>203</v>
      </c>
      <c r="C32" s="80">
        <f>_xlfn.XLOOKUP(B32,'Jun-Compile'!$B$3:$B$167,'Jun-Compile'!$C$3:$C$167," ",0)</f>
        <v>0</v>
      </c>
      <c r="D32" s="8">
        <v>229</v>
      </c>
      <c r="E32" s="29">
        <f t="shared" si="0"/>
        <v>11</v>
      </c>
      <c r="F32" s="26">
        <v>3.8166666666666669</v>
      </c>
      <c r="G32" s="50">
        <f t="shared" si="1"/>
        <v>11</v>
      </c>
      <c r="H32" s="8">
        <v>6</v>
      </c>
      <c r="I32" s="50">
        <f t="shared" si="2"/>
        <v>29</v>
      </c>
    </row>
    <row r="33" spans="2:9" x14ac:dyDescent="0.25">
      <c r="B33" s="12" t="s">
        <v>214</v>
      </c>
      <c r="C33" s="80" t="str">
        <f>_xlfn.XLOOKUP(B33,'Jun-Compile'!$B$3:$B$167,'Jun-Compile'!$C$3:$C$167," ",0)</f>
        <v>GTI</v>
      </c>
      <c r="D33" s="8">
        <v>42</v>
      </c>
      <c r="E33" s="29">
        <f t="shared" si="0"/>
        <v>45</v>
      </c>
      <c r="F33" s="26">
        <v>0.7</v>
      </c>
      <c r="G33" s="50">
        <f t="shared" si="1"/>
        <v>45</v>
      </c>
      <c r="H33" s="8">
        <v>6</v>
      </c>
      <c r="I33" s="50">
        <f t="shared" si="2"/>
        <v>29</v>
      </c>
    </row>
    <row r="34" spans="2:9" x14ac:dyDescent="0.25">
      <c r="B34" s="12" t="s">
        <v>191</v>
      </c>
      <c r="C34" s="80" t="str">
        <f>_xlfn.XLOOKUP(B34,'Jun-Compile'!$B$3:$B$167,'Jun-Compile'!$C$3:$C$167," ",0)</f>
        <v>Sales</v>
      </c>
      <c r="D34" s="8">
        <v>180</v>
      </c>
      <c r="E34" s="29">
        <f t="shared" si="0"/>
        <v>17</v>
      </c>
      <c r="F34" s="26">
        <v>3</v>
      </c>
      <c r="G34" s="50">
        <f t="shared" si="1"/>
        <v>17</v>
      </c>
      <c r="H34" s="8">
        <v>6</v>
      </c>
      <c r="I34" s="50">
        <f t="shared" si="2"/>
        <v>29</v>
      </c>
    </row>
    <row r="35" spans="2:9" x14ac:dyDescent="0.25">
      <c r="B35" s="12" t="s">
        <v>246</v>
      </c>
      <c r="C35" s="80" t="str">
        <f>_xlfn.XLOOKUP(B35,'Jun-Compile'!$B$3:$B$167,'Jun-Compile'!$C$3:$C$167," ",0)</f>
        <v>Operation</v>
      </c>
      <c r="D35" s="8">
        <v>35</v>
      </c>
      <c r="E35" s="29">
        <f t="shared" ref="E35:E66" si="3">_xlfn.RANK.EQ(D35,$D$3:$D$153,0)</f>
        <v>48</v>
      </c>
      <c r="F35" s="26">
        <v>0.58333333333333337</v>
      </c>
      <c r="G35" s="50">
        <f t="shared" ref="G35:G66" si="4">_xlfn.RANK.EQ(F35,$F$3:$F$153,0)</f>
        <v>48</v>
      </c>
      <c r="H35" s="8">
        <v>6</v>
      </c>
      <c r="I35" s="50">
        <f t="shared" ref="I35:I66" si="5">_xlfn.RANK.EQ(H35,$H$3:$H$153,0)</f>
        <v>29</v>
      </c>
    </row>
    <row r="36" spans="2:9" x14ac:dyDescent="0.25">
      <c r="B36" s="12" t="s">
        <v>254</v>
      </c>
      <c r="C36" s="80" t="str">
        <f>_xlfn.XLOOKUP(B36,'Jun-Compile'!$B$3:$B$167,'Jun-Compile'!$C$3:$C$167," ",0)</f>
        <v>MEP</v>
      </c>
      <c r="D36" s="8">
        <v>107</v>
      </c>
      <c r="E36" s="29">
        <f t="shared" si="3"/>
        <v>24</v>
      </c>
      <c r="F36" s="26">
        <v>1.7833333333333334</v>
      </c>
      <c r="G36" s="50">
        <f t="shared" si="4"/>
        <v>24</v>
      </c>
      <c r="H36" s="8">
        <v>6</v>
      </c>
      <c r="I36" s="50">
        <f t="shared" si="5"/>
        <v>29</v>
      </c>
    </row>
    <row r="37" spans="2:9" x14ac:dyDescent="0.25">
      <c r="B37" s="12" t="s">
        <v>260</v>
      </c>
      <c r="C37" s="80" t="str">
        <f>_xlfn.XLOOKUP(B37,'Jun-Compile'!$B$3:$B$167,'Jun-Compile'!$C$3:$C$167," ",0)</f>
        <v>Estimator</v>
      </c>
      <c r="D37" s="8">
        <v>380</v>
      </c>
      <c r="E37" s="29">
        <f t="shared" si="3"/>
        <v>3</v>
      </c>
      <c r="F37" s="26">
        <v>6.333333333333333</v>
      </c>
      <c r="G37" s="50">
        <f t="shared" si="4"/>
        <v>3</v>
      </c>
      <c r="H37" s="8">
        <v>6</v>
      </c>
      <c r="I37" s="50">
        <f t="shared" si="5"/>
        <v>29</v>
      </c>
    </row>
    <row r="38" spans="2:9" x14ac:dyDescent="0.25">
      <c r="B38" s="12" t="s">
        <v>271</v>
      </c>
      <c r="C38" s="80" t="str">
        <f>_xlfn.XLOOKUP(B38,'Jun-Compile'!$B$3:$B$167,'Jun-Compile'!$C$3:$C$167," ",0)</f>
        <v>MEP</v>
      </c>
      <c r="D38" s="8">
        <v>32</v>
      </c>
      <c r="E38" s="29">
        <f t="shared" si="3"/>
        <v>52</v>
      </c>
      <c r="F38" s="26">
        <v>0.53333333333333333</v>
      </c>
      <c r="G38" s="50">
        <f t="shared" si="4"/>
        <v>52</v>
      </c>
      <c r="H38" s="8">
        <v>6</v>
      </c>
      <c r="I38" s="50">
        <f t="shared" si="5"/>
        <v>29</v>
      </c>
    </row>
    <row r="39" spans="2:9" x14ac:dyDescent="0.25">
      <c r="B39" s="12" t="s">
        <v>291</v>
      </c>
      <c r="C39" s="80" t="str">
        <f>_xlfn.XLOOKUP(B39,'Jun-Compile'!$B$3:$B$167,'Jun-Compile'!$C$3:$C$167," ",0)</f>
        <v>MEP</v>
      </c>
      <c r="D39" s="8">
        <v>50</v>
      </c>
      <c r="E39" s="29">
        <f t="shared" si="3"/>
        <v>40</v>
      </c>
      <c r="F39" s="26">
        <v>0.83333333333333337</v>
      </c>
      <c r="G39" s="50">
        <f t="shared" si="4"/>
        <v>40</v>
      </c>
      <c r="H39" s="8">
        <v>6</v>
      </c>
      <c r="I39" s="50">
        <f t="shared" si="5"/>
        <v>29</v>
      </c>
    </row>
    <row r="40" spans="2:9" x14ac:dyDescent="0.25">
      <c r="B40" s="16" t="s">
        <v>170</v>
      </c>
      <c r="C40" s="80" t="str">
        <f>_xlfn.XLOOKUP(B40,'Jun-Compile'!$B$3:$B$167,'Jun-Compile'!$C$3:$C$167," ",0)</f>
        <v>PPJM</v>
      </c>
      <c r="D40" s="8">
        <v>18</v>
      </c>
      <c r="E40" s="29">
        <f t="shared" si="3"/>
        <v>65</v>
      </c>
      <c r="F40" s="26">
        <v>0.3</v>
      </c>
      <c r="G40" s="50">
        <f t="shared" si="4"/>
        <v>65</v>
      </c>
      <c r="H40" s="8">
        <v>5</v>
      </c>
      <c r="I40" s="50">
        <f t="shared" si="5"/>
        <v>38</v>
      </c>
    </row>
    <row r="41" spans="2:9" x14ac:dyDescent="0.25">
      <c r="B41" s="12" t="s">
        <v>205</v>
      </c>
      <c r="C41" s="80" t="str">
        <f>_xlfn.XLOOKUP(B41,'Jun-Compile'!$B$3:$B$167,'Jun-Compile'!$C$3:$C$167," ",0)</f>
        <v>MEP</v>
      </c>
      <c r="D41" s="8">
        <v>47</v>
      </c>
      <c r="E41" s="29">
        <f t="shared" si="3"/>
        <v>42</v>
      </c>
      <c r="F41" s="26">
        <v>0.78333333333333333</v>
      </c>
      <c r="G41" s="50">
        <f t="shared" si="4"/>
        <v>42</v>
      </c>
      <c r="H41" s="8">
        <v>5</v>
      </c>
      <c r="I41" s="50">
        <f t="shared" si="5"/>
        <v>38</v>
      </c>
    </row>
    <row r="42" spans="2:9" x14ac:dyDescent="0.25">
      <c r="B42" s="12" t="s">
        <v>227</v>
      </c>
      <c r="C42" s="80" t="str">
        <f>_xlfn.XLOOKUP(B42,'Jun-Compile'!$B$3:$B$167,'Jun-Compile'!$C$3:$C$167," ",0)</f>
        <v>Logistik</v>
      </c>
      <c r="D42" s="8">
        <v>25</v>
      </c>
      <c r="E42" s="29">
        <f t="shared" si="3"/>
        <v>60</v>
      </c>
      <c r="F42" s="26">
        <v>0.41666666666666669</v>
      </c>
      <c r="G42" s="50">
        <f t="shared" si="4"/>
        <v>60</v>
      </c>
      <c r="H42" s="8">
        <v>5</v>
      </c>
      <c r="I42" s="50">
        <f t="shared" si="5"/>
        <v>38</v>
      </c>
    </row>
    <row r="43" spans="2:9" x14ac:dyDescent="0.25">
      <c r="B43" s="12" t="s">
        <v>229</v>
      </c>
      <c r="C43" s="80" t="str">
        <f>_xlfn.XLOOKUP(B43,'Jun-Compile'!$B$3:$B$167,'Jun-Compile'!$C$3:$C$167," ",0)</f>
        <v>PPJM</v>
      </c>
      <c r="D43" s="8">
        <v>89</v>
      </c>
      <c r="E43" s="29">
        <f t="shared" si="3"/>
        <v>28</v>
      </c>
      <c r="F43" s="26">
        <v>1.4833333333333334</v>
      </c>
      <c r="G43" s="50">
        <f t="shared" si="4"/>
        <v>28</v>
      </c>
      <c r="H43" s="8">
        <v>5</v>
      </c>
      <c r="I43" s="50">
        <f t="shared" si="5"/>
        <v>38</v>
      </c>
    </row>
    <row r="44" spans="2:9" x14ac:dyDescent="0.25">
      <c r="B44" s="12" t="s">
        <v>233</v>
      </c>
      <c r="C44" s="80">
        <f>_xlfn.XLOOKUP(B44,'Jun-Compile'!$B$3:$B$167,'Jun-Compile'!$C$3:$C$167," ",0)</f>
        <v>0</v>
      </c>
      <c r="D44" s="8">
        <v>28</v>
      </c>
      <c r="E44" s="29">
        <f t="shared" si="3"/>
        <v>55</v>
      </c>
      <c r="F44" s="26">
        <v>0.46666666666666667</v>
      </c>
      <c r="G44" s="50">
        <f t="shared" si="4"/>
        <v>55</v>
      </c>
      <c r="H44" s="8">
        <v>5</v>
      </c>
      <c r="I44" s="50">
        <f t="shared" si="5"/>
        <v>38</v>
      </c>
    </row>
    <row r="45" spans="2:9" x14ac:dyDescent="0.25">
      <c r="B45" s="12" t="s">
        <v>261</v>
      </c>
      <c r="C45" s="80" t="str">
        <f>_xlfn.XLOOKUP(B45,'Jun-Compile'!$B$3:$B$167,'Jun-Compile'!$C$3:$C$167," ",0)</f>
        <v>Operation</v>
      </c>
      <c r="D45" s="8">
        <v>42</v>
      </c>
      <c r="E45" s="29">
        <f t="shared" si="3"/>
        <v>45</v>
      </c>
      <c r="F45" s="26">
        <v>0.7</v>
      </c>
      <c r="G45" s="50">
        <f t="shared" si="4"/>
        <v>45</v>
      </c>
      <c r="H45" s="8">
        <v>5</v>
      </c>
      <c r="I45" s="50">
        <f t="shared" si="5"/>
        <v>38</v>
      </c>
    </row>
    <row r="46" spans="2:9" x14ac:dyDescent="0.25">
      <c r="B46" s="12" t="s">
        <v>179</v>
      </c>
      <c r="C46" s="80" t="str">
        <f>_xlfn.XLOOKUP(B46,'Jun-Compile'!$B$3:$B$167,'Jun-Compile'!$C$3:$C$167," ",0)</f>
        <v>Logistik</v>
      </c>
      <c r="D46" s="8">
        <v>26</v>
      </c>
      <c r="E46" s="29">
        <f t="shared" si="3"/>
        <v>57</v>
      </c>
      <c r="F46" s="26">
        <v>0.43333333333333335</v>
      </c>
      <c r="G46" s="50">
        <f t="shared" si="4"/>
        <v>57</v>
      </c>
      <c r="H46" s="8">
        <v>4</v>
      </c>
      <c r="I46" s="50">
        <f t="shared" si="5"/>
        <v>44</v>
      </c>
    </row>
    <row r="47" spans="2:9" x14ac:dyDescent="0.25">
      <c r="B47" s="12" t="s">
        <v>200</v>
      </c>
      <c r="C47" s="80" t="str">
        <f>_xlfn.XLOOKUP(B47,'Jun-Compile'!$B$3:$B$167,'Jun-Compile'!$C$3:$C$167," ",0)</f>
        <v>RPE</v>
      </c>
      <c r="D47" s="8">
        <v>234</v>
      </c>
      <c r="E47" s="29">
        <f t="shared" si="3"/>
        <v>9</v>
      </c>
      <c r="F47" s="26">
        <v>3.9</v>
      </c>
      <c r="G47" s="50">
        <f t="shared" si="4"/>
        <v>9</v>
      </c>
      <c r="H47" s="8">
        <v>4</v>
      </c>
      <c r="I47" s="50">
        <f t="shared" si="5"/>
        <v>44</v>
      </c>
    </row>
    <row r="48" spans="2:9" x14ac:dyDescent="0.25">
      <c r="B48" s="12" t="s">
        <v>212</v>
      </c>
      <c r="C48" s="80" t="str">
        <f>_xlfn.XLOOKUP(B48,'Jun-Compile'!$B$3:$B$167,'Jun-Compile'!$C$3:$C$167," ",0)</f>
        <v>Logistik</v>
      </c>
      <c r="D48" s="8">
        <v>90</v>
      </c>
      <c r="E48" s="29">
        <f t="shared" si="3"/>
        <v>27</v>
      </c>
      <c r="F48" s="26">
        <v>1.5</v>
      </c>
      <c r="G48" s="50">
        <f t="shared" si="4"/>
        <v>27</v>
      </c>
      <c r="H48" s="8">
        <v>4</v>
      </c>
      <c r="I48" s="50">
        <f t="shared" si="5"/>
        <v>44</v>
      </c>
    </row>
    <row r="49" spans="2:9" x14ac:dyDescent="0.25">
      <c r="B49" s="12" t="s">
        <v>217</v>
      </c>
      <c r="C49" s="80" t="str">
        <f>_xlfn.XLOOKUP(B49,'Jun-Compile'!$B$3:$B$167,'Jun-Compile'!$C$3:$C$167," ",0)</f>
        <v>GTI</v>
      </c>
      <c r="D49" s="8">
        <v>191</v>
      </c>
      <c r="E49" s="29">
        <f t="shared" si="3"/>
        <v>14</v>
      </c>
      <c r="F49" s="26">
        <v>3.1833333333333331</v>
      </c>
      <c r="G49" s="50">
        <f t="shared" si="4"/>
        <v>14</v>
      </c>
      <c r="H49" s="8">
        <v>4</v>
      </c>
      <c r="I49" s="50">
        <f t="shared" si="5"/>
        <v>44</v>
      </c>
    </row>
    <row r="50" spans="2:9" x14ac:dyDescent="0.25">
      <c r="B50" s="12" t="s">
        <v>238</v>
      </c>
      <c r="C50" s="80" t="str">
        <f>_xlfn.XLOOKUP(B50,'Jun-Compile'!$B$3:$B$167,'Jun-Compile'!$C$3:$C$167," ",0)</f>
        <v>Sales</v>
      </c>
      <c r="D50" s="8">
        <v>67</v>
      </c>
      <c r="E50" s="29">
        <f t="shared" si="3"/>
        <v>34</v>
      </c>
      <c r="F50" s="26">
        <v>1.1166666666666667</v>
      </c>
      <c r="G50" s="50">
        <f t="shared" si="4"/>
        <v>34</v>
      </c>
      <c r="H50" s="8">
        <v>4</v>
      </c>
      <c r="I50" s="50">
        <f t="shared" si="5"/>
        <v>44</v>
      </c>
    </row>
    <row r="51" spans="2:9" x14ac:dyDescent="0.25">
      <c r="B51" s="12" t="s">
        <v>240</v>
      </c>
      <c r="C51" s="80" t="str">
        <f>_xlfn.XLOOKUP(B51,'Jun-Compile'!$B$3:$B$167,'Jun-Compile'!$C$3:$C$167," ",0)</f>
        <v>Operation</v>
      </c>
      <c r="D51" s="8">
        <v>21</v>
      </c>
      <c r="E51" s="29">
        <f t="shared" si="3"/>
        <v>63</v>
      </c>
      <c r="F51" s="26">
        <v>0.35</v>
      </c>
      <c r="G51" s="50">
        <f t="shared" si="4"/>
        <v>63</v>
      </c>
      <c r="H51" s="8">
        <v>4</v>
      </c>
      <c r="I51" s="50">
        <f t="shared" si="5"/>
        <v>44</v>
      </c>
    </row>
    <row r="52" spans="2:9" x14ac:dyDescent="0.25">
      <c r="B52" s="12" t="s">
        <v>251</v>
      </c>
      <c r="C52" s="80">
        <f>_xlfn.XLOOKUP(B52,'Jun-Compile'!$B$3:$B$167,'Jun-Compile'!$C$3:$C$167," ",0)</f>
        <v>0</v>
      </c>
      <c r="D52" s="8">
        <v>128</v>
      </c>
      <c r="E52" s="29">
        <f t="shared" si="3"/>
        <v>21</v>
      </c>
      <c r="F52" s="26">
        <v>2.1333333333333333</v>
      </c>
      <c r="G52" s="50">
        <f t="shared" si="4"/>
        <v>21</v>
      </c>
      <c r="H52" s="8">
        <v>4</v>
      </c>
      <c r="I52" s="50">
        <f t="shared" si="5"/>
        <v>44</v>
      </c>
    </row>
    <row r="53" spans="2:9" x14ac:dyDescent="0.25">
      <c r="B53" s="12" t="s">
        <v>264</v>
      </c>
      <c r="C53" s="80">
        <f>_xlfn.XLOOKUP(B53,'Jun-Compile'!$B$3:$B$167,'Jun-Compile'!$C$3:$C$167," ",0)</f>
        <v>0</v>
      </c>
      <c r="D53" s="8">
        <v>15</v>
      </c>
      <c r="E53" s="29">
        <f t="shared" si="3"/>
        <v>68</v>
      </c>
      <c r="F53" s="26">
        <v>0.25</v>
      </c>
      <c r="G53" s="50">
        <f t="shared" si="4"/>
        <v>68</v>
      </c>
      <c r="H53" s="8">
        <v>4</v>
      </c>
      <c r="I53" s="50">
        <f t="shared" si="5"/>
        <v>44</v>
      </c>
    </row>
    <row r="54" spans="2:9" x14ac:dyDescent="0.25">
      <c r="B54" s="12" t="s">
        <v>265</v>
      </c>
      <c r="C54" s="80" t="str">
        <f>_xlfn.XLOOKUP(B54,'Jun-Compile'!$B$3:$B$167,'Jun-Compile'!$C$3:$C$167," ",0)</f>
        <v>Admin Sales &amp; Engineer</v>
      </c>
      <c r="D54" s="8">
        <v>34</v>
      </c>
      <c r="E54" s="29">
        <f t="shared" si="3"/>
        <v>49</v>
      </c>
      <c r="F54" s="26">
        <v>0.56666666666666665</v>
      </c>
      <c r="G54" s="50">
        <f t="shared" si="4"/>
        <v>49</v>
      </c>
      <c r="H54" s="8">
        <v>4</v>
      </c>
      <c r="I54" s="50">
        <f t="shared" si="5"/>
        <v>44</v>
      </c>
    </row>
    <row r="55" spans="2:9" x14ac:dyDescent="0.25">
      <c r="B55" s="12" t="s">
        <v>168</v>
      </c>
      <c r="C55" s="80" t="str">
        <f>_xlfn.XLOOKUP(B55,'Jun-Compile'!$B$3:$B$167,'Jun-Compile'!$C$3:$C$167," ",0)</f>
        <v>PPJM</v>
      </c>
      <c r="D55" s="8">
        <v>49</v>
      </c>
      <c r="E55" s="29">
        <f t="shared" si="3"/>
        <v>41</v>
      </c>
      <c r="F55" s="26">
        <v>0.81666666666666665</v>
      </c>
      <c r="G55" s="50">
        <f t="shared" si="4"/>
        <v>41</v>
      </c>
      <c r="H55" s="8">
        <v>3</v>
      </c>
      <c r="I55" s="50">
        <f t="shared" si="5"/>
        <v>53</v>
      </c>
    </row>
    <row r="56" spans="2:9" x14ac:dyDescent="0.25">
      <c r="B56" s="12" t="s">
        <v>277</v>
      </c>
      <c r="C56" s="80">
        <f>_xlfn.XLOOKUP(B56,'Jun-Compile'!$B$3:$B$167,'Jun-Compile'!$C$3:$C$167," ",0)</f>
        <v>0</v>
      </c>
      <c r="D56" s="8">
        <v>10</v>
      </c>
      <c r="E56" s="29">
        <f t="shared" si="3"/>
        <v>73</v>
      </c>
      <c r="F56" s="26">
        <v>0.16666666666666666</v>
      </c>
      <c r="G56" s="50">
        <f t="shared" si="4"/>
        <v>73</v>
      </c>
      <c r="H56" s="8">
        <v>3</v>
      </c>
      <c r="I56" s="50">
        <f t="shared" si="5"/>
        <v>53</v>
      </c>
    </row>
    <row r="57" spans="2:9" x14ac:dyDescent="0.25">
      <c r="B57" s="12" t="s">
        <v>236</v>
      </c>
      <c r="C57" s="80" t="str">
        <f>_xlfn.XLOOKUP(B57,'Jun-Compile'!$B$3:$B$167,'Jun-Compile'!$C$3:$C$167," ",0)</f>
        <v>Operation</v>
      </c>
      <c r="D57" s="8">
        <v>20</v>
      </c>
      <c r="E57" s="29">
        <f t="shared" si="3"/>
        <v>64</v>
      </c>
      <c r="F57" s="26">
        <v>0.33333333333333331</v>
      </c>
      <c r="G57" s="50">
        <f t="shared" si="4"/>
        <v>64</v>
      </c>
      <c r="H57" s="8">
        <v>3</v>
      </c>
      <c r="I57" s="50">
        <f t="shared" si="5"/>
        <v>53</v>
      </c>
    </row>
    <row r="58" spans="2:9" x14ac:dyDescent="0.25">
      <c r="B58" s="16" t="s">
        <v>250</v>
      </c>
      <c r="C58" s="80" t="str">
        <f>_xlfn.XLOOKUP(B58,'Jun-Compile'!$B$3:$B$167,'Jun-Compile'!$C$3:$C$167," ",0)</f>
        <v>Purchasing</v>
      </c>
      <c r="D58" s="8">
        <v>17</v>
      </c>
      <c r="E58" s="29">
        <f t="shared" si="3"/>
        <v>66</v>
      </c>
      <c r="F58" s="26">
        <v>0.28333333333333333</v>
      </c>
      <c r="G58" s="50">
        <f t="shared" si="4"/>
        <v>66</v>
      </c>
      <c r="H58" s="8">
        <v>3</v>
      </c>
      <c r="I58" s="50">
        <f t="shared" si="5"/>
        <v>53</v>
      </c>
    </row>
    <row r="59" spans="2:9" x14ac:dyDescent="0.25">
      <c r="B59" s="12" t="s">
        <v>255</v>
      </c>
      <c r="C59" s="80" t="str">
        <f>_xlfn.XLOOKUP(B59,'Jun-Compile'!$B$3:$B$167,'Jun-Compile'!$C$3:$C$167," ",0)</f>
        <v>Operation</v>
      </c>
      <c r="D59" s="8">
        <v>26</v>
      </c>
      <c r="E59" s="29">
        <f t="shared" si="3"/>
        <v>57</v>
      </c>
      <c r="F59" s="26">
        <v>0.43333333333333335</v>
      </c>
      <c r="G59" s="50">
        <f t="shared" si="4"/>
        <v>57</v>
      </c>
      <c r="H59" s="8">
        <v>3</v>
      </c>
      <c r="I59" s="50">
        <f t="shared" si="5"/>
        <v>53</v>
      </c>
    </row>
    <row r="60" spans="2:9" x14ac:dyDescent="0.25">
      <c r="B60" s="12" t="s">
        <v>278</v>
      </c>
      <c r="C60" s="80" t="str">
        <f>_xlfn.XLOOKUP(B60,'Jun-Compile'!$B$3:$B$167,'Jun-Compile'!$C$3:$C$167," ",0)</f>
        <v>Sales</v>
      </c>
      <c r="D60" s="8">
        <v>60</v>
      </c>
      <c r="E60" s="29">
        <f t="shared" si="3"/>
        <v>37</v>
      </c>
      <c r="F60" s="26">
        <v>1</v>
      </c>
      <c r="G60" s="50">
        <f t="shared" si="4"/>
        <v>37</v>
      </c>
      <c r="H60" s="8">
        <v>3</v>
      </c>
      <c r="I60" s="50">
        <f t="shared" si="5"/>
        <v>53</v>
      </c>
    </row>
    <row r="61" spans="2:9" x14ac:dyDescent="0.25">
      <c r="B61" s="12" t="s">
        <v>292</v>
      </c>
      <c r="C61" s="80" t="str">
        <f>_xlfn.XLOOKUP(B61,'Jun-Compile'!$B$3:$B$167,'Jun-Compile'!$C$3:$C$167," ",0)</f>
        <v>ERP</v>
      </c>
      <c r="D61" s="8">
        <v>23</v>
      </c>
      <c r="E61" s="29">
        <f t="shared" si="3"/>
        <v>61</v>
      </c>
      <c r="F61" s="26">
        <v>0.38333333333333336</v>
      </c>
      <c r="G61" s="50">
        <f t="shared" si="4"/>
        <v>61</v>
      </c>
      <c r="H61" s="8">
        <v>3</v>
      </c>
      <c r="I61" s="50">
        <f t="shared" si="5"/>
        <v>53</v>
      </c>
    </row>
    <row r="62" spans="2:9" x14ac:dyDescent="0.25">
      <c r="B62" s="12" t="s">
        <v>173</v>
      </c>
      <c r="C62" s="80" t="str">
        <f>_xlfn.XLOOKUP(B62,'Jun-Compile'!$B$3:$B$167,'Jun-Compile'!$C$3:$C$167," ",0)</f>
        <v>PPJM</v>
      </c>
      <c r="D62" s="8">
        <v>52</v>
      </c>
      <c r="E62" s="29">
        <f t="shared" si="3"/>
        <v>38</v>
      </c>
      <c r="F62" s="26">
        <v>0.8666666666666667</v>
      </c>
      <c r="G62" s="50">
        <f t="shared" si="4"/>
        <v>38</v>
      </c>
      <c r="H62" s="8">
        <v>2</v>
      </c>
      <c r="I62" s="50">
        <f t="shared" si="5"/>
        <v>60</v>
      </c>
    </row>
    <row r="63" spans="2:9" x14ac:dyDescent="0.25">
      <c r="B63" s="12" t="s">
        <v>176</v>
      </c>
      <c r="C63" s="80" t="str">
        <f>_xlfn.XLOOKUP(B63,'Jun-Compile'!$B$3:$B$167,'Jun-Compile'!$C$3:$C$167," ",0)</f>
        <v>PPJM</v>
      </c>
      <c r="D63" s="8">
        <v>44</v>
      </c>
      <c r="E63" s="29">
        <f t="shared" si="3"/>
        <v>43</v>
      </c>
      <c r="F63" s="26">
        <v>0.73333333333333328</v>
      </c>
      <c r="G63" s="50">
        <f t="shared" si="4"/>
        <v>43</v>
      </c>
      <c r="H63" s="8">
        <v>2</v>
      </c>
      <c r="I63" s="50">
        <f t="shared" si="5"/>
        <v>60</v>
      </c>
    </row>
    <row r="64" spans="2:9" x14ac:dyDescent="0.25">
      <c r="B64" s="12" t="s">
        <v>187</v>
      </c>
      <c r="C64" s="80" t="str">
        <f>_xlfn.XLOOKUP(B64,'Jun-Compile'!$B$3:$B$167,'Jun-Compile'!$C$3:$C$167," ",0)</f>
        <v>RPE</v>
      </c>
      <c r="D64" s="8">
        <v>14</v>
      </c>
      <c r="E64" s="29">
        <f t="shared" si="3"/>
        <v>70</v>
      </c>
      <c r="F64" s="26">
        <v>0.23333333333333334</v>
      </c>
      <c r="G64" s="50">
        <f t="shared" si="4"/>
        <v>70</v>
      </c>
      <c r="H64" s="8">
        <v>2</v>
      </c>
      <c r="I64" s="50">
        <f t="shared" si="5"/>
        <v>60</v>
      </c>
    </row>
    <row r="65" spans="2:9" x14ac:dyDescent="0.25">
      <c r="B65" s="12" t="s">
        <v>41</v>
      </c>
      <c r="C65" s="80" t="str">
        <f>_xlfn.XLOOKUP(B65,'Jun-Compile'!$B$3:$B$167,'Jun-Compile'!$C$3:$C$167," ",0)</f>
        <v>Teknisi TC</v>
      </c>
      <c r="D65" s="8">
        <v>40</v>
      </c>
      <c r="E65" s="29">
        <f t="shared" si="3"/>
        <v>47</v>
      </c>
      <c r="F65" s="26">
        <v>0.66666666666666663</v>
      </c>
      <c r="G65" s="50">
        <f t="shared" si="4"/>
        <v>47</v>
      </c>
      <c r="H65" s="8">
        <v>2</v>
      </c>
      <c r="I65" s="50">
        <f t="shared" si="5"/>
        <v>60</v>
      </c>
    </row>
    <row r="66" spans="2:9" x14ac:dyDescent="0.25">
      <c r="B66" s="12" t="s">
        <v>294</v>
      </c>
      <c r="C66" s="80" t="str">
        <f>_xlfn.XLOOKUP(B66,'Jun-Compile'!$B$3:$B$167,'Jun-Compile'!$C$3:$C$167," ",0)</f>
        <v>Purchasing</v>
      </c>
      <c r="D66" s="8">
        <v>30</v>
      </c>
      <c r="E66" s="29">
        <f t="shared" si="3"/>
        <v>54</v>
      </c>
      <c r="F66" s="26">
        <v>0.5</v>
      </c>
      <c r="G66" s="50">
        <f t="shared" si="4"/>
        <v>54</v>
      </c>
      <c r="H66" s="8">
        <v>2</v>
      </c>
      <c r="I66" s="50">
        <f t="shared" si="5"/>
        <v>60</v>
      </c>
    </row>
    <row r="67" spans="2:9" x14ac:dyDescent="0.25">
      <c r="B67" s="12" t="s">
        <v>224</v>
      </c>
      <c r="C67" s="80" t="str">
        <f>_xlfn.XLOOKUP(B67,'Jun-Compile'!$B$3:$B$167,'Jun-Compile'!$C$3:$C$167," ",0)</f>
        <v>Estimator</v>
      </c>
      <c r="D67" s="8">
        <v>13</v>
      </c>
      <c r="E67" s="29">
        <f t="shared" ref="E67:E98" si="6">_xlfn.RANK.EQ(D67,$D$3:$D$153,0)</f>
        <v>71</v>
      </c>
      <c r="F67" s="26">
        <v>0.21666666666666667</v>
      </c>
      <c r="G67" s="50">
        <f t="shared" ref="G67:G98" si="7">_xlfn.RANK.EQ(F67,$F$3:$F$153,0)</f>
        <v>71</v>
      </c>
      <c r="H67" s="8">
        <v>2</v>
      </c>
      <c r="I67" s="50">
        <f t="shared" ref="I67:I98" si="8">_xlfn.RANK.EQ(H67,$H$3:$H$153,0)</f>
        <v>60</v>
      </c>
    </row>
    <row r="68" spans="2:9" x14ac:dyDescent="0.25">
      <c r="B68" s="28" t="s">
        <v>369</v>
      </c>
      <c r="C68" s="80">
        <f>_xlfn.XLOOKUP(B68,'Jun-Compile'!$B$3:$B$167,'Jun-Compile'!$C$3:$C$167," ",0)</f>
        <v>0</v>
      </c>
      <c r="D68" s="8">
        <v>8</v>
      </c>
      <c r="E68" s="29">
        <f t="shared" si="6"/>
        <v>76</v>
      </c>
      <c r="F68" s="26">
        <v>0.13333333333333333</v>
      </c>
      <c r="G68" s="50">
        <f t="shared" si="7"/>
        <v>76</v>
      </c>
      <c r="H68" s="8">
        <v>2</v>
      </c>
      <c r="I68" s="50">
        <f t="shared" si="8"/>
        <v>60</v>
      </c>
    </row>
    <row r="69" spans="2:9" x14ac:dyDescent="0.25">
      <c r="B69" s="12" t="s">
        <v>243</v>
      </c>
      <c r="C69" s="80" t="str">
        <f>_xlfn.XLOOKUP(B69,'Jun-Compile'!$B$3:$B$167,'Jun-Compile'!$C$3:$C$167," ",0)</f>
        <v>Operation</v>
      </c>
      <c r="D69" s="8">
        <v>9</v>
      </c>
      <c r="E69" s="29">
        <f t="shared" si="6"/>
        <v>74</v>
      </c>
      <c r="F69" s="26">
        <v>0.15</v>
      </c>
      <c r="G69" s="50">
        <f t="shared" si="7"/>
        <v>74</v>
      </c>
      <c r="H69" s="8">
        <v>2</v>
      </c>
      <c r="I69" s="50">
        <f t="shared" si="8"/>
        <v>60</v>
      </c>
    </row>
    <row r="70" spans="2:9" x14ac:dyDescent="0.25">
      <c r="B70" s="12" t="s">
        <v>266</v>
      </c>
      <c r="C70" s="80" t="str">
        <f>_xlfn.XLOOKUP(B70,'Jun-Compile'!$B$3:$B$167,'Jun-Compile'!$C$3:$C$167," ",0)</f>
        <v>Admin Sales &amp; Engineer</v>
      </c>
      <c r="D70" s="8">
        <v>51</v>
      </c>
      <c r="E70" s="29">
        <f t="shared" si="6"/>
        <v>39</v>
      </c>
      <c r="F70" s="26">
        <v>0.85</v>
      </c>
      <c r="G70" s="50">
        <f t="shared" si="7"/>
        <v>39</v>
      </c>
      <c r="H70" s="8">
        <v>2</v>
      </c>
      <c r="I70" s="50">
        <f t="shared" si="8"/>
        <v>60</v>
      </c>
    </row>
    <row r="71" spans="2:9" x14ac:dyDescent="0.25">
      <c r="B71" s="12" t="s">
        <v>166</v>
      </c>
      <c r="C71" s="80" t="str">
        <f>_xlfn.XLOOKUP(B71,'Jun-Compile'!$B$3:$B$167,'Jun-Compile'!$C$3:$C$167," ",0)</f>
        <v>PPJM</v>
      </c>
      <c r="D71" s="8">
        <v>16</v>
      </c>
      <c r="E71" s="29">
        <f t="shared" si="6"/>
        <v>67</v>
      </c>
      <c r="F71" s="26">
        <v>0.26666666666666666</v>
      </c>
      <c r="G71" s="50">
        <f t="shared" si="7"/>
        <v>67</v>
      </c>
      <c r="H71" s="8">
        <v>1</v>
      </c>
      <c r="I71" s="50">
        <f t="shared" si="8"/>
        <v>69</v>
      </c>
    </row>
    <row r="72" spans="2:9" x14ac:dyDescent="0.25">
      <c r="B72" s="12" t="s">
        <v>177</v>
      </c>
      <c r="C72" s="80" t="str">
        <f>_xlfn.XLOOKUP(B72,'Jun-Compile'!$B$3:$B$167,'Jun-Compile'!$C$3:$C$167," ",0)</f>
        <v>PPJM</v>
      </c>
      <c r="D72" s="8">
        <v>23</v>
      </c>
      <c r="E72" s="29">
        <f t="shared" si="6"/>
        <v>61</v>
      </c>
      <c r="F72" s="26">
        <v>0.38333333333333336</v>
      </c>
      <c r="G72" s="50">
        <f t="shared" si="7"/>
        <v>61</v>
      </c>
      <c r="H72" s="8">
        <v>1</v>
      </c>
      <c r="I72" s="50">
        <f t="shared" si="8"/>
        <v>69</v>
      </c>
    </row>
    <row r="73" spans="2:9" x14ac:dyDescent="0.25">
      <c r="B73" s="12" t="s">
        <v>262</v>
      </c>
      <c r="C73" s="80" t="str">
        <f>_xlfn.XLOOKUP(B73,'Jun-Compile'!$B$3:$B$167,'Jun-Compile'!$C$3:$C$167," ",0)</f>
        <v>Finance &amp; Accounting</v>
      </c>
      <c r="D73" s="8">
        <v>6</v>
      </c>
      <c r="E73" s="29">
        <f t="shared" si="6"/>
        <v>77</v>
      </c>
      <c r="F73" s="26">
        <v>0.1</v>
      </c>
      <c r="G73" s="50">
        <f t="shared" si="7"/>
        <v>77</v>
      </c>
      <c r="H73" s="8">
        <v>1</v>
      </c>
      <c r="I73" s="50">
        <f t="shared" si="8"/>
        <v>69</v>
      </c>
    </row>
    <row r="74" spans="2:9" x14ac:dyDescent="0.25">
      <c r="B74" s="12" t="s">
        <v>297</v>
      </c>
      <c r="C74" s="80">
        <f>_xlfn.XLOOKUP(B74,'Jun-Compile'!$B$3:$B$167,'Jun-Compile'!$C$3:$C$167," ",0)</f>
        <v>0</v>
      </c>
      <c r="D74" s="8">
        <v>4</v>
      </c>
      <c r="E74" s="29">
        <f t="shared" si="6"/>
        <v>78</v>
      </c>
      <c r="F74" s="26">
        <v>6.6666666666666666E-2</v>
      </c>
      <c r="G74" s="50">
        <f t="shared" si="7"/>
        <v>78</v>
      </c>
      <c r="H74" s="8">
        <v>1</v>
      </c>
      <c r="I74" s="50">
        <f t="shared" si="8"/>
        <v>69</v>
      </c>
    </row>
    <row r="75" spans="2:9" x14ac:dyDescent="0.25">
      <c r="B75" s="12" t="s">
        <v>186</v>
      </c>
      <c r="C75" s="80" t="str">
        <f>_xlfn.XLOOKUP(B75,'Jun-Compile'!$B$3:$B$167,'Jun-Compile'!$C$3:$C$167," ",0)</f>
        <v>Tim Bali</v>
      </c>
      <c r="D75" s="8">
        <v>1</v>
      </c>
      <c r="E75" s="29">
        <f t="shared" si="6"/>
        <v>81</v>
      </c>
      <c r="F75" s="26">
        <v>1.6666666666666666E-2</v>
      </c>
      <c r="G75" s="50">
        <f t="shared" si="7"/>
        <v>81</v>
      </c>
      <c r="H75" s="8">
        <v>1</v>
      </c>
      <c r="I75" s="50">
        <f t="shared" si="8"/>
        <v>69</v>
      </c>
    </row>
    <row r="76" spans="2:9" x14ac:dyDescent="0.25">
      <c r="B76" s="28" t="s">
        <v>209</v>
      </c>
      <c r="C76" s="80">
        <f>_xlfn.XLOOKUP(B76,'Jun-Compile'!$B$3:$B$167,'Jun-Compile'!$C$3:$C$167," ",0)</f>
        <v>0</v>
      </c>
      <c r="D76" s="8">
        <v>15</v>
      </c>
      <c r="E76" s="29">
        <f t="shared" si="6"/>
        <v>68</v>
      </c>
      <c r="F76" s="26">
        <v>0.25</v>
      </c>
      <c r="G76" s="50">
        <f t="shared" si="7"/>
        <v>68</v>
      </c>
      <c r="H76" s="8">
        <v>1</v>
      </c>
      <c r="I76" s="50">
        <f t="shared" si="8"/>
        <v>69</v>
      </c>
    </row>
    <row r="77" spans="2:9" x14ac:dyDescent="0.25">
      <c r="B77" s="12" t="s">
        <v>211</v>
      </c>
      <c r="C77" s="80" t="str">
        <f>_xlfn.XLOOKUP(B77,'Jun-Compile'!$B$3:$B$167,'Jun-Compile'!$C$3:$C$167," ",0)</f>
        <v>MEP</v>
      </c>
      <c r="D77" s="8">
        <v>9</v>
      </c>
      <c r="E77" s="29">
        <f t="shared" si="6"/>
        <v>74</v>
      </c>
      <c r="F77" s="26">
        <v>0.15</v>
      </c>
      <c r="G77" s="50">
        <f t="shared" si="7"/>
        <v>74</v>
      </c>
      <c r="H77" s="8">
        <v>1</v>
      </c>
      <c r="I77" s="50">
        <f t="shared" si="8"/>
        <v>69</v>
      </c>
    </row>
    <row r="78" spans="2:9" x14ac:dyDescent="0.25">
      <c r="B78" s="12" t="s">
        <v>247</v>
      </c>
      <c r="C78" s="80" t="str">
        <f>_xlfn.XLOOKUP(B78,'Jun-Compile'!$B$3:$B$167,'Jun-Compile'!$C$3:$C$167," ",0)</f>
        <v>Admin Sales &amp; Engineer</v>
      </c>
      <c r="D78" s="8">
        <v>1</v>
      </c>
      <c r="E78" s="29">
        <f t="shared" si="6"/>
        <v>81</v>
      </c>
      <c r="F78" s="26">
        <v>1.6666666666666666E-2</v>
      </c>
      <c r="G78" s="50">
        <f t="shared" si="7"/>
        <v>81</v>
      </c>
      <c r="H78" s="8">
        <v>1</v>
      </c>
      <c r="I78" s="50">
        <f t="shared" si="8"/>
        <v>69</v>
      </c>
    </row>
    <row r="79" spans="2:9" x14ac:dyDescent="0.25">
      <c r="B79" s="12" t="s">
        <v>256</v>
      </c>
      <c r="C79" s="80" t="str">
        <f>_xlfn.XLOOKUP(B79,'Jun-Compile'!$B$3:$B$167,'Jun-Compile'!$C$3:$C$167," ",0)</f>
        <v>MEP</v>
      </c>
      <c r="D79" s="8">
        <v>88</v>
      </c>
      <c r="E79" s="29">
        <f t="shared" si="6"/>
        <v>29</v>
      </c>
      <c r="F79" s="26">
        <v>1.4666666666666666</v>
      </c>
      <c r="G79" s="50">
        <f t="shared" si="7"/>
        <v>29</v>
      </c>
      <c r="H79" s="8">
        <v>1</v>
      </c>
      <c r="I79" s="50">
        <f t="shared" si="8"/>
        <v>69</v>
      </c>
    </row>
    <row r="80" spans="2:9" x14ac:dyDescent="0.25">
      <c r="B80" s="11" t="s">
        <v>114</v>
      </c>
      <c r="C80" s="80" t="str">
        <f>_xlfn.XLOOKUP(B80,'Jun-Compile'!$B$3:$B$167,'Jun-Compile'!$C$3:$C$167," ",0)</f>
        <v>MEP</v>
      </c>
      <c r="D80" s="8">
        <v>4</v>
      </c>
      <c r="E80" s="29">
        <f t="shared" si="6"/>
        <v>78</v>
      </c>
      <c r="F80" s="26">
        <v>6.6666666666666666E-2</v>
      </c>
      <c r="G80" s="50">
        <f t="shared" si="7"/>
        <v>78</v>
      </c>
      <c r="H80" s="8">
        <v>1</v>
      </c>
      <c r="I80" s="50">
        <f t="shared" si="8"/>
        <v>69</v>
      </c>
    </row>
    <row r="81" spans="2:9" x14ac:dyDescent="0.25">
      <c r="B81" s="12" t="s">
        <v>269</v>
      </c>
      <c r="C81" s="80" t="str">
        <f>_xlfn.XLOOKUP(B81,'Jun-Compile'!$B$3:$B$167,'Jun-Compile'!$C$3:$C$167," ",0)</f>
        <v>MEP</v>
      </c>
      <c r="D81" s="8">
        <v>13</v>
      </c>
      <c r="E81" s="29">
        <f t="shared" si="6"/>
        <v>71</v>
      </c>
      <c r="F81" s="26">
        <v>0.21666666666666667</v>
      </c>
      <c r="G81" s="50">
        <f t="shared" si="7"/>
        <v>71</v>
      </c>
      <c r="H81" s="8">
        <v>1</v>
      </c>
      <c r="I81" s="50">
        <f t="shared" si="8"/>
        <v>69</v>
      </c>
    </row>
    <row r="82" spans="2:9" x14ac:dyDescent="0.25">
      <c r="B82" s="12" t="s">
        <v>272</v>
      </c>
      <c r="C82" s="80" t="str">
        <f>_xlfn.XLOOKUP(B82,'Jun-Compile'!$B$3:$B$167,'Jun-Compile'!$C$3:$C$167," ",0)</f>
        <v>Operation</v>
      </c>
      <c r="D82" s="8">
        <v>73</v>
      </c>
      <c r="E82" s="29">
        <f t="shared" si="6"/>
        <v>33</v>
      </c>
      <c r="F82" s="26">
        <v>1.2166666666666666</v>
      </c>
      <c r="G82" s="50">
        <f t="shared" si="7"/>
        <v>33</v>
      </c>
      <c r="H82" s="8">
        <v>1</v>
      </c>
      <c r="I82" s="50">
        <f t="shared" si="8"/>
        <v>69</v>
      </c>
    </row>
    <row r="83" spans="2:9" x14ac:dyDescent="0.25">
      <c r="B83" s="12" t="s">
        <v>218</v>
      </c>
      <c r="C83" s="80" t="str">
        <f>_xlfn.XLOOKUP(B83,'Jun-Compile'!$B$3:$B$167,'Jun-Compile'!$C$3:$C$167," ",0)</f>
        <v>Logistik</v>
      </c>
      <c r="D83" s="8">
        <v>2</v>
      </c>
      <c r="E83" s="29">
        <f t="shared" si="6"/>
        <v>80</v>
      </c>
      <c r="F83" s="26">
        <v>3.3333333333333333E-2</v>
      </c>
      <c r="G83" s="50">
        <f t="shared" si="7"/>
        <v>80</v>
      </c>
      <c r="H83" s="8">
        <v>1</v>
      </c>
      <c r="I83" s="50">
        <f t="shared" si="8"/>
        <v>69</v>
      </c>
    </row>
    <row r="84" spans="2:9" x14ac:dyDescent="0.25">
      <c r="B84" s="11" t="s">
        <v>145</v>
      </c>
      <c r="C84" s="80" t="str">
        <f>_xlfn.XLOOKUP(B84,'Jun-Compile'!$B$3:$B$167,'Jun-Compile'!$C$3:$C$167," ",0)</f>
        <v>Purchasing</v>
      </c>
      <c r="D84" s="8">
        <v>27</v>
      </c>
      <c r="E84" s="29">
        <f t="shared" si="6"/>
        <v>56</v>
      </c>
      <c r="F84" s="26">
        <v>0.45</v>
      </c>
      <c r="G84" s="50">
        <f t="shared" si="7"/>
        <v>56</v>
      </c>
      <c r="H84" s="8">
        <v>1</v>
      </c>
      <c r="I84" s="50">
        <f t="shared" si="8"/>
        <v>69</v>
      </c>
    </row>
    <row r="85" spans="2:9" x14ac:dyDescent="0.25">
      <c r="B85" s="12" t="s">
        <v>167</v>
      </c>
      <c r="C85" s="80" t="str">
        <f>_xlfn.XLOOKUP(B85,'Jun-Compile'!$B$3:$B$167,'Jun-Compile'!$C$3:$C$167," ",0)</f>
        <v>PPJM</v>
      </c>
      <c r="D85" s="8">
        <v>0</v>
      </c>
      <c r="E85" s="29">
        <f t="shared" si="6"/>
        <v>83</v>
      </c>
      <c r="F85" s="26">
        <v>0</v>
      </c>
      <c r="G85" s="50">
        <f t="shared" si="7"/>
        <v>83</v>
      </c>
      <c r="H85" s="8">
        <v>0</v>
      </c>
      <c r="I85" s="50">
        <f t="shared" si="8"/>
        <v>83</v>
      </c>
    </row>
    <row r="86" spans="2:9" x14ac:dyDescent="0.25">
      <c r="B86" s="12" t="s">
        <v>169</v>
      </c>
      <c r="C86" s="80">
        <f>_xlfn.XLOOKUP(B86,'Jun-Compile'!$B$3:$B$167,'Jun-Compile'!$C$3:$C$167," ",0)</f>
        <v>0</v>
      </c>
      <c r="D86" s="8">
        <v>0</v>
      </c>
      <c r="E86" s="29">
        <f t="shared" si="6"/>
        <v>83</v>
      </c>
      <c r="F86" s="26">
        <v>0</v>
      </c>
      <c r="G86" s="50">
        <f t="shared" si="7"/>
        <v>83</v>
      </c>
      <c r="H86" s="8">
        <v>0</v>
      </c>
      <c r="I86" s="50">
        <f t="shared" si="8"/>
        <v>83</v>
      </c>
    </row>
    <row r="87" spans="2:9" x14ac:dyDescent="0.25">
      <c r="B87" s="12" t="s">
        <v>174</v>
      </c>
      <c r="C87" s="80" t="str">
        <f>_xlfn.XLOOKUP(B87,'Jun-Compile'!$B$3:$B$167,'Jun-Compile'!$C$3:$C$167," ",0)</f>
        <v>PPJM</v>
      </c>
      <c r="D87" s="8">
        <v>0</v>
      </c>
      <c r="E87" s="29">
        <f t="shared" si="6"/>
        <v>83</v>
      </c>
      <c r="F87" s="26">
        <v>0</v>
      </c>
      <c r="G87" s="50">
        <f t="shared" si="7"/>
        <v>83</v>
      </c>
      <c r="H87" s="8">
        <v>0</v>
      </c>
      <c r="I87" s="50">
        <f t="shared" si="8"/>
        <v>83</v>
      </c>
    </row>
    <row r="88" spans="2:9" x14ac:dyDescent="0.25">
      <c r="B88" s="12" t="s">
        <v>178</v>
      </c>
      <c r="C88" s="80">
        <f>_xlfn.XLOOKUP(B88,'Jun-Compile'!$B$3:$B$167,'Jun-Compile'!$C$3:$C$167," ",0)</f>
        <v>0</v>
      </c>
      <c r="D88" s="8">
        <v>0</v>
      </c>
      <c r="E88" s="29">
        <f t="shared" si="6"/>
        <v>83</v>
      </c>
      <c r="F88" s="26">
        <v>0</v>
      </c>
      <c r="G88" s="50">
        <f t="shared" si="7"/>
        <v>83</v>
      </c>
      <c r="H88" s="8">
        <v>0</v>
      </c>
      <c r="I88" s="50">
        <f t="shared" si="8"/>
        <v>83</v>
      </c>
    </row>
    <row r="89" spans="2:9" x14ac:dyDescent="0.25">
      <c r="B89" s="12" t="s">
        <v>180</v>
      </c>
      <c r="C89" s="80" t="str">
        <f>_xlfn.XLOOKUP(B89,'Jun-Compile'!$B$3:$B$167,'Jun-Compile'!$C$3:$C$167," ",0)</f>
        <v>Finance &amp; Accounting</v>
      </c>
      <c r="D89" s="8">
        <v>0</v>
      </c>
      <c r="E89" s="29">
        <f t="shared" si="6"/>
        <v>83</v>
      </c>
      <c r="F89" s="26">
        <v>0</v>
      </c>
      <c r="G89" s="50">
        <f t="shared" si="7"/>
        <v>83</v>
      </c>
      <c r="H89" s="8">
        <v>0</v>
      </c>
      <c r="I89" s="50">
        <f t="shared" si="8"/>
        <v>83</v>
      </c>
    </row>
    <row r="90" spans="2:9" x14ac:dyDescent="0.25">
      <c r="B90" s="12" t="s">
        <v>181</v>
      </c>
      <c r="C90" s="80" t="str">
        <f>_xlfn.XLOOKUP(B90,'Jun-Compile'!$B$3:$B$167,'Jun-Compile'!$C$3:$C$167," ",0)</f>
        <v>Finance &amp; Accounting</v>
      </c>
      <c r="D90" s="8">
        <v>0</v>
      </c>
      <c r="E90" s="29">
        <f t="shared" si="6"/>
        <v>83</v>
      </c>
      <c r="F90" s="26">
        <v>0</v>
      </c>
      <c r="G90" s="50">
        <f t="shared" si="7"/>
        <v>83</v>
      </c>
      <c r="H90" s="8">
        <v>0</v>
      </c>
      <c r="I90" s="50">
        <f t="shared" si="8"/>
        <v>83</v>
      </c>
    </row>
    <row r="91" spans="2:9" x14ac:dyDescent="0.25">
      <c r="B91" s="12" t="s">
        <v>182</v>
      </c>
      <c r="C91" s="80" t="str">
        <f>_xlfn.XLOOKUP(B91,'Jun-Compile'!$B$3:$B$167,'Jun-Compile'!$C$3:$C$167," ",0)</f>
        <v>Operation</v>
      </c>
      <c r="D91" s="8">
        <v>0</v>
      </c>
      <c r="E91" s="29">
        <f t="shared" si="6"/>
        <v>83</v>
      </c>
      <c r="F91" s="26">
        <v>0</v>
      </c>
      <c r="G91" s="50">
        <f t="shared" si="7"/>
        <v>83</v>
      </c>
      <c r="H91" s="8">
        <v>0</v>
      </c>
      <c r="I91" s="50">
        <f t="shared" si="8"/>
        <v>83</v>
      </c>
    </row>
    <row r="92" spans="2:9" x14ac:dyDescent="0.25">
      <c r="B92" s="12" t="s">
        <v>183</v>
      </c>
      <c r="C92" s="80">
        <f>_xlfn.XLOOKUP(B92,'Jun-Compile'!$B$3:$B$167,'Jun-Compile'!$C$3:$C$167," ",0)</f>
        <v>0</v>
      </c>
      <c r="D92" s="8">
        <v>0</v>
      </c>
      <c r="E92" s="29">
        <f t="shared" si="6"/>
        <v>83</v>
      </c>
      <c r="F92" s="26">
        <v>0</v>
      </c>
      <c r="G92" s="50">
        <f t="shared" si="7"/>
        <v>83</v>
      </c>
      <c r="H92" s="8">
        <v>0</v>
      </c>
      <c r="I92" s="50">
        <f t="shared" si="8"/>
        <v>83</v>
      </c>
    </row>
    <row r="93" spans="2:9" x14ac:dyDescent="0.25">
      <c r="B93" s="12" t="s">
        <v>184</v>
      </c>
      <c r="C93" s="80" t="str">
        <f>_xlfn.XLOOKUP(B93,'Jun-Compile'!$B$3:$B$167,'Jun-Compile'!$C$3:$C$167," ",0)</f>
        <v>Sales</v>
      </c>
      <c r="D93" s="8">
        <v>0</v>
      </c>
      <c r="E93" s="29">
        <f t="shared" si="6"/>
        <v>83</v>
      </c>
      <c r="F93" s="26">
        <v>0</v>
      </c>
      <c r="G93" s="50">
        <f t="shared" si="7"/>
        <v>83</v>
      </c>
      <c r="H93" s="8">
        <v>0</v>
      </c>
      <c r="I93" s="50">
        <f t="shared" si="8"/>
        <v>83</v>
      </c>
    </row>
    <row r="94" spans="2:9" x14ac:dyDescent="0.25">
      <c r="B94" s="12" t="s">
        <v>276</v>
      </c>
      <c r="C94" s="80">
        <f>_xlfn.XLOOKUP(B94,'Jun-Compile'!$B$3:$B$167,'Jun-Compile'!$C$3:$C$167," ",0)</f>
        <v>0</v>
      </c>
      <c r="D94" s="8">
        <v>0</v>
      </c>
      <c r="E94" s="29">
        <f t="shared" si="6"/>
        <v>83</v>
      </c>
      <c r="F94" s="26">
        <v>0</v>
      </c>
      <c r="G94" s="50">
        <f t="shared" si="7"/>
        <v>83</v>
      </c>
      <c r="H94" s="8">
        <v>0</v>
      </c>
      <c r="I94" s="50">
        <f t="shared" si="8"/>
        <v>83</v>
      </c>
    </row>
    <row r="95" spans="2:9" x14ac:dyDescent="0.25">
      <c r="B95" s="12" t="s">
        <v>366</v>
      </c>
      <c r="C95" s="80" t="str">
        <f>_xlfn.XLOOKUP(B95,'Jun-Compile'!$B$3:$B$167,'Jun-Compile'!$C$3:$C$167," ",0)</f>
        <v>PPJM</v>
      </c>
      <c r="D95" s="8">
        <v>0</v>
      </c>
      <c r="E95" s="29">
        <f t="shared" si="6"/>
        <v>83</v>
      </c>
      <c r="F95" s="26">
        <v>0</v>
      </c>
      <c r="G95" s="50">
        <f t="shared" si="7"/>
        <v>83</v>
      </c>
      <c r="H95" s="8">
        <v>0</v>
      </c>
      <c r="I95" s="50">
        <f t="shared" si="8"/>
        <v>83</v>
      </c>
    </row>
    <row r="96" spans="2:9" x14ac:dyDescent="0.25">
      <c r="B96" s="12" t="s">
        <v>185</v>
      </c>
      <c r="C96" s="80" t="str">
        <f>_xlfn.XLOOKUP(B96,'Jun-Compile'!$B$3:$B$167,'Jun-Compile'!$C$3:$C$167," ",0)</f>
        <v>Tim Bali</v>
      </c>
      <c r="D96" s="8">
        <v>0</v>
      </c>
      <c r="E96" s="29">
        <f t="shared" si="6"/>
        <v>83</v>
      </c>
      <c r="F96" s="26">
        <v>0</v>
      </c>
      <c r="G96" s="50">
        <f t="shared" si="7"/>
        <v>83</v>
      </c>
      <c r="H96" s="8">
        <v>0</v>
      </c>
      <c r="I96" s="50">
        <f t="shared" si="8"/>
        <v>83</v>
      </c>
    </row>
    <row r="97" spans="2:9" x14ac:dyDescent="0.25">
      <c r="B97" s="12" t="s">
        <v>226</v>
      </c>
      <c r="C97" s="80">
        <f>_xlfn.XLOOKUP(B97,'Jun-Compile'!$B$3:$B$167,'Jun-Compile'!$C$3:$C$167," ",0)</f>
        <v>0</v>
      </c>
      <c r="D97" s="8">
        <v>0</v>
      </c>
      <c r="E97" s="29">
        <f t="shared" si="6"/>
        <v>83</v>
      </c>
      <c r="F97" s="26">
        <v>0</v>
      </c>
      <c r="G97" s="50">
        <f t="shared" si="7"/>
        <v>83</v>
      </c>
      <c r="H97" s="8">
        <v>0</v>
      </c>
      <c r="I97" s="50">
        <f t="shared" si="8"/>
        <v>83</v>
      </c>
    </row>
    <row r="98" spans="2:9" x14ac:dyDescent="0.25">
      <c r="B98" s="12" t="s">
        <v>376</v>
      </c>
      <c r="C98" s="80" t="str">
        <f>_xlfn.XLOOKUP(B98,'Jun-Compile'!$B$3:$B$167,'Jun-Compile'!$C$3:$C$167," ",0)</f>
        <v>Operation</v>
      </c>
      <c r="D98" s="8">
        <v>0</v>
      </c>
      <c r="E98" s="29">
        <f t="shared" si="6"/>
        <v>83</v>
      </c>
      <c r="F98" s="26">
        <v>0</v>
      </c>
      <c r="G98" s="50">
        <f t="shared" si="7"/>
        <v>83</v>
      </c>
      <c r="H98" s="8">
        <v>0</v>
      </c>
      <c r="I98" s="50">
        <f t="shared" si="8"/>
        <v>83</v>
      </c>
    </row>
    <row r="99" spans="2:9" x14ac:dyDescent="0.25">
      <c r="B99" s="28" t="s">
        <v>193</v>
      </c>
      <c r="C99" s="80">
        <f>_xlfn.XLOOKUP(B99,'Jun-Compile'!$B$3:$B$167,'Jun-Compile'!$C$3:$C$167," ",0)</f>
        <v>0</v>
      </c>
      <c r="D99" s="8">
        <v>0</v>
      </c>
      <c r="E99" s="29">
        <f t="shared" ref="E99:E130" si="9">_xlfn.RANK.EQ(D99,$D$3:$D$153,0)</f>
        <v>83</v>
      </c>
      <c r="F99" s="26">
        <v>0</v>
      </c>
      <c r="G99" s="50">
        <f t="shared" ref="G99:G130" si="10">_xlfn.RANK.EQ(F99,$F$3:$F$153,0)</f>
        <v>83</v>
      </c>
      <c r="H99" s="8">
        <v>0</v>
      </c>
      <c r="I99" s="50">
        <f t="shared" ref="I99:I130" si="11">_xlfn.RANK.EQ(H99,$H$3:$H$153,0)</f>
        <v>83</v>
      </c>
    </row>
    <row r="100" spans="2:9" x14ac:dyDescent="0.25">
      <c r="B100" s="12" t="s">
        <v>202</v>
      </c>
      <c r="C100" s="80" t="str">
        <f>_xlfn.XLOOKUP(B100,'Jun-Compile'!$B$3:$B$167,'Jun-Compile'!$C$3:$C$167," ",0)</f>
        <v>RPE</v>
      </c>
      <c r="D100" s="8">
        <v>0</v>
      </c>
      <c r="E100" s="29">
        <f t="shared" si="9"/>
        <v>83</v>
      </c>
      <c r="F100" s="26">
        <v>0</v>
      </c>
      <c r="G100" s="50">
        <f t="shared" si="10"/>
        <v>83</v>
      </c>
      <c r="H100" s="8">
        <v>0</v>
      </c>
      <c r="I100" s="50">
        <f t="shared" si="11"/>
        <v>83</v>
      </c>
    </row>
    <row r="101" spans="2:9" x14ac:dyDescent="0.25">
      <c r="B101" s="12" t="s">
        <v>48</v>
      </c>
      <c r="C101" s="80" t="str">
        <f>_xlfn.XLOOKUP(B101,'Jun-Compile'!$B$3:$B$167,'Jun-Compile'!$C$3:$C$167," ",0)</f>
        <v>MEP</v>
      </c>
      <c r="D101" s="8">
        <v>0</v>
      </c>
      <c r="E101" s="29">
        <f t="shared" si="9"/>
        <v>83</v>
      </c>
      <c r="F101" s="26">
        <v>0</v>
      </c>
      <c r="G101" s="50">
        <f t="shared" si="10"/>
        <v>83</v>
      </c>
      <c r="H101" s="8">
        <v>0</v>
      </c>
      <c r="I101" s="50">
        <f t="shared" si="11"/>
        <v>83</v>
      </c>
    </row>
    <row r="102" spans="2:9" x14ac:dyDescent="0.25">
      <c r="B102" s="12" t="s">
        <v>207</v>
      </c>
      <c r="C102" s="80" t="str">
        <f>_xlfn.XLOOKUP(B102,'Jun-Compile'!$B$3:$B$167,'Jun-Compile'!$C$3:$C$167," ",0)</f>
        <v>MEP</v>
      </c>
      <c r="D102" s="8">
        <v>0</v>
      </c>
      <c r="E102" s="29">
        <f t="shared" si="9"/>
        <v>83</v>
      </c>
      <c r="F102" s="26">
        <v>0</v>
      </c>
      <c r="G102" s="50">
        <f t="shared" si="10"/>
        <v>83</v>
      </c>
      <c r="H102" s="8">
        <v>0</v>
      </c>
      <c r="I102" s="50">
        <f t="shared" si="11"/>
        <v>83</v>
      </c>
    </row>
    <row r="103" spans="2:9" x14ac:dyDescent="0.25">
      <c r="B103" s="12" t="s">
        <v>208</v>
      </c>
      <c r="C103" s="80" t="str">
        <f>_xlfn.XLOOKUP(B103,'Jun-Compile'!$B$3:$B$167,'Jun-Compile'!$C$3:$C$167," ",0)</f>
        <v>MEP</v>
      </c>
      <c r="D103" s="8">
        <v>0</v>
      </c>
      <c r="E103" s="29">
        <f t="shared" si="9"/>
        <v>83</v>
      </c>
      <c r="F103" s="26">
        <v>0</v>
      </c>
      <c r="G103" s="50">
        <f t="shared" si="10"/>
        <v>83</v>
      </c>
      <c r="H103" s="8">
        <v>0</v>
      </c>
      <c r="I103" s="50">
        <f t="shared" si="11"/>
        <v>83</v>
      </c>
    </row>
    <row r="104" spans="2:9" x14ac:dyDescent="0.25">
      <c r="B104" s="12" t="s">
        <v>210</v>
      </c>
      <c r="C104" s="80" t="str">
        <f>_xlfn.XLOOKUP(B104,'Jun-Compile'!$B$3:$B$167,'Jun-Compile'!$C$3:$C$167," ",0)</f>
        <v>MEP</v>
      </c>
      <c r="D104" s="8">
        <v>0</v>
      </c>
      <c r="E104" s="29">
        <f t="shared" si="9"/>
        <v>83</v>
      </c>
      <c r="F104" s="26">
        <v>0</v>
      </c>
      <c r="G104" s="50">
        <f t="shared" si="10"/>
        <v>83</v>
      </c>
      <c r="H104" s="8">
        <v>0</v>
      </c>
      <c r="I104" s="50">
        <f t="shared" si="11"/>
        <v>83</v>
      </c>
    </row>
    <row r="105" spans="2:9" x14ac:dyDescent="0.25">
      <c r="B105" s="12" t="s">
        <v>372</v>
      </c>
      <c r="C105" s="80" t="str">
        <f>_xlfn.XLOOKUP(B105,'Jun-Compile'!$B$3:$B$167,'Jun-Compile'!$C$3:$C$167," ",0)</f>
        <v>MEP</v>
      </c>
      <c r="D105" s="8">
        <v>0</v>
      </c>
      <c r="E105" s="29">
        <f t="shared" si="9"/>
        <v>83</v>
      </c>
      <c r="F105" s="26">
        <v>0</v>
      </c>
      <c r="G105" s="50">
        <f t="shared" si="10"/>
        <v>83</v>
      </c>
      <c r="H105" s="8">
        <v>0</v>
      </c>
      <c r="I105" s="50">
        <f t="shared" si="11"/>
        <v>83</v>
      </c>
    </row>
    <row r="106" spans="2:9" x14ac:dyDescent="0.25">
      <c r="B106" s="12" t="s">
        <v>373</v>
      </c>
      <c r="C106" s="80" t="str">
        <f>_xlfn.XLOOKUP(B106,'Jun-Compile'!$B$3:$B$167,'Jun-Compile'!$C$3:$C$167," ",0)</f>
        <v>MEP</v>
      </c>
      <c r="D106" s="8">
        <v>0</v>
      </c>
      <c r="E106" s="29">
        <f t="shared" si="9"/>
        <v>83</v>
      </c>
      <c r="F106" s="26">
        <v>0</v>
      </c>
      <c r="G106" s="50">
        <f t="shared" si="10"/>
        <v>83</v>
      </c>
      <c r="H106" s="8">
        <v>0</v>
      </c>
      <c r="I106" s="50">
        <f t="shared" si="11"/>
        <v>83</v>
      </c>
    </row>
    <row r="107" spans="2:9" x14ac:dyDescent="0.25">
      <c r="B107" s="12" t="s">
        <v>213</v>
      </c>
      <c r="C107" s="80" t="str">
        <f>_xlfn.XLOOKUP(B107,'Jun-Compile'!$B$3:$B$167,'Jun-Compile'!$C$3:$C$167," ",0)</f>
        <v>GTI</v>
      </c>
      <c r="D107" s="8">
        <v>0</v>
      </c>
      <c r="E107" s="29">
        <f t="shared" si="9"/>
        <v>83</v>
      </c>
      <c r="F107" s="26">
        <v>0</v>
      </c>
      <c r="G107" s="50">
        <f t="shared" si="10"/>
        <v>83</v>
      </c>
      <c r="H107" s="8">
        <v>0</v>
      </c>
      <c r="I107" s="50">
        <f t="shared" si="11"/>
        <v>83</v>
      </c>
    </row>
    <row r="108" spans="2:9" x14ac:dyDescent="0.25">
      <c r="B108" s="12" t="s">
        <v>59</v>
      </c>
      <c r="C108" s="80" t="str">
        <f>_xlfn.XLOOKUP(B108,'Jun-Compile'!$B$3:$B$167,'Jun-Compile'!$C$3:$C$167," ",0)</f>
        <v>GTI</v>
      </c>
      <c r="D108" s="8">
        <v>0</v>
      </c>
      <c r="E108" s="29">
        <f t="shared" si="9"/>
        <v>83</v>
      </c>
      <c r="F108" s="26">
        <v>0</v>
      </c>
      <c r="G108" s="50">
        <f t="shared" si="10"/>
        <v>83</v>
      </c>
      <c r="H108" s="8">
        <v>0</v>
      </c>
      <c r="I108" s="50">
        <f t="shared" si="11"/>
        <v>83</v>
      </c>
    </row>
    <row r="109" spans="2:9" x14ac:dyDescent="0.25">
      <c r="B109" s="12" t="s">
        <v>215</v>
      </c>
      <c r="C109" s="80" t="str">
        <f>_xlfn.XLOOKUP(B109,'Jun-Compile'!$B$3:$B$167,'Jun-Compile'!$C$3:$C$167," ",0)</f>
        <v>ERP</v>
      </c>
      <c r="D109" s="8">
        <v>0</v>
      </c>
      <c r="E109" s="29">
        <f t="shared" si="9"/>
        <v>83</v>
      </c>
      <c r="F109" s="26">
        <v>0</v>
      </c>
      <c r="G109" s="50">
        <f t="shared" si="10"/>
        <v>83</v>
      </c>
      <c r="H109" s="8">
        <v>0</v>
      </c>
      <c r="I109" s="50">
        <f t="shared" si="11"/>
        <v>83</v>
      </c>
    </row>
    <row r="110" spans="2:9" x14ac:dyDescent="0.25">
      <c r="B110" s="12" t="s">
        <v>216</v>
      </c>
      <c r="C110" s="80" t="str">
        <f>_xlfn.XLOOKUP(B110,'Jun-Compile'!$B$3:$B$167,'Jun-Compile'!$C$3:$C$167," ",0)</f>
        <v>Operation</v>
      </c>
      <c r="D110" s="8">
        <v>0</v>
      </c>
      <c r="E110" s="29">
        <f t="shared" si="9"/>
        <v>83</v>
      </c>
      <c r="F110" s="26">
        <v>0</v>
      </c>
      <c r="G110" s="50">
        <f t="shared" si="10"/>
        <v>83</v>
      </c>
      <c r="H110" s="8">
        <v>0</v>
      </c>
      <c r="I110" s="50">
        <f t="shared" si="11"/>
        <v>83</v>
      </c>
    </row>
    <row r="111" spans="2:9" x14ac:dyDescent="0.25">
      <c r="B111" s="12" t="s">
        <v>219</v>
      </c>
      <c r="C111" s="80">
        <f>_xlfn.XLOOKUP(B111,'Jun-Compile'!$B$3:$B$167,'Jun-Compile'!$C$3:$C$167," ",0)</f>
        <v>0</v>
      </c>
      <c r="D111" s="8">
        <v>0</v>
      </c>
      <c r="E111" s="29">
        <f t="shared" si="9"/>
        <v>83</v>
      </c>
      <c r="F111" s="26">
        <v>0</v>
      </c>
      <c r="G111" s="50">
        <f t="shared" si="10"/>
        <v>83</v>
      </c>
      <c r="H111" s="8">
        <v>0</v>
      </c>
      <c r="I111" s="50">
        <f t="shared" si="11"/>
        <v>83</v>
      </c>
    </row>
    <row r="112" spans="2:9" x14ac:dyDescent="0.25">
      <c r="B112" s="12" t="s">
        <v>190</v>
      </c>
      <c r="C112" s="80" t="str">
        <f>_xlfn.XLOOKUP(B112,'Jun-Compile'!$B$3:$B$167,'Jun-Compile'!$C$3:$C$167," ",0)</f>
        <v>Teknisi TC</v>
      </c>
      <c r="D112" s="8">
        <v>0</v>
      </c>
      <c r="E112" s="29">
        <f t="shared" si="9"/>
        <v>83</v>
      </c>
      <c r="F112" s="26">
        <v>0</v>
      </c>
      <c r="G112" s="50">
        <f t="shared" si="10"/>
        <v>83</v>
      </c>
      <c r="H112" s="8">
        <v>0</v>
      </c>
      <c r="I112" s="50">
        <f t="shared" si="11"/>
        <v>83</v>
      </c>
    </row>
    <row r="113" spans="2:9" x14ac:dyDescent="0.25">
      <c r="B113" s="12" t="s">
        <v>222</v>
      </c>
      <c r="C113" s="80" t="str">
        <f>_xlfn.XLOOKUP(B113,'Jun-Compile'!$B$3:$B$167,'Jun-Compile'!$C$3:$C$167," ",0)</f>
        <v>Admin Sales &amp; Engineer</v>
      </c>
      <c r="D113" s="8">
        <v>0</v>
      </c>
      <c r="E113" s="29">
        <f t="shared" si="9"/>
        <v>83</v>
      </c>
      <c r="F113" s="26">
        <v>0</v>
      </c>
      <c r="G113" s="50">
        <f t="shared" si="10"/>
        <v>83</v>
      </c>
      <c r="H113" s="8">
        <v>0</v>
      </c>
      <c r="I113" s="50">
        <f t="shared" si="11"/>
        <v>83</v>
      </c>
    </row>
    <row r="114" spans="2:9" x14ac:dyDescent="0.25">
      <c r="B114" s="12" t="s">
        <v>225</v>
      </c>
      <c r="C114" s="80" t="str">
        <f>_xlfn.XLOOKUP(B114,'Jun-Compile'!$B$3:$B$167,'Jun-Compile'!$C$3:$C$167," ",0)</f>
        <v>ERP</v>
      </c>
      <c r="D114" s="8">
        <v>0</v>
      </c>
      <c r="E114" s="29">
        <f t="shared" si="9"/>
        <v>83</v>
      </c>
      <c r="F114" s="26">
        <v>0</v>
      </c>
      <c r="G114" s="50">
        <f t="shared" si="10"/>
        <v>83</v>
      </c>
      <c r="H114" s="8">
        <v>0</v>
      </c>
      <c r="I114" s="50">
        <f t="shared" si="11"/>
        <v>83</v>
      </c>
    </row>
    <row r="115" spans="2:9" x14ac:dyDescent="0.25">
      <c r="B115" s="12" t="s">
        <v>228</v>
      </c>
      <c r="C115" s="80" t="str">
        <f>_xlfn.XLOOKUP(B115,'Jun-Compile'!$B$3:$B$167,'Jun-Compile'!$C$3:$C$167," ",0)</f>
        <v>Purchasing</v>
      </c>
      <c r="D115" s="8">
        <v>0</v>
      </c>
      <c r="E115" s="29">
        <f t="shared" si="9"/>
        <v>83</v>
      </c>
      <c r="F115" s="26">
        <v>0</v>
      </c>
      <c r="G115" s="50">
        <f t="shared" si="10"/>
        <v>83</v>
      </c>
      <c r="H115" s="8">
        <v>0</v>
      </c>
      <c r="I115" s="50">
        <f t="shared" si="11"/>
        <v>83</v>
      </c>
    </row>
    <row r="116" spans="2:9" x14ac:dyDescent="0.25">
      <c r="B116" s="12" t="s">
        <v>230</v>
      </c>
      <c r="C116" s="80" t="str">
        <f>_xlfn.XLOOKUP(B116,'Jun-Compile'!$B$3:$B$167,'Jun-Compile'!$C$3:$C$167," ",0)</f>
        <v>MEP</v>
      </c>
      <c r="D116" s="8">
        <v>0</v>
      </c>
      <c r="E116" s="29">
        <f t="shared" si="9"/>
        <v>83</v>
      </c>
      <c r="F116" s="26">
        <v>0</v>
      </c>
      <c r="G116" s="50">
        <f t="shared" si="10"/>
        <v>83</v>
      </c>
      <c r="H116" s="8">
        <v>0</v>
      </c>
      <c r="I116" s="50">
        <f t="shared" si="11"/>
        <v>83</v>
      </c>
    </row>
    <row r="117" spans="2:9" x14ac:dyDescent="0.25">
      <c r="B117" s="12" t="s">
        <v>231</v>
      </c>
      <c r="C117" s="80" t="str">
        <f>_xlfn.XLOOKUP(B117,'Jun-Compile'!$B$3:$B$167,'Jun-Compile'!$C$3:$C$167," ",0)</f>
        <v>Admin Sales &amp; Engineer</v>
      </c>
      <c r="D117" s="8">
        <v>0</v>
      </c>
      <c r="E117" s="29">
        <f t="shared" si="9"/>
        <v>83</v>
      </c>
      <c r="F117" s="26">
        <v>0</v>
      </c>
      <c r="G117" s="50">
        <f t="shared" si="10"/>
        <v>83</v>
      </c>
      <c r="H117" s="8">
        <v>0</v>
      </c>
      <c r="I117" s="50">
        <f t="shared" si="11"/>
        <v>83</v>
      </c>
    </row>
    <row r="118" spans="2:9" x14ac:dyDescent="0.25">
      <c r="B118" s="28" t="s">
        <v>232</v>
      </c>
      <c r="C118" s="80">
        <f>_xlfn.XLOOKUP(B118,'Jun-Compile'!$B$3:$B$167,'Jun-Compile'!$C$3:$C$167," ",0)</f>
        <v>0</v>
      </c>
      <c r="D118" s="8">
        <v>0</v>
      </c>
      <c r="E118" s="29">
        <f t="shared" si="9"/>
        <v>83</v>
      </c>
      <c r="F118" s="26">
        <v>0</v>
      </c>
      <c r="G118" s="50">
        <f t="shared" si="10"/>
        <v>83</v>
      </c>
      <c r="H118" s="8">
        <v>0</v>
      </c>
      <c r="I118" s="50">
        <f t="shared" si="11"/>
        <v>83</v>
      </c>
    </row>
    <row r="119" spans="2:9" x14ac:dyDescent="0.25">
      <c r="B119" s="12" t="s">
        <v>234</v>
      </c>
      <c r="C119" s="80" t="str">
        <f>_xlfn.XLOOKUP(B119,'Jun-Compile'!$B$3:$B$167,'Jun-Compile'!$C$3:$C$167," ",0)</f>
        <v>Operation</v>
      </c>
      <c r="D119" s="8">
        <v>0</v>
      </c>
      <c r="E119" s="29">
        <f t="shared" si="9"/>
        <v>83</v>
      </c>
      <c r="F119" s="26">
        <v>0</v>
      </c>
      <c r="G119" s="50">
        <f t="shared" si="10"/>
        <v>83</v>
      </c>
      <c r="H119" s="8">
        <v>0</v>
      </c>
      <c r="I119" s="50">
        <f t="shared" si="11"/>
        <v>83</v>
      </c>
    </row>
    <row r="120" spans="2:9" x14ac:dyDescent="0.25">
      <c r="B120" s="12" t="s">
        <v>235</v>
      </c>
      <c r="C120" s="80" t="str">
        <f>_xlfn.XLOOKUP(B120,'Jun-Compile'!$B$3:$B$167,'Jun-Compile'!$C$3:$C$167," ",0)</f>
        <v>Operation</v>
      </c>
      <c r="D120" s="8">
        <v>0</v>
      </c>
      <c r="E120" s="29">
        <f t="shared" si="9"/>
        <v>83</v>
      </c>
      <c r="F120" s="26">
        <v>0</v>
      </c>
      <c r="G120" s="50">
        <f t="shared" si="10"/>
        <v>83</v>
      </c>
      <c r="H120" s="8">
        <v>0</v>
      </c>
      <c r="I120" s="50">
        <f t="shared" si="11"/>
        <v>83</v>
      </c>
    </row>
    <row r="121" spans="2:9" x14ac:dyDescent="0.25">
      <c r="B121" s="12" t="s">
        <v>237</v>
      </c>
      <c r="C121" s="80" t="str">
        <f>_xlfn.XLOOKUP(B121,'Jun-Compile'!$B$3:$B$167,'Jun-Compile'!$C$3:$C$167," ",0)</f>
        <v>Estimator</v>
      </c>
      <c r="D121" s="8">
        <v>0</v>
      </c>
      <c r="E121" s="29">
        <f t="shared" si="9"/>
        <v>83</v>
      </c>
      <c r="F121" s="26">
        <v>0</v>
      </c>
      <c r="G121" s="50">
        <f t="shared" si="10"/>
        <v>83</v>
      </c>
      <c r="H121" s="8">
        <v>0</v>
      </c>
      <c r="I121" s="50">
        <f t="shared" si="11"/>
        <v>83</v>
      </c>
    </row>
    <row r="122" spans="2:9" x14ac:dyDescent="0.25">
      <c r="B122" s="12" t="s">
        <v>239</v>
      </c>
      <c r="C122" s="80" t="str">
        <f>_xlfn.XLOOKUP(B122,'Jun-Compile'!$B$3:$B$167,'Jun-Compile'!$C$3:$C$167," ",0)</f>
        <v>Operation</v>
      </c>
      <c r="D122" s="8">
        <v>0</v>
      </c>
      <c r="E122" s="29">
        <f t="shared" si="9"/>
        <v>83</v>
      </c>
      <c r="F122" s="26">
        <v>0</v>
      </c>
      <c r="G122" s="50">
        <f t="shared" si="10"/>
        <v>83</v>
      </c>
      <c r="H122" s="8">
        <v>0</v>
      </c>
      <c r="I122" s="50">
        <f t="shared" si="11"/>
        <v>83</v>
      </c>
    </row>
    <row r="123" spans="2:9" x14ac:dyDescent="0.25">
      <c r="B123" s="12" t="s">
        <v>241</v>
      </c>
      <c r="C123" s="80" t="str">
        <f>_xlfn.XLOOKUP(B123,'Jun-Compile'!$B$3:$B$167,'Jun-Compile'!$C$3:$C$167," ",0)</f>
        <v>Logistik</v>
      </c>
      <c r="D123" s="8">
        <v>0</v>
      </c>
      <c r="E123" s="29">
        <f t="shared" si="9"/>
        <v>83</v>
      </c>
      <c r="F123" s="26">
        <v>0</v>
      </c>
      <c r="G123" s="50">
        <f t="shared" si="10"/>
        <v>83</v>
      </c>
      <c r="H123" s="8">
        <v>0</v>
      </c>
      <c r="I123" s="50">
        <f t="shared" si="11"/>
        <v>83</v>
      </c>
    </row>
    <row r="124" spans="2:9" x14ac:dyDescent="0.25">
      <c r="B124" s="12" t="s">
        <v>242</v>
      </c>
      <c r="C124" s="80">
        <f>_xlfn.XLOOKUP(B124,'Jun-Compile'!$B$3:$B$167,'Jun-Compile'!$C$3:$C$167," ",0)</f>
        <v>0</v>
      </c>
      <c r="D124" s="8">
        <v>0</v>
      </c>
      <c r="E124" s="29">
        <f t="shared" si="9"/>
        <v>83</v>
      </c>
      <c r="F124" s="26">
        <v>0</v>
      </c>
      <c r="G124" s="50">
        <f t="shared" si="10"/>
        <v>83</v>
      </c>
      <c r="H124" s="8">
        <v>0</v>
      </c>
      <c r="I124" s="50">
        <f t="shared" si="11"/>
        <v>83</v>
      </c>
    </row>
    <row r="125" spans="2:9" x14ac:dyDescent="0.25">
      <c r="B125" s="12" t="s">
        <v>245</v>
      </c>
      <c r="C125" s="80">
        <f>_xlfn.XLOOKUP(B125,'Jun-Compile'!$B$3:$B$167,'Jun-Compile'!$C$3:$C$167," ",0)</f>
        <v>0</v>
      </c>
      <c r="D125" s="8">
        <v>0</v>
      </c>
      <c r="E125" s="29">
        <f t="shared" si="9"/>
        <v>83</v>
      </c>
      <c r="F125" s="26">
        <v>0</v>
      </c>
      <c r="G125" s="50">
        <f t="shared" si="10"/>
        <v>83</v>
      </c>
      <c r="H125" s="8">
        <v>0</v>
      </c>
      <c r="I125" s="50">
        <f t="shared" si="11"/>
        <v>83</v>
      </c>
    </row>
    <row r="126" spans="2:9" x14ac:dyDescent="0.25">
      <c r="B126" s="11" t="s">
        <v>98</v>
      </c>
      <c r="C126" s="80">
        <f>_xlfn.XLOOKUP(B126,'Jun-Compile'!$B$3:$B$167,'Jun-Compile'!$C$3:$C$167," ",0)</f>
        <v>0</v>
      </c>
      <c r="D126" s="8">
        <v>0</v>
      </c>
      <c r="E126" s="29">
        <f t="shared" si="9"/>
        <v>83</v>
      </c>
      <c r="F126" s="26">
        <v>0</v>
      </c>
      <c r="G126" s="50">
        <f t="shared" si="10"/>
        <v>83</v>
      </c>
      <c r="H126" s="8">
        <v>0</v>
      </c>
      <c r="I126" s="50">
        <f t="shared" si="11"/>
        <v>83</v>
      </c>
    </row>
    <row r="127" spans="2:9" x14ac:dyDescent="0.25">
      <c r="B127" s="12" t="s">
        <v>248</v>
      </c>
      <c r="C127" s="80" t="str">
        <f>_xlfn.XLOOKUP(B127,'Jun-Compile'!$B$3:$B$167,'Jun-Compile'!$C$3:$C$167," ",0)</f>
        <v>Teknisi Service</v>
      </c>
      <c r="D127" s="8">
        <v>0</v>
      </c>
      <c r="E127" s="29">
        <f t="shared" si="9"/>
        <v>83</v>
      </c>
      <c r="F127" s="26">
        <v>0</v>
      </c>
      <c r="G127" s="50">
        <f t="shared" si="10"/>
        <v>83</v>
      </c>
      <c r="H127" s="8">
        <v>0</v>
      </c>
      <c r="I127" s="50">
        <f t="shared" si="11"/>
        <v>83</v>
      </c>
    </row>
    <row r="128" spans="2:9" x14ac:dyDescent="0.25">
      <c r="B128" s="12" t="s">
        <v>195</v>
      </c>
      <c r="C128" s="80" t="str">
        <f>_xlfn.XLOOKUP(B128,'Jun-Compile'!$B$3:$B$167,'Jun-Compile'!$C$3:$C$167," ",0)</f>
        <v>Teknisi Service</v>
      </c>
      <c r="D128" s="8">
        <v>0</v>
      </c>
      <c r="E128" s="29">
        <f t="shared" si="9"/>
        <v>83</v>
      </c>
      <c r="F128" s="26">
        <v>0</v>
      </c>
      <c r="G128" s="50">
        <f t="shared" si="10"/>
        <v>83</v>
      </c>
      <c r="H128" s="8">
        <v>0</v>
      </c>
      <c r="I128" s="50">
        <f t="shared" si="11"/>
        <v>83</v>
      </c>
    </row>
    <row r="129" spans="2:9" x14ac:dyDescent="0.25">
      <c r="B129" s="12" t="s">
        <v>252</v>
      </c>
      <c r="C129" s="80" t="str">
        <f>_xlfn.XLOOKUP(B129,'Jun-Compile'!$B$3:$B$167,'Jun-Compile'!$C$3:$C$167," ",0)</f>
        <v>Operation</v>
      </c>
      <c r="D129" s="8">
        <v>0</v>
      </c>
      <c r="E129" s="29">
        <f t="shared" si="9"/>
        <v>83</v>
      </c>
      <c r="F129" s="26">
        <v>0</v>
      </c>
      <c r="G129" s="50">
        <f t="shared" si="10"/>
        <v>83</v>
      </c>
      <c r="H129" s="8">
        <v>0</v>
      </c>
      <c r="I129" s="50">
        <f t="shared" si="11"/>
        <v>83</v>
      </c>
    </row>
    <row r="130" spans="2:9" x14ac:dyDescent="0.25">
      <c r="B130" s="12" t="s">
        <v>253</v>
      </c>
      <c r="C130" s="80" t="str">
        <f>_xlfn.XLOOKUP(B130,'Jun-Compile'!$B$3:$B$167,'Jun-Compile'!$C$3:$C$167," ",0)</f>
        <v>Operation</v>
      </c>
      <c r="D130" s="8">
        <v>0</v>
      </c>
      <c r="E130" s="29">
        <f t="shared" si="9"/>
        <v>83</v>
      </c>
      <c r="F130" s="26">
        <v>0</v>
      </c>
      <c r="G130" s="50">
        <f t="shared" si="10"/>
        <v>83</v>
      </c>
      <c r="H130" s="8">
        <v>0</v>
      </c>
      <c r="I130" s="50">
        <f t="shared" si="11"/>
        <v>83</v>
      </c>
    </row>
    <row r="131" spans="2:9" x14ac:dyDescent="0.25">
      <c r="B131" s="12" t="s">
        <v>257</v>
      </c>
      <c r="C131" s="80" t="str">
        <f>_xlfn.XLOOKUP(B131,'Jun-Compile'!$B$3:$B$167,'Jun-Compile'!$C$3:$C$167," ",0)</f>
        <v>Operation</v>
      </c>
      <c r="D131" s="8">
        <v>0</v>
      </c>
      <c r="E131" s="29">
        <f t="shared" ref="E131:E153" si="12">_xlfn.RANK.EQ(D131,$D$3:$D$153,0)</f>
        <v>83</v>
      </c>
      <c r="F131" s="26">
        <v>0</v>
      </c>
      <c r="G131" s="50">
        <f t="shared" ref="G131:G153" si="13">_xlfn.RANK.EQ(F131,$F$3:$F$153,0)</f>
        <v>83</v>
      </c>
      <c r="H131" s="8">
        <v>0</v>
      </c>
      <c r="I131" s="50">
        <f t="shared" ref="I131:I153" si="14">_xlfn.RANK.EQ(H131,$H$3:$H$153,0)</f>
        <v>83</v>
      </c>
    </row>
    <row r="132" spans="2:9" x14ac:dyDescent="0.25">
      <c r="B132" s="12" t="s">
        <v>258</v>
      </c>
      <c r="C132" s="80" t="str">
        <f>_xlfn.XLOOKUP(B132,'Jun-Compile'!$B$3:$B$167,'Jun-Compile'!$C$3:$C$167," ",0)</f>
        <v>Sales</v>
      </c>
      <c r="D132" s="8">
        <v>0</v>
      </c>
      <c r="E132" s="29">
        <f t="shared" si="12"/>
        <v>83</v>
      </c>
      <c r="F132" s="26">
        <v>0</v>
      </c>
      <c r="G132" s="50">
        <f t="shared" si="13"/>
        <v>83</v>
      </c>
      <c r="H132" s="8">
        <v>0</v>
      </c>
      <c r="I132" s="50">
        <f t="shared" si="14"/>
        <v>83</v>
      </c>
    </row>
    <row r="133" spans="2:9" x14ac:dyDescent="0.25">
      <c r="B133" s="12" t="s">
        <v>259</v>
      </c>
      <c r="C133" s="80" t="str">
        <f>_xlfn.XLOOKUP(B133,'Jun-Compile'!$B$3:$B$167,'Jun-Compile'!$C$3:$C$167," ",0)</f>
        <v>Purchasing</v>
      </c>
      <c r="D133" s="8">
        <v>0</v>
      </c>
      <c r="E133" s="29">
        <f t="shared" si="12"/>
        <v>83</v>
      </c>
      <c r="F133" s="26">
        <v>0</v>
      </c>
      <c r="G133" s="50">
        <f t="shared" si="13"/>
        <v>83</v>
      </c>
      <c r="H133" s="8">
        <v>0</v>
      </c>
      <c r="I133" s="50">
        <f t="shared" si="14"/>
        <v>83</v>
      </c>
    </row>
    <row r="134" spans="2:9" x14ac:dyDescent="0.25">
      <c r="B134" s="12" t="s">
        <v>197</v>
      </c>
      <c r="C134" s="80" t="str">
        <f>_xlfn.XLOOKUP(B134,'Jun-Compile'!$B$3:$B$167,'Jun-Compile'!$C$3:$C$167," ",0)</f>
        <v>Teknisi Service</v>
      </c>
      <c r="D134" s="8">
        <v>0</v>
      </c>
      <c r="E134" s="29">
        <f t="shared" si="12"/>
        <v>83</v>
      </c>
      <c r="F134" s="26">
        <v>0</v>
      </c>
      <c r="G134" s="50">
        <f t="shared" si="13"/>
        <v>83</v>
      </c>
      <c r="H134" s="8">
        <v>0</v>
      </c>
      <c r="I134" s="50">
        <f t="shared" si="14"/>
        <v>83</v>
      </c>
    </row>
    <row r="135" spans="2:9" x14ac:dyDescent="0.25">
      <c r="B135" s="12" t="s">
        <v>267</v>
      </c>
      <c r="C135" s="80" t="str">
        <f>_xlfn.XLOOKUP(B135,'Jun-Compile'!$B$3:$B$167,'Jun-Compile'!$C$3:$C$167," ",0)</f>
        <v>Finance &amp; Accounting</v>
      </c>
      <c r="D135" s="8">
        <v>0</v>
      </c>
      <c r="E135" s="29">
        <f t="shared" si="12"/>
        <v>83</v>
      </c>
      <c r="F135" s="26">
        <v>0</v>
      </c>
      <c r="G135" s="50">
        <f t="shared" si="13"/>
        <v>83</v>
      </c>
      <c r="H135" s="8">
        <v>0</v>
      </c>
      <c r="I135" s="50">
        <f t="shared" si="14"/>
        <v>83</v>
      </c>
    </row>
    <row r="136" spans="2:9" x14ac:dyDescent="0.25">
      <c r="B136" s="11" t="s">
        <v>123</v>
      </c>
      <c r="C136" s="80" t="str">
        <f>_xlfn.XLOOKUP(B136,'Jun-Compile'!$B$3:$B$167,'Jun-Compile'!$C$3:$C$167," ",0)</f>
        <v>Operation</v>
      </c>
      <c r="D136" s="8">
        <v>0</v>
      </c>
      <c r="E136" s="29">
        <f t="shared" si="12"/>
        <v>83</v>
      </c>
      <c r="F136" s="26">
        <v>0</v>
      </c>
      <c r="G136" s="50">
        <f t="shared" si="13"/>
        <v>83</v>
      </c>
      <c r="H136" s="8">
        <v>0</v>
      </c>
      <c r="I136" s="50">
        <f t="shared" si="14"/>
        <v>83</v>
      </c>
    </row>
    <row r="137" spans="2:9" x14ac:dyDescent="0.25">
      <c r="B137" s="12" t="s">
        <v>270</v>
      </c>
      <c r="C137" s="80" t="str">
        <f>_xlfn.XLOOKUP(B137,'Jun-Compile'!$B$3:$B$167,'Jun-Compile'!$C$3:$C$167," ",0)</f>
        <v>PCS</v>
      </c>
      <c r="D137" s="8">
        <v>0</v>
      </c>
      <c r="E137" s="29">
        <f t="shared" si="12"/>
        <v>83</v>
      </c>
      <c r="F137" s="26">
        <v>0</v>
      </c>
      <c r="G137" s="50">
        <f t="shared" si="13"/>
        <v>83</v>
      </c>
      <c r="H137" s="8">
        <v>0</v>
      </c>
      <c r="I137" s="50">
        <f t="shared" si="14"/>
        <v>83</v>
      </c>
    </row>
    <row r="138" spans="2:9" x14ac:dyDescent="0.25">
      <c r="B138" s="12" t="s">
        <v>273</v>
      </c>
      <c r="C138" s="80" t="str">
        <f>_xlfn.XLOOKUP(B138,'Jun-Compile'!$B$3:$B$167,'Jun-Compile'!$C$3:$C$167," ",0)</f>
        <v>MEP</v>
      </c>
      <c r="D138" s="8">
        <v>0</v>
      </c>
      <c r="E138" s="29">
        <f t="shared" si="12"/>
        <v>83</v>
      </c>
      <c r="F138" s="26">
        <v>0</v>
      </c>
      <c r="G138" s="50">
        <f t="shared" si="13"/>
        <v>83</v>
      </c>
      <c r="H138" s="8">
        <v>0</v>
      </c>
      <c r="I138" s="50">
        <f t="shared" si="14"/>
        <v>83</v>
      </c>
    </row>
    <row r="139" spans="2:9" x14ac:dyDescent="0.25">
      <c r="B139" s="12" t="s">
        <v>279</v>
      </c>
      <c r="C139" s="80" t="str">
        <f>_xlfn.XLOOKUP(B139,'Jun-Compile'!$B$3:$B$167,'Jun-Compile'!$C$3:$C$167," ",0)</f>
        <v>Finance &amp; Accounting</v>
      </c>
      <c r="D139" s="8">
        <v>0</v>
      </c>
      <c r="E139" s="29">
        <f t="shared" si="12"/>
        <v>83</v>
      </c>
      <c r="F139" s="26">
        <v>0</v>
      </c>
      <c r="G139" s="50">
        <f t="shared" si="13"/>
        <v>83</v>
      </c>
      <c r="H139" s="8">
        <v>0</v>
      </c>
      <c r="I139" s="50">
        <f t="shared" si="14"/>
        <v>83</v>
      </c>
    </row>
    <row r="140" spans="2:9" x14ac:dyDescent="0.25">
      <c r="B140" s="12" t="s">
        <v>280</v>
      </c>
      <c r="C140" s="80" t="str">
        <f>_xlfn.XLOOKUP(B140,'Jun-Compile'!$B$3:$B$167,'Jun-Compile'!$C$3:$C$167," ",0)</f>
        <v>MEP</v>
      </c>
      <c r="D140" s="8">
        <v>0</v>
      </c>
      <c r="E140" s="29">
        <f t="shared" si="12"/>
        <v>83</v>
      </c>
      <c r="F140" s="26">
        <v>0</v>
      </c>
      <c r="G140" s="50">
        <f t="shared" si="13"/>
        <v>83</v>
      </c>
      <c r="H140" s="8">
        <v>0</v>
      </c>
      <c r="I140" s="50">
        <f t="shared" si="14"/>
        <v>83</v>
      </c>
    </row>
    <row r="141" spans="2:9" x14ac:dyDescent="0.25">
      <c r="B141" s="12" t="s">
        <v>281</v>
      </c>
      <c r="C141" s="80" t="str">
        <f>_xlfn.XLOOKUP(B141,'Jun-Compile'!$B$3:$B$167,'Jun-Compile'!$C$3:$C$167," ",0)</f>
        <v>Admin Sales &amp; Engineer</v>
      </c>
      <c r="D141" s="8">
        <v>0</v>
      </c>
      <c r="E141" s="29">
        <f t="shared" si="12"/>
        <v>83</v>
      </c>
      <c r="F141" s="26">
        <v>0</v>
      </c>
      <c r="G141" s="50">
        <f t="shared" si="13"/>
        <v>83</v>
      </c>
      <c r="H141" s="8">
        <v>0</v>
      </c>
      <c r="I141" s="50">
        <f t="shared" si="14"/>
        <v>83</v>
      </c>
    </row>
    <row r="142" spans="2:9" x14ac:dyDescent="0.25">
      <c r="B142" s="12" t="s">
        <v>282</v>
      </c>
      <c r="C142" s="80" t="str">
        <f>_xlfn.XLOOKUP(B142,'Jun-Compile'!$B$3:$B$167,'Jun-Compile'!$C$3:$C$167," ",0)</f>
        <v>Finance &amp; Accounting</v>
      </c>
      <c r="D142" s="8">
        <v>0</v>
      </c>
      <c r="E142" s="29">
        <f t="shared" si="12"/>
        <v>83</v>
      </c>
      <c r="F142" s="26">
        <v>0</v>
      </c>
      <c r="G142" s="50">
        <f t="shared" si="13"/>
        <v>83</v>
      </c>
      <c r="H142" s="8">
        <v>0</v>
      </c>
      <c r="I142" s="50">
        <f t="shared" si="14"/>
        <v>83</v>
      </c>
    </row>
    <row r="143" spans="2:9" x14ac:dyDescent="0.25">
      <c r="B143" s="12" t="s">
        <v>283</v>
      </c>
      <c r="C143" s="80" t="str">
        <f>_xlfn.XLOOKUP(B143,'Jun-Compile'!$B$3:$B$167,'Jun-Compile'!$C$3:$C$167," ",0)</f>
        <v>Finance &amp; Accounting</v>
      </c>
      <c r="D143" s="8">
        <v>0</v>
      </c>
      <c r="E143" s="29">
        <f t="shared" si="12"/>
        <v>83</v>
      </c>
      <c r="F143" s="26">
        <v>0</v>
      </c>
      <c r="G143" s="50">
        <f t="shared" si="13"/>
        <v>83</v>
      </c>
      <c r="H143" s="8">
        <v>0</v>
      </c>
      <c r="I143" s="50">
        <f t="shared" si="14"/>
        <v>83</v>
      </c>
    </row>
    <row r="144" spans="2:9" x14ac:dyDescent="0.25">
      <c r="B144" s="12" t="s">
        <v>284</v>
      </c>
      <c r="C144" s="80" t="str">
        <f>_xlfn.XLOOKUP(B144,'Jun-Compile'!$B$3:$B$167,'Jun-Compile'!$C$3:$C$167," ",0)</f>
        <v>Operation</v>
      </c>
      <c r="D144" s="8">
        <v>0</v>
      </c>
      <c r="E144" s="29">
        <f t="shared" si="12"/>
        <v>83</v>
      </c>
      <c r="F144" s="26">
        <v>0</v>
      </c>
      <c r="G144" s="50">
        <f t="shared" si="13"/>
        <v>83</v>
      </c>
      <c r="H144" s="8">
        <v>0</v>
      </c>
      <c r="I144" s="50">
        <f t="shared" si="14"/>
        <v>83</v>
      </c>
    </row>
    <row r="145" spans="2:9" x14ac:dyDescent="0.25">
      <c r="B145" s="12" t="s">
        <v>286</v>
      </c>
      <c r="C145" s="80" t="str">
        <f>_xlfn.XLOOKUP(B145,'Jun-Compile'!$B$3:$B$167,'Jun-Compile'!$C$3:$C$167," ",0)</f>
        <v>Admin Sales &amp; Engineer</v>
      </c>
      <c r="D145" s="8">
        <v>0</v>
      </c>
      <c r="E145" s="29">
        <f t="shared" si="12"/>
        <v>83</v>
      </c>
      <c r="F145" s="26">
        <v>0</v>
      </c>
      <c r="G145" s="50">
        <f t="shared" si="13"/>
        <v>83</v>
      </c>
      <c r="H145" s="8">
        <v>0</v>
      </c>
      <c r="I145" s="50">
        <f t="shared" si="14"/>
        <v>83</v>
      </c>
    </row>
    <row r="146" spans="2:9" x14ac:dyDescent="0.25">
      <c r="B146" s="12" t="s">
        <v>288</v>
      </c>
      <c r="C146" s="80" t="str">
        <f>_xlfn.XLOOKUP(B146,'Jun-Compile'!$B$3:$B$167,'Jun-Compile'!$C$3:$C$167," ",0)</f>
        <v>Admin Sales &amp; Engineer</v>
      </c>
      <c r="D146" s="8">
        <v>0</v>
      </c>
      <c r="E146" s="29">
        <f t="shared" si="12"/>
        <v>83</v>
      </c>
      <c r="F146" s="26">
        <v>0</v>
      </c>
      <c r="G146" s="50">
        <f t="shared" si="13"/>
        <v>83</v>
      </c>
      <c r="H146" s="8">
        <v>0</v>
      </c>
      <c r="I146" s="50">
        <f t="shared" si="14"/>
        <v>83</v>
      </c>
    </row>
    <row r="147" spans="2:9" x14ac:dyDescent="0.25">
      <c r="B147" s="12" t="s">
        <v>290</v>
      </c>
      <c r="C147" s="80" t="str">
        <f>_xlfn.XLOOKUP(B147,'Jun-Compile'!$B$3:$B$167,'Jun-Compile'!$C$3:$C$167," ",0)</f>
        <v>Finance &amp; Accounting</v>
      </c>
      <c r="D147" s="8">
        <v>0</v>
      </c>
      <c r="E147" s="29">
        <f t="shared" si="12"/>
        <v>83</v>
      </c>
      <c r="F147" s="26">
        <v>0</v>
      </c>
      <c r="G147" s="50">
        <f t="shared" si="13"/>
        <v>83</v>
      </c>
      <c r="H147" s="8">
        <v>0</v>
      </c>
      <c r="I147" s="50">
        <f t="shared" si="14"/>
        <v>83</v>
      </c>
    </row>
    <row r="148" spans="2:9" x14ac:dyDescent="0.25">
      <c r="B148" s="12" t="s">
        <v>293</v>
      </c>
      <c r="C148" s="80" t="str">
        <f>_xlfn.XLOOKUP(B148,'Jun-Compile'!$B$3:$B$167,'Jun-Compile'!$C$3:$C$167," ",0)</f>
        <v>Finance &amp; Accounting</v>
      </c>
      <c r="D148" s="8">
        <v>0</v>
      </c>
      <c r="E148" s="29">
        <f t="shared" si="12"/>
        <v>83</v>
      </c>
      <c r="F148" s="26">
        <v>0</v>
      </c>
      <c r="G148" s="50">
        <f t="shared" si="13"/>
        <v>83</v>
      </c>
      <c r="H148" s="8">
        <v>0</v>
      </c>
      <c r="I148" s="50">
        <f t="shared" si="14"/>
        <v>83</v>
      </c>
    </row>
    <row r="149" spans="2:9" x14ac:dyDescent="0.25">
      <c r="B149" s="12" t="s">
        <v>295</v>
      </c>
      <c r="C149" s="80">
        <f>_xlfn.XLOOKUP(B149,'Jun-Compile'!$B$3:$B$167,'Jun-Compile'!$C$3:$C$167," ",0)</f>
        <v>0</v>
      </c>
      <c r="D149" s="8">
        <v>0</v>
      </c>
      <c r="E149" s="29">
        <f t="shared" si="12"/>
        <v>83</v>
      </c>
      <c r="F149" s="26">
        <v>0</v>
      </c>
      <c r="G149" s="50">
        <f t="shared" si="13"/>
        <v>83</v>
      </c>
      <c r="H149" s="8">
        <v>0</v>
      </c>
      <c r="I149" s="50">
        <f t="shared" si="14"/>
        <v>83</v>
      </c>
    </row>
    <row r="150" spans="2:9" x14ac:dyDescent="0.25">
      <c r="B150" s="12" t="s">
        <v>296</v>
      </c>
      <c r="C150" s="80" t="str">
        <f>_xlfn.XLOOKUP(B150,'Jun-Compile'!$B$3:$B$167,'Jun-Compile'!$C$3:$C$167," ",0)</f>
        <v>Operation</v>
      </c>
      <c r="D150" s="8">
        <v>0</v>
      </c>
      <c r="E150" s="29">
        <f t="shared" si="12"/>
        <v>83</v>
      </c>
      <c r="F150" s="26">
        <v>0</v>
      </c>
      <c r="G150" s="50">
        <f t="shared" si="13"/>
        <v>83</v>
      </c>
      <c r="H150" s="8">
        <v>0</v>
      </c>
      <c r="I150" s="50">
        <f t="shared" si="14"/>
        <v>83</v>
      </c>
    </row>
    <row r="151" spans="2:9" x14ac:dyDescent="0.25">
      <c r="B151" s="12" t="s">
        <v>383</v>
      </c>
      <c r="C151" s="80">
        <f>_xlfn.XLOOKUP(B151,'Jun-Compile'!$B$3:$B$167,'Jun-Compile'!$C$3:$C$167," ",0)</f>
        <v>0</v>
      </c>
      <c r="D151" s="8"/>
      <c r="E151" s="29">
        <f t="shared" si="12"/>
        <v>83</v>
      </c>
      <c r="F151" s="26"/>
      <c r="G151" s="50">
        <f t="shared" si="13"/>
        <v>83</v>
      </c>
      <c r="H151" s="8"/>
      <c r="I151" s="50">
        <f t="shared" si="14"/>
        <v>83</v>
      </c>
    </row>
    <row r="152" spans="2:9" x14ac:dyDescent="0.25">
      <c r="B152" s="18" t="s">
        <v>378</v>
      </c>
      <c r="C152" s="80" t="str">
        <f>_xlfn.XLOOKUP(B152,'Jun-Compile'!$B$3:$B$167,'Jun-Compile'!$C$3:$C$167," ",0)</f>
        <v>MEP</v>
      </c>
      <c r="D152" s="8"/>
      <c r="E152" s="29">
        <f t="shared" si="12"/>
        <v>83</v>
      </c>
      <c r="F152" s="26"/>
      <c r="G152" s="50">
        <f t="shared" si="13"/>
        <v>83</v>
      </c>
      <c r="H152" s="8"/>
      <c r="I152" s="50">
        <f t="shared" si="14"/>
        <v>83</v>
      </c>
    </row>
    <row r="153" spans="2:9" x14ac:dyDescent="0.25">
      <c r="B153" s="12" t="s">
        <v>380</v>
      </c>
      <c r="C153" s="80" t="str">
        <f>_xlfn.XLOOKUP(B153,'Jun-Compile'!$B$3:$B$167,'Jun-Compile'!$C$3:$C$167," ",0)</f>
        <v>MEP</v>
      </c>
      <c r="D153" s="8"/>
      <c r="E153" s="29">
        <f t="shared" si="12"/>
        <v>83</v>
      </c>
      <c r="F153" s="26"/>
      <c r="G153" s="50">
        <f t="shared" si="13"/>
        <v>83</v>
      </c>
      <c r="H153" s="8"/>
      <c r="I153" s="50">
        <f t="shared" si="14"/>
        <v>83</v>
      </c>
    </row>
  </sheetData>
  <autoFilter ref="B2:I153">
    <sortState ref="B3:I153">
      <sortCondition descending="1" ref="H2:H15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topLeftCell="A2" workbookViewId="0">
      <selection activeCell="C6" sqref="C6"/>
    </sheetView>
  </sheetViews>
  <sheetFormatPr defaultRowHeight="15" x14ac:dyDescent="0.25"/>
  <cols>
    <col min="1" max="1" width="20.5703125" bestFit="1" customWidth="1"/>
    <col min="2" max="2" width="36.42578125" bestFit="1" customWidth="1"/>
    <col min="3" max="3" width="29.5703125" bestFit="1" customWidth="1"/>
  </cols>
  <sheetData>
    <row r="3" spans="1:3" x14ac:dyDescent="0.25">
      <c r="A3" s="51" t="s">
        <v>404</v>
      </c>
      <c r="B3" t="s">
        <v>406</v>
      </c>
      <c r="C3" t="s">
        <v>408</v>
      </c>
    </row>
    <row r="4" spans="1:3" x14ac:dyDescent="0.25">
      <c r="A4" s="20" t="s">
        <v>392</v>
      </c>
      <c r="B4">
        <v>0.31249999999999994</v>
      </c>
      <c r="C4">
        <v>2.6666666666666665</v>
      </c>
    </row>
    <row r="5" spans="1:3" x14ac:dyDescent="0.25">
      <c r="A5" s="20" t="s">
        <v>328</v>
      </c>
      <c r="B5">
        <v>0.1277777777777778</v>
      </c>
      <c r="C5">
        <v>1</v>
      </c>
    </row>
    <row r="6" spans="1:3" x14ac:dyDescent="0.25">
      <c r="A6" s="20" t="s">
        <v>321</v>
      </c>
      <c r="B6">
        <v>2.2374999999999998</v>
      </c>
      <c r="C6">
        <v>5.75</v>
      </c>
    </row>
    <row r="7" spans="1:3" x14ac:dyDescent="0.25">
      <c r="A7" s="20" t="s">
        <v>390</v>
      </c>
      <c r="B7">
        <v>0.43928571428571433</v>
      </c>
      <c r="C7">
        <v>2.4285714285714284</v>
      </c>
    </row>
    <row r="8" spans="1:3" x14ac:dyDescent="0.25">
      <c r="A8" s="20" t="s">
        <v>64</v>
      </c>
      <c r="B8">
        <v>1.2944444444444443</v>
      </c>
      <c r="C8">
        <v>3.3333333333333335</v>
      </c>
    </row>
    <row r="9" spans="1:3" x14ac:dyDescent="0.25">
      <c r="A9" s="20" t="s">
        <v>303</v>
      </c>
      <c r="B9">
        <v>0.74791666666666667</v>
      </c>
      <c r="C9">
        <v>4.375</v>
      </c>
    </row>
    <row r="10" spans="1:3" x14ac:dyDescent="0.25">
      <c r="A10" s="20" t="s">
        <v>154</v>
      </c>
      <c r="B10">
        <v>0.66</v>
      </c>
      <c r="C10">
        <v>2.4</v>
      </c>
    </row>
    <row r="11" spans="1:3" x14ac:dyDescent="0.25">
      <c r="A11" s="20" t="s">
        <v>389</v>
      </c>
      <c r="B11">
        <v>0.22962962962962963</v>
      </c>
      <c r="C11">
        <v>2.1111111111111112</v>
      </c>
    </row>
    <row r="12" spans="1:3" x14ac:dyDescent="0.25">
      <c r="A12" s="20" t="s">
        <v>391</v>
      </c>
      <c r="B12">
        <v>0.49444444444444446</v>
      </c>
      <c r="C12">
        <v>1.6666666666666667</v>
      </c>
    </row>
    <row r="13" spans="1:3" x14ac:dyDescent="0.25">
      <c r="A13" s="20" t="s">
        <v>22</v>
      </c>
      <c r="B13">
        <v>0.911904761904762</v>
      </c>
      <c r="C13">
        <v>2.2142857142857144</v>
      </c>
    </row>
    <row r="14" spans="1:3" x14ac:dyDescent="0.25">
      <c r="A14" s="20" t="s">
        <v>301</v>
      </c>
      <c r="B14">
        <v>0.90714285714285714</v>
      </c>
      <c r="C14">
        <v>2.8571428571428572</v>
      </c>
    </row>
    <row r="15" spans="1:3" x14ac:dyDescent="0.25">
      <c r="A15" s="20" t="s">
        <v>43</v>
      </c>
      <c r="B15">
        <v>2.0895833333333331</v>
      </c>
      <c r="C15">
        <v>7.5</v>
      </c>
    </row>
    <row r="16" spans="1:3" x14ac:dyDescent="0.25">
      <c r="A16" s="20" t="s">
        <v>299</v>
      </c>
      <c r="B16">
        <v>2.3683333333333332</v>
      </c>
      <c r="C16">
        <v>5.3</v>
      </c>
    </row>
    <row r="17" spans="1:3" x14ac:dyDescent="0.25">
      <c r="A17" s="20" t="s">
        <v>393</v>
      </c>
      <c r="B17">
        <v>1.2388888888888889</v>
      </c>
      <c r="C17">
        <v>3.6666666666666665</v>
      </c>
    </row>
    <row r="18" spans="1:3" x14ac:dyDescent="0.25">
      <c r="A18" s="20" t="s">
        <v>394</v>
      </c>
      <c r="B18">
        <v>4.6066666666666674</v>
      </c>
      <c r="C18">
        <v>7.8</v>
      </c>
    </row>
    <row r="19" spans="1:3" x14ac:dyDescent="0.25">
      <c r="A19" s="20" t="s">
        <v>396</v>
      </c>
      <c r="B19">
        <v>8.3333333333333332E-3</v>
      </c>
      <c r="C19">
        <v>0.5</v>
      </c>
    </row>
    <row r="20" spans="1:3" x14ac:dyDescent="0.25">
      <c r="A20" s="20" t="s">
        <v>407</v>
      </c>
      <c r="B20">
        <v>0.84000000000000008</v>
      </c>
      <c r="C20">
        <v>1.8</v>
      </c>
    </row>
    <row r="21" spans="1:3" x14ac:dyDescent="0.25">
      <c r="A21" s="20" t="s">
        <v>405</v>
      </c>
      <c r="B21">
        <v>0.94909909909909929</v>
      </c>
      <c r="C21">
        <v>3.1824324324324325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4"/>
  <sheetViews>
    <sheetView zoomScale="90" zoomScaleNormal="90" workbookViewId="0">
      <pane xSplit="3" ySplit="3" topLeftCell="AJ104" activePane="bottomRight" state="frozen"/>
      <selection pane="topRight" activeCell="D1" sqref="D1"/>
      <selection pane="bottomLeft" activeCell="A4" sqref="A4"/>
      <selection pane="bottomRight" activeCell="AL4" sqref="AL4:AN154"/>
    </sheetView>
  </sheetViews>
  <sheetFormatPr defaultRowHeight="15" x14ac:dyDescent="0.25"/>
  <cols>
    <col min="1" max="1" width="5" customWidth="1"/>
    <col min="2" max="2" width="33.140625" customWidth="1"/>
    <col min="3" max="3" width="23.42578125" customWidth="1"/>
    <col min="4" max="4" width="30.85546875" customWidth="1"/>
    <col min="5" max="5" width="12.42578125" customWidth="1"/>
    <col min="6" max="6" width="11.5703125" customWidth="1"/>
    <col min="7" max="37" width="7.42578125" customWidth="1"/>
    <col min="38" max="38" width="15.7109375" customWidth="1"/>
    <col min="39" max="39" width="15.5703125" customWidth="1"/>
    <col min="40" max="40" width="31.140625" customWidth="1"/>
  </cols>
  <sheetData>
    <row r="1" spans="1:40" x14ac:dyDescent="0.25">
      <c r="A1" s="122" t="s">
        <v>385</v>
      </c>
      <c r="B1" s="122"/>
      <c r="C1" s="122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14.45" customHeight="1" x14ac:dyDescent="0.25">
      <c r="A2" s="123" t="s">
        <v>4</v>
      </c>
      <c r="B2" s="114" t="s">
        <v>3</v>
      </c>
      <c r="C2" s="115"/>
      <c r="D2" s="115"/>
      <c r="E2" s="115"/>
      <c r="F2" s="116"/>
      <c r="G2" s="111" t="s">
        <v>2</v>
      </c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25" t="s">
        <v>163</v>
      </c>
      <c r="AM2" s="125" t="s">
        <v>165</v>
      </c>
      <c r="AN2" s="120" t="s">
        <v>164</v>
      </c>
    </row>
    <row r="3" spans="1:40" x14ac:dyDescent="0.25">
      <c r="A3" s="124"/>
      <c r="B3" s="6" t="s">
        <v>161</v>
      </c>
      <c r="C3" s="6" t="s">
        <v>162</v>
      </c>
      <c r="D3" s="6" t="s">
        <v>0</v>
      </c>
      <c r="E3" s="6" t="s">
        <v>159</v>
      </c>
      <c r="F3" s="6" t="s">
        <v>160</v>
      </c>
      <c r="G3" s="7">
        <v>26</v>
      </c>
      <c r="H3" s="7">
        <v>27</v>
      </c>
      <c r="I3" s="7">
        <v>28</v>
      </c>
      <c r="J3" s="7">
        <v>29</v>
      </c>
      <c r="K3" s="7">
        <v>30</v>
      </c>
      <c r="L3" s="7">
        <v>31</v>
      </c>
      <c r="M3" s="7">
        <v>1</v>
      </c>
      <c r="N3" s="7">
        <v>2</v>
      </c>
      <c r="O3" s="7">
        <v>3</v>
      </c>
      <c r="P3" s="7">
        <v>4</v>
      </c>
      <c r="Q3" s="7">
        <v>5</v>
      </c>
      <c r="R3" s="7">
        <v>6</v>
      </c>
      <c r="S3" s="7">
        <v>7</v>
      </c>
      <c r="T3" s="7">
        <v>8</v>
      </c>
      <c r="U3" s="7">
        <v>9</v>
      </c>
      <c r="V3" s="7">
        <v>10</v>
      </c>
      <c r="W3" s="7">
        <v>11</v>
      </c>
      <c r="X3" s="7">
        <v>12</v>
      </c>
      <c r="Y3" s="7">
        <v>13</v>
      </c>
      <c r="Z3" s="7">
        <v>14</v>
      </c>
      <c r="AA3" s="7">
        <v>15</v>
      </c>
      <c r="AB3" s="7">
        <v>16</v>
      </c>
      <c r="AC3" s="7">
        <v>17</v>
      </c>
      <c r="AD3" s="7">
        <v>18</v>
      </c>
      <c r="AE3" s="7">
        <v>19</v>
      </c>
      <c r="AF3" s="7">
        <v>20</v>
      </c>
      <c r="AG3" s="7">
        <v>21</v>
      </c>
      <c r="AH3" s="7">
        <v>22</v>
      </c>
      <c r="AI3" s="7">
        <v>23</v>
      </c>
      <c r="AJ3" s="7">
        <v>24</v>
      </c>
      <c r="AK3" s="7">
        <v>25</v>
      </c>
      <c r="AL3" s="126"/>
      <c r="AM3" s="126"/>
      <c r="AN3" s="121"/>
    </row>
    <row r="4" spans="1:40" x14ac:dyDescent="0.25">
      <c r="A4" s="9"/>
      <c r="B4" s="15" t="s">
        <v>166</v>
      </c>
      <c r="C4" s="11" t="s">
        <v>5</v>
      </c>
      <c r="D4" s="10" t="s">
        <v>157</v>
      </c>
      <c r="E4" s="4" t="s">
        <v>22</v>
      </c>
      <c r="F4" s="4"/>
      <c r="G4" s="5"/>
      <c r="H4" s="5"/>
      <c r="I4" s="5"/>
      <c r="J4" s="5">
        <v>2</v>
      </c>
      <c r="K4" s="5"/>
      <c r="L4" s="5">
        <v>6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4">
        <f>SUM(G4:AK4)</f>
        <v>8</v>
      </c>
      <c r="AM4" s="14">
        <f>AL4/60</f>
        <v>0.13333333333333333</v>
      </c>
      <c r="AN4" s="4">
        <f>SUMPRODUCT(--ISNUMBER(G4:AK4))</f>
        <v>2</v>
      </c>
    </row>
    <row r="5" spans="1:40" x14ac:dyDescent="0.25">
      <c r="A5" s="9"/>
      <c r="B5" s="15" t="s">
        <v>167</v>
      </c>
      <c r="C5" s="11" t="s">
        <v>6</v>
      </c>
      <c r="D5" s="10" t="s">
        <v>157</v>
      </c>
      <c r="E5" s="4" t="s">
        <v>22</v>
      </c>
      <c r="F5" s="4"/>
      <c r="G5" s="5"/>
      <c r="H5" s="5"/>
      <c r="I5" s="5"/>
      <c r="J5" s="5">
        <v>5</v>
      </c>
      <c r="K5" s="5"/>
      <c r="L5" s="5"/>
      <c r="M5" s="5">
        <v>62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>
        <v>141</v>
      </c>
      <c r="Z5" s="5"/>
      <c r="AA5" s="5"/>
      <c r="AB5" s="5"/>
      <c r="AC5" s="5"/>
      <c r="AD5" s="5"/>
      <c r="AE5" s="5">
        <v>6</v>
      </c>
      <c r="AF5" s="5">
        <v>15</v>
      </c>
      <c r="AG5" s="5"/>
      <c r="AH5" s="5"/>
      <c r="AI5" s="5"/>
      <c r="AJ5" s="5"/>
      <c r="AK5" s="5"/>
      <c r="AL5" s="4">
        <f t="shared" ref="AL5:AL74" si="0">SUM(G5:AK5)</f>
        <v>229</v>
      </c>
      <c r="AM5" s="14">
        <f t="shared" ref="AM5:AM74" si="1">AL5/60</f>
        <v>3.8166666666666669</v>
      </c>
      <c r="AN5" s="4">
        <f t="shared" ref="AN5:AN74" si="2">SUMPRODUCT(--ISNUMBER(G5:AK5))</f>
        <v>5</v>
      </c>
    </row>
    <row r="6" spans="1:40" x14ac:dyDescent="0.25">
      <c r="A6" s="9"/>
      <c r="B6" s="15" t="s">
        <v>168</v>
      </c>
      <c r="C6" s="11" t="s">
        <v>7</v>
      </c>
      <c r="D6" s="10" t="s">
        <v>157</v>
      </c>
      <c r="E6" s="4" t="s">
        <v>22</v>
      </c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4">
        <f t="shared" si="0"/>
        <v>0</v>
      </c>
      <c r="AM6" s="14">
        <f t="shared" si="1"/>
        <v>0</v>
      </c>
      <c r="AN6" s="4">
        <f t="shared" si="2"/>
        <v>0</v>
      </c>
    </row>
    <row r="7" spans="1:40" x14ac:dyDescent="0.25">
      <c r="A7" s="9"/>
      <c r="B7" s="15" t="s">
        <v>169</v>
      </c>
      <c r="C7" s="11" t="s">
        <v>8</v>
      </c>
      <c r="D7" s="10" t="s">
        <v>158</v>
      </c>
      <c r="E7" s="4" t="s">
        <v>22</v>
      </c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4">
        <f t="shared" si="0"/>
        <v>0</v>
      </c>
      <c r="AM7" s="14">
        <f t="shared" si="1"/>
        <v>0</v>
      </c>
      <c r="AN7" s="4">
        <f t="shared" si="2"/>
        <v>0</v>
      </c>
    </row>
    <row r="8" spans="1:40" x14ac:dyDescent="0.25">
      <c r="A8" s="9"/>
      <c r="B8" s="16" t="s">
        <v>170</v>
      </c>
      <c r="C8" s="11" t="s">
        <v>9</v>
      </c>
      <c r="D8" s="10" t="s">
        <v>158</v>
      </c>
      <c r="E8" s="4" t="s">
        <v>22</v>
      </c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4">
        <f t="shared" si="0"/>
        <v>0</v>
      </c>
      <c r="AM8" s="14">
        <f t="shared" si="1"/>
        <v>0</v>
      </c>
      <c r="AN8" s="4">
        <f t="shared" si="2"/>
        <v>0</v>
      </c>
    </row>
    <row r="9" spans="1:40" x14ac:dyDescent="0.25">
      <c r="A9" s="9"/>
      <c r="B9" s="15" t="s">
        <v>171</v>
      </c>
      <c r="C9" s="11" t="s">
        <v>10</v>
      </c>
      <c r="D9" s="10" t="s">
        <v>299</v>
      </c>
      <c r="E9" s="4" t="s">
        <v>22</v>
      </c>
      <c r="F9" s="4"/>
      <c r="G9" s="5">
        <v>7</v>
      </c>
      <c r="H9" s="5"/>
      <c r="I9" s="5"/>
      <c r="J9" s="5">
        <v>35</v>
      </c>
      <c r="K9" s="5">
        <v>42</v>
      </c>
      <c r="L9" s="5"/>
      <c r="M9" s="5">
        <v>30</v>
      </c>
      <c r="N9" s="5"/>
      <c r="O9" s="5"/>
      <c r="P9" s="5"/>
      <c r="Q9" s="5">
        <v>31</v>
      </c>
      <c r="R9" s="5">
        <v>31</v>
      </c>
      <c r="S9" s="5">
        <v>10</v>
      </c>
      <c r="T9" s="5"/>
      <c r="U9" s="5"/>
      <c r="V9" s="5"/>
      <c r="W9" s="5"/>
      <c r="X9" s="5">
        <v>30</v>
      </c>
      <c r="Y9" s="5"/>
      <c r="Z9" s="5"/>
      <c r="AA9" s="5">
        <v>22</v>
      </c>
      <c r="AB9" s="5">
        <v>3</v>
      </c>
      <c r="AC9" s="5"/>
      <c r="AD9" s="5"/>
      <c r="AE9" s="5">
        <v>28</v>
      </c>
      <c r="AF9" s="5"/>
      <c r="AG9" s="5"/>
      <c r="AH9" s="5">
        <v>17</v>
      </c>
      <c r="AI9" s="5"/>
      <c r="AJ9" s="5"/>
      <c r="AK9" s="5"/>
      <c r="AL9" s="4">
        <f t="shared" si="0"/>
        <v>286</v>
      </c>
      <c r="AM9" s="14">
        <f t="shared" si="1"/>
        <v>4.7666666666666666</v>
      </c>
      <c r="AN9" s="4">
        <f t="shared" si="2"/>
        <v>12</v>
      </c>
    </row>
    <row r="10" spans="1:40" x14ac:dyDescent="0.25">
      <c r="A10" s="9"/>
      <c r="B10" s="15" t="s">
        <v>172</v>
      </c>
      <c r="C10" s="11" t="s">
        <v>11</v>
      </c>
      <c r="D10" s="10" t="s">
        <v>300</v>
      </c>
      <c r="E10" s="4" t="s">
        <v>22</v>
      </c>
      <c r="F10" s="4"/>
      <c r="G10" s="5">
        <v>26</v>
      </c>
      <c r="H10" s="5"/>
      <c r="I10" s="5"/>
      <c r="J10" s="5"/>
      <c r="K10" s="5"/>
      <c r="L10" s="5"/>
      <c r="M10" s="5">
        <v>40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>
        <v>139</v>
      </c>
      <c r="AC10" s="5"/>
      <c r="AD10" s="5"/>
      <c r="AE10" s="5">
        <v>12</v>
      </c>
      <c r="AF10" s="5">
        <v>60</v>
      </c>
      <c r="AG10" s="5"/>
      <c r="AH10" s="5"/>
      <c r="AI10" s="5">
        <v>78</v>
      </c>
      <c r="AJ10" s="5"/>
      <c r="AK10" s="5"/>
      <c r="AL10" s="4">
        <f t="shared" si="0"/>
        <v>355</v>
      </c>
      <c r="AM10" s="14">
        <f t="shared" si="1"/>
        <v>5.916666666666667</v>
      </c>
      <c r="AN10" s="4">
        <f t="shared" si="2"/>
        <v>6</v>
      </c>
    </row>
    <row r="11" spans="1:40" x14ac:dyDescent="0.25">
      <c r="A11" s="9"/>
      <c r="B11" s="15" t="s">
        <v>173</v>
      </c>
      <c r="C11" s="11" t="s">
        <v>12</v>
      </c>
      <c r="D11" s="10" t="s">
        <v>157</v>
      </c>
      <c r="E11" s="4" t="s">
        <v>22</v>
      </c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4">
        <f t="shared" si="0"/>
        <v>0</v>
      </c>
      <c r="AM11" s="14">
        <f t="shared" si="1"/>
        <v>0</v>
      </c>
      <c r="AN11" s="4">
        <f t="shared" si="2"/>
        <v>0</v>
      </c>
    </row>
    <row r="12" spans="1:40" x14ac:dyDescent="0.25">
      <c r="A12" s="9"/>
      <c r="B12" s="15" t="s">
        <v>174</v>
      </c>
      <c r="C12" s="11" t="s">
        <v>13</v>
      </c>
      <c r="D12" s="10" t="s">
        <v>157</v>
      </c>
      <c r="E12" s="4" t="s">
        <v>22</v>
      </c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4">
        <f t="shared" si="0"/>
        <v>0</v>
      </c>
      <c r="AM12" s="14">
        <f t="shared" si="1"/>
        <v>0</v>
      </c>
      <c r="AN12" s="4">
        <f t="shared" si="2"/>
        <v>0</v>
      </c>
    </row>
    <row r="13" spans="1:40" x14ac:dyDescent="0.25">
      <c r="A13" s="9"/>
      <c r="B13" s="15" t="s">
        <v>175</v>
      </c>
      <c r="C13" s="11" t="s">
        <v>14</v>
      </c>
      <c r="D13" s="10" t="s">
        <v>301</v>
      </c>
      <c r="E13" s="4" t="s">
        <v>22</v>
      </c>
      <c r="F13" s="4"/>
      <c r="G13" s="5">
        <v>2</v>
      </c>
      <c r="H13" s="5">
        <v>28</v>
      </c>
      <c r="I13" s="5">
        <v>41</v>
      </c>
      <c r="J13" s="5"/>
      <c r="K13" s="5"/>
      <c r="L13" s="5"/>
      <c r="M13" s="5"/>
      <c r="N13" s="5"/>
      <c r="O13" s="5"/>
      <c r="P13" s="5"/>
      <c r="Q13" s="5">
        <v>4</v>
      </c>
      <c r="R13" s="5">
        <v>4</v>
      </c>
      <c r="S13" s="5"/>
      <c r="T13" s="5"/>
      <c r="U13" s="5"/>
      <c r="V13" s="5"/>
      <c r="W13" s="5"/>
      <c r="X13" s="5">
        <v>9</v>
      </c>
      <c r="Y13" s="5"/>
      <c r="Z13" s="5"/>
      <c r="AA13" s="5"/>
      <c r="AB13" s="5">
        <v>15</v>
      </c>
      <c r="AC13" s="5"/>
      <c r="AD13" s="5"/>
      <c r="AE13" s="5">
        <v>5</v>
      </c>
      <c r="AF13" s="5"/>
      <c r="AG13" s="5"/>
      <c r="AH13" s="5"/>
      <c r="AI13" s="5"/>
      <c r="AJ13" s="5"/>
      <c r="AK13" s="5"/>
      <c r="AL13" s="4">
        <f t="shared" si="0"/>
        <v>108</v>
      </c>
      <c r="AM13" s="14">
        <f t="shared" si="1"/>
        <v>1.8</v>
      </c>
      <c r="AN13" s="4">
        <f t="shared" si="2"/>
        <v>8</v>
      </c>
    </row>
    <row r="14" spans="1:40" x14ac:dyDescent="0.25">
      <c r="A14" s="9"/>
      <c r="B14" s="15" t="s">
        <v>176</v>
      </c>
      <c r="C14" s="11" t="s">
        <v>15</v>
      </c>
      <c r="D14" s="10" t="s">
        <v>157</v>
      </c>
      <c r="E14" s="4" t="s">
        <v>22</v>
      </c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4">
        <f t="shared" si="0"/>
        <v>0</v>
      </c>
      <c r="AM14" s="14">
        <f t="shared" si="1"/>
        <v>0</v>
      </c>
      <c r="AN14" s="4">
        <f t="shared" si="2"/>
        <v>0</v>
      </c>
    </row>
    <row r="15" spans="1:40" x14ac:dyDescent="0.25">
      <c r="A15" s="9"/>
      <c r="B15" s="15" t="s">
        <v>177</v>
      </c>
      <c r="C15" s="11" t="s">
        <v>16</v>
      </c>
      <c r="D15" s="10" t="s">
        <v>157</v>
      </c>
      <c r="E15" s="4" t="s">
        <v>22</v>
      </c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4">
        <f t="shared" si="0"/>
        <v>0</v>
      </c>
      <c r="AM15" s="14">
        <f t="shared" si="1"/>
        <v>0</v>
      </c>
      <c r="AN15" s="4">
        <f t="shared" si="2"/>
        <v>0</v>
      </c>
    </row>
    <row r="16" spans="1:40" x14ac:dyDescent="0.25">
      <c r="A16" s="9"/>
      <c r="B16" s="15" t="s">
        <v>178</v>
      </c>
      <c r="C16" s="11" t="s">
        <v>17</v>
      </c>
      <c r="D16" s="10" t="s">
        <v>302</v>
      </c>
      <c r="E16" s="4" t="s">
        <v>22</v>
      </c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4">
        <f t="shared" si="0"/>
        <v>0</v>
      </c>
      <c r="AM16" s="14">
        <f t="shared" si="1"/>
        <v>0</v>
      </c>
      <c r="AN16" s="4">
        <f t="shared" si="2"/>
        <v>0</v>
      </c>
    </row>
    <row r="17" spans="1:40" x14ac:dyDescent="0.25">
      <c r="A17" s="9"/>
      <c r="B17" s="15" t="s">
        <v>179</v>
      </c>
      <c r="C17" s="11" t="s">
        <v>18</v>
      </c>
      <c r="D17" s="10" t="s">
        <v>303</v>
      </c>
      <c r="E17" s="4" t="s">
        <v>22</v>
      </c>
      <c r="F17" s="4"/>
      <c r="G17" s="5"/>
      <c r="H17" s="5"/>
      <c r="I17" s="5"/>
      <c r="J17" s="5"/>
      <c r="K17" s="5"/>
      <c r="L17" s="5"/>
      <c r="M17" s="5"/>
      <c r="N17" s="5">
        <v>9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4">
        <f t="shared" si="0"/>
        <v>9</v>
      </c>
      <c r="AM17" s="14">
        <f t="shared" si="1"/>
        <v>0.15</v>
      </c>
      <c r="AN17" s="4">
        <f t="shared" si="2"/>
        <v>1</v>
      </c>
    </row>
    <row r="18" spans="1:40" x14ac:dyDescent="0.25">
      <c r="A18" s="9"/>
      <c r="B18" s="15" t="s">
        <v>180</v>
      </c>
      <c r="C18" s="11" t="s">
        <v>19</v>
      </c>
      <c r="D18" s="10" t="s">
        <v>304</v>
      </c>
      <c r="E18" s="4" t="s">
        <v>22</v>
      </c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4">
        <f t="shared" si="0"/>
        <v>0</v>
      </c>
      <c r="AM18" s="14">
        <f t="shared" si="1"/>
        <v>0</v>
      </c>
      <c r="AN18" s="4">
        <f t="shared" si="2"/>
        <v>0</v>
      </c>
    </row>
    <row r="19" spans="1:40" x14ac:dyDescent="0.25">
      <c r="A19" s="9"/>
      <c r="B19" s="15" t="s">
        <v>181</v>
      </c>
      <c r="C19" s="11" t="s">
        <v>20</v>
      </c>
      <c r="D19" s="10" t="s">
        <v>304</v>
      </c>
      <c r="E19" s="4" t="s">
        <v>22</v>
      </c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4">
        <f t="shared" si="0"/>
        <v>0</v>
      </c>
      <c r="AM19" s="14">
        <f t="shared" si="1"/>
        <v>0</v>
      </c>
      <c r="AN19" s="4">
        <f t="shared" si="2"/>
        <v>0</v>
      </c>
    </row>
    <row r="20" spans="1:40" x14ac:dyDescent="0.25">
      <c r="A20" s="9"/>
      <c r="B20" s="15" t="s">
        <v>182</v>
      </c>
      <c r="C20" s="11" t="s">
        <v>21</v>
      </c>
      <c r="D20" s="10" t="s">
        <v>305</v>
      </c>
      <c r="E20" s="4" t="s">
        <v>22</v>
      </c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4">
        <f t="shared" si="0"/>
        <v>0</v>
      </c>
      <c r="AM20" s="14">
        <f t="shared" si="1"/>
        <v>0</v>
      </c>
      <c r="AN20" s="4">
        <f t="shared" si="2"/>
        <v>0</v>
      </c>
    </row>
    <row r="21" spans="1:40" x14ac:dyDescent="0.25">
      <c r="A21" s="9"/>
      <c r="B21" s="15" t="s">
        <v>183</v>
      </c>
      <c r="C21" s="11" t="s">
        <v>56</v>
      </c>
      <c r="D21" s="10" t="s">
        <v>306</v>
      </c>
      <c r="E21" s="4" t="s">
        <v>22</v>
      </c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4">
        <f t="shared" si="0"/>
        <v>0</v>
      </c>
      <c r="AM21" s="14">
        <f t="shared" si="1"/>
        <v>0</v>
      </c>
      <c r="AN21" s="4">
        <f t="shared" si="2"/>
        <v>0</v>
      </c>
    </row>
    <row r="22" spans="1:40" x14ac:dyDescent="0.25">
      <c r="A22" s="9"/>
      <c r="B22" s="15" t="s">
        <v>184</v>
      </c>
      <c r="C22" s="11" t="s">
        <v>23</v>
      </c>
      <c r="D22" s="10" t="s">
        <v>299</v>
      </c>
      <c r="E22" s="4" t="s">
        <v>22</v>
      </c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4">
        <f t="shared" si="0"/>
        <v>0</v>
      </c>
      <c r="AM22" s="14">
        <f t="shared" si="1"/>
        <v>0</v>
      </c>
      <c r="AN22" s="4">
        <f t="shared" si="2"/>
        <v>0</v>
      </c>
    </row>
    <row r="23" spans="1:40" x14ac:dyDescent="0.25">
      <c r="A23" s="8"/>
      <c r="B23" s="15" t="s">
        <v>262</v>
      </c>
      <c r="C23" s="11" t="s">
        <v>115</v>
      </c>
      <c r="D23" s="10" t="s">
        <v>350</v>
      </c>
      <c r="E23" s="4" t="s">
        <v>22</v>
      </c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4">
        <f>SUM(G23:AK23)</f>
        <v>0</v>
      </c>
      <c r="AM23" s="14">
        <f>AL23/60</f>
        <v>0</v>
      </c>
      <c r="AN23" s="4">
        <f>SUMPRODUCT(--ISNUMBER(G23:AK23))</f>
        <v>0</v>
      </c>
    </row>
    <row r="24" spans="1:40" x14ac:dyDescent="0.25">
      <c r="A24" s="8"/>
      <c r="B24" s="15" t="s">
        <v>276</v>
      </c>
      <c r="C24" s="11" t="s">
        <v>156</v>
      </c>
      <c r="D24" s="10" t="s">
        <v>355</v>
      </c>
      <c r="E24" s="4" t="s">
        <v>22</v>
      </c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4">
        <f>SUM(G24:AK24)</f>
        <v>0</v>
      </c>
      <c r="AM24" s="14">
        <f>AL24/60</f>
        <v>0</v>
      </c>
      <c r="AN24" s="4">
        <f>SUMPRODUCT(--ISNUMBER(G24:AK24))</f>
        <v>0</v>
      </c>
    </row>
    <row r="25" spans="1:40" x14ac:dyDescent="0.25">
      <c r="A25" s="9"/>
      <c r="B25" s="15" t="s">
        <v>366</v>
      </c>
      <c r="C25" s="11" t="s">
        <v>367</v>
      </c>
      <c r="D25" s="10" t="s">
        <v>368</v>
      </c>
      <c r="E25" s="10" t="s">
        <v>22</v>
      </c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4">
        <f t="shared" ref="AL25:AL29" si="3">SUM(G25:AK25)</f>
        <v>0</v>
      </c>
      <c r="AM25" s="14">
        <f t="shared" ref="AM25:AM29" si="4">AL25/60</f>
        <v>0</v>
      </c>
      <c r="AN25" s="4">
        <f t="shared" ref="AN25:AN29" si="5">SUMPRODUCT(--ISNUMBER(G25:AK25))</f>
        <v>0</v>
      </c>
    </row>
    <row r="26" spans="1:40" x14ac:dyDescent="0.25">
      <c r="A26" s="8"/>
      <c r="B26" s="15" t="s">
        <v>297</v>
      </c>
      <c r="C26" s="11" t="s">
        <v>151</v>
      </c>
      <c r="D26" s="10" t="s">
        <v>365</v>
      </c>
      <c r="E26" s="4" t="s">
        <v>22</v>
      </c>
      <c r="F26" s="4"/>
      <c r="G26" s="5"/>
      <c r="H26" s="5"/>
      <c r="I26" s="5"/>
      <c r="J26" s="5"/>
      <c r="K26" s="5">
        <v>9</v>
      </c>
      <c r="L26" s="5"/>
      <c r="M26" s="5"/>
      <c r="N26" s="5"/>
      <c r="O26" s="5"/>
      <c r="P26" s="5"/>
      <c r="Q26" s="5">
        <v>3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4">
        <f>SUM(G26:AK26)</f>
        <v>12</v>
      </c>
      <c r="AM26" s="14">
        <f>AL26/60</f>
        <v>0.2</v>
      </c>
      <c r="AN26" s="4">
        <f>SUMPRODUCT(--ISNUMBER(G26:AK26))</f>
        <v>2</v>
      </c>
    </row>
    <row r="27" spans="1:40" x14ac:dyDescent="0.25">
      <c r="A27" s="9"/>
      <c r="B27" s="15" t="s">
        <v>383</v>
      </c>
      <c r="C27" s="11" t="s">
        <v>384</v>
      </c>
      <c r="D27" s="10" t="s">
        <v>158</v>
      </c>
      <c r="E27" s="10" t="s">
        <v>22</v>
      </c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4">
        <f>SUM(G27:AK27)</f>
        <v>0</v>
      </c>
      <c r="AM27" s="14">
        <f>AL27/60</f>
        <v>0</v>
      </c>
      <c r="AN27" s="4">
        <f>SUMPRODUCT(--ISNUMBER(G27:AK27))</f>
        <v>0</v>
      </c>
    </row>
    <row r="28" spans="1:40" x14ac:dyDescent="0.25">
      <c r="A28" s="9"/>
      <c r="B28" s="15" t="s">
        <v>185</v>
      </c>
      <c r="C28" s="11" t="s">
        <v>24</v>
      </c>
      <c r="D28" s="10" t="s">
        <v>157</v>
      </c>
      <c r="E28" s="10" t="s">
        <v>43</v>
      </c>
      <c r="F28" s="4" t="s">
        <v>26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4">
        <f t="shared" si="3"/>
        <v>0</v>
      </c>
      <c r="AM28" s="14">
        <f t="shared" si="4"/>
        <v>0</v>
      </c>
      <c r="AN28" s="4">
        <f t="shared" si="5"/>
        <v>0</v>
      </c>
    </row>
    <row r="29" spans="1:40" x14ac:dyDescent="0.25">
      <c r="A29" s="9"/>
      <c r="B29" s="15" t="s">
        <v>186</v>
      </c>
      <c r="C29" s="11" t="s">
        <v>25</v>
      </c>
      <c r="D29" s="10" t="s">
        <v>307</v>
      </c>
      <c r="E29" s="10" t="s">
        <v>153</v>
      </c>
      <c r="F29" s="4" t="s">
        <v>26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4">
        <f t="shared" si="3"/>
        <v>0</v>
      </c>
      <c r="AM29" s="14">
        <f t="shared" si="4"/>
        <v>0</v>
      </c>
      <c r="AN29" s="4">
        <f t="shared" si="5"/>
        <v>0</v>
      </c>
    </row>
    <row r="30" spans="1:40" x14ac:dyDescent="0.25">
      <c r="A30" s="9"/>
      <c r="B30" s="15" t="s">
        <v>187</v>
      </c>
      <c r="C30" s="11" t="s">
        <v>27</v>
      </c>
      <c r="D30" s="10" t="s">
        <v>308</v>
      </c>
      <c r="E30" s="4" t="s">
        <v>43</v>
      </c>
      <c r="F30" s="4"/>
      <c r="G30" s="5"/>
      <c r="H30" s="5"/>
      <c r="I30" s="5"/>
      <c r="J30" s="5"/>
      <c r="K30" s="5">
        <v>7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4">
        <f t="shared" si="0"/>
        <v>7</v>
      </c>
      <c r="AM30" s="14">
        <f t="shared" si="1"/>
        <v>0.11666666666666667</v>
      </c>
      <c r="AN30" s="4">
        <f t="shared" si="2"/>
        <v>1</v>
      </c>
    </row>
    <row r="31" spans="1:40" x14ac:dyDescent="0.25">
      <c r="A31" s="9"/>
      <c r="B31" s="15" t="s">
        <v>188</v>
      </c>
      <c r="C31" s="11" t="s">
        <v>44</v>
      </c>
      <c r="D31" s="10" t="s">
        <v>157</v>
      </c>
      <c r="E31" s="4" t="s">
        <v>43</v>
      </c>
      <c r="F31" s="4"/>
      <c r="G31" s="5">
        <v>13</v>
      </c>
      <c r="H31" s="5"/>
      <c r="I31" s="5"/>
      <c r="J31" s="5">
        <v>37</v>
      </c>
      <c r="K31" s="5">
        <v>18</v>
      </c>
      <c r="L31" s="5">
        <v>7</v>
      </c>
      <c r="M31" s="5">
        <v>13</v>
      </c>
      <c r="N31" s="5">
        <v>23</v>
      </c>
      <c r="O31" s="5"/>
      <c r="P31" s="5"/>
      <c r="Q31" s="5"/>
      <c r="R31" s="5">
        <v>25</v>
      </c>
      <c r="S31" s="5">
        <v>16</v>
      </c>
      <c r="T31" s="5"/>
      <c r="U31" s="5"/>
      <c r="V31" s="5"/>
      <c r="W31" s="5"/>
      <c r="X31" s="5">
        <v>31</v>
      </c>
      <c r="Y31" s="5">
        <v>33</v>
      </c>
      <c r="Z31" s="5"/>
      <c r="AA31" s="5">
        <v>6</v>
      </c>
      <c r="AB31" s="5"/>
      <c r="AC31" s="5"/>
      <c r="AD31" s="5"/>
      <c r="AE31" s="5">
        <v>5</v>
      </c>
      <c r="AF31" s="5">
        <v>18</v>
      </c>
      <c r="AG31" s="5"/>
      <c r="AH31" s="5">
        <v>5</v>
      </c>
      <c r="AI31" s="5"/>
      <c r="AJ31" s="5"/>
      <c r="AK31" s="5"/>
      <c r="AL31" s="4">
        <f t="shared" si="0"/>
        <v>250</v>
      </c>
      <c r="AM31" s="14">
        <f t="shared" si="1"/>
        <v>4.166666666666667</v>
      </c>
      <c r="AN31" s="4">
        <f t="shared" si="2"/>
        <v>14</v>
      </c>
    </row>
    <row r="32" spans="1:40" x14ac:dyDescent="0.25">
      <c r="A32" s="9"/>
      <c r="B32" s="15" t="s">
        <v>189</v>
      </c>
      <c r="C32" s="11" t="s">
        <v>28</v>
      </c>
      <c r="D32" s="10" t="s">
        <v>157</v>
      </c>
      <c r="E32" s="4" t="s">
        <v>43</v>
      </c>
      <c r="F32" s="4"/>
      <c r="G32" s="5"/>
      <c r="H32" s="5"/>
      <c r="I32" s="5"/>
      <c r="J32" s="5"/>
      <c r="K32" s="5"/>
      <c r="L32" s="5">
        <v>19</v>
      </c>
      <c r="M32" s="5">
        <v>32</v>
      </c>
      <c r="N32" s="5">
        <v>47</v>
      </c>
      <c r="O32" s="5"/>
      <c r="P32" s="5"/>
      <c r="Q32" s="5">
        <v>3</v>
      </c>
      <c r="R32" s="5">
        <v>25</v>
      </c>
      <c r="S32" s="5">
        <v>42</v>
      </c>
      <c r="T32" s="5"/>
      <c r="U32" s="5"/>
      <c r="V32" s="5"/>
      <c r="W32" s="5"/>
      <c r="X32" s="5"/>
      <c r="Y32" s="5">
        <v>9</v>
      </c>
      <c r="Z32" s="5"/>
      <c r="AA32" s="5">
        <v>14</v>
      </c>
      <c r="AB32" s="5"/>
      <c r="AC32" s="5"/>
      <c r="AD32" s="5"/>
      <c r="AE32" s="5">
        <v>15</v>
      </c>
      <c r="AF32" s="5">
        <v>2</v>
      </c>
      <c r="AG32" s="5">
        <v>32</v>
      </c>
      <c r="AH32" s="5"/>
      <c r="AI32" s="5"/>
      <c r="AJ32" s="5"/>
      <c r="AK32" s="5"/>
      <c r="AL32" s="4">
        <f t="shared" si="0"/>
        <v>240</v>
      </c>
      <c r="AM32" s="14">
        <f t="shared" si="1"/>
        <v>4</v>
      </c>
      <c r="AN32" s="4">
        <f t="shared" si="2"/>
        <v>11</v>
      </c>
    </row>
    <row r="33" spans="1:40" x14ac:dyDescent="0.25">
      <c r="A33" s="9"/>
      <c r="B33" s="15" t="s">
        <v>226</v>
      </c>
      <c r="C33" s="11" t="s">
        <v>75</v>
      </c>
      <c r="D33" s="10" t="s">
        <v>330</v>
      </c>
      <c r="E33" s="4" t="s">
        <v>153</v>
      </c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>
        <v>1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4">
        <f>SUM(G33:AK33)</f>
        <v>1</v>
      </c>
      <c r="AM33" s="14">
        <f>AL33/60</f>
        <v>1.6666666666666666E-2</v>
      </c>
      <c r="AN33" s="4">
        <f>SUMPRODUCT(--ISNUMBER(G33:AK33))</f>
        <v>1</v>
      </c>
    </row>
    <row r="34" spans="1:40" x14ac:dyDescent="0.25">
      <c r="A34" s="9"/>
      <c r="B34" s="15" t="s">
        <v>376</v>
      </c>
      <c r="C34" s="11" t="s">
        <v>30</v>
      </c>
      <c r="D34" s="10" t="s">
        <v>309</v>
      </c>
      <c r="E34" s="4" t="s">
        <v>43</v>
      </c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4">
        <f t="shared" si="0"/>
        <v>0</v>
      </c>
      <c r="AM34" s="14">
        <f t="shared" si="1"/>
        <v>0</v>
      </c>
      <c r="AN34" s="4">
        <f t="shared" si="2"/>
        <v>0</v>
      </c>
    </row>
    <row r="35" spans="1:40" x14ac:dyDescent="0.25">
      <c r="A35" s="9"/>
      <c r="B35" s="15" t="s">
        <v>192</v>
      </c>
      <c r="C35" s="11" t="s">
        <v>32</v>
      </c>
      <c r="D35" s="10" t="s">
        <v>157</v>
      </c>
      <c r="E35" s="4" t="s">
        <v>43</v>
      </c>
      <c r="F35" s="4"/>
      <c r="G35" s="5">
        <v>16</v>
      </c>
      <c r="H35" s="5"/>
      <c r="I35" s="5"/>
      <c r="J35" s="5">
        <v>10</v>
      </c>
      <c r="K35" s="5">
        <v>15</v>
      </c>
      <c r="L35" s="5">
        <v>10</v>
      </c>
      <c r="M35" s="5">
        <v>20</v>
      </c>
      <c r="N35" s="5">
        <v>15</v>
      </c>
      <c r="O35" s="5"/>
      <c r="P35" s="5"/>
      <c r="Q35" s="5">
        <v>10</v>
      </c>
      <c r="R35" s="5"/>
      <c r="S35" s="5">
        <v>20</v>
      </c>
      <c r="T35" s="5"/>
      <c r="U35" s="5"/>
      <c r="V35" s="5"/>
      <c r="W35" s="5"/>
      <c r="X35" s="5">
        <v>1</v>
      </c>
      <c r="Y35" s="5">
        <v>4</v>
      </c>
      <c r="Z35" s="5"/>
      <c r="AA35" s="5">
        <v>10</v>
      </c>
      <c r="AB35" s="5"/>
      <c r="AC35" s="5"/>
      <c r="AD35" s="5"/>
      <c r="AE35" s="5"/>
      <c r="AF35" s="5"/>
      <c r="AG35" s="5">
        <v>9</v>
      </c>
      <c r="AH35" s="5">
        <v>12</v>
      </c>
      <c r="AI35" s="5">
        <v>19</v>
      </c>
      <c r="AJ35" s="5"/>
      <c r="AK35" s="5"/>
      <c r="AL35" s="4">
        <f t="shared" si="0"/>
        <v>171</v>
      </c>
      <c r="AM35" s="14">
        <f t="shared" si="1"/>
        <v>2.85</v>
      </c>
      <c r="AN35" s="4">
        <f t="shared" si="2"/>
        <v>14</v>
      </c>
    </row>
    <row r="36" spans="1:40" x14ac:dyDescent="0.25">
      <c r="A36" s="9"/>
      <c r="B36" s="17" t="s">
        <v>193</v>
      </c>
      <c r="C36" s="11" t="s">
        <v>33</v>
      </c>
      <c r="D36" s="10" t="s">
        <v>303</v>
      </c>
      <c r="E36" s="4" t="s">
        <v>43</v>
      </c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4">
        <f t="shared" si="0"/>
        <v>0</v>
      </c>
      <c r="AM36" s="14">
        <f t="shared" si="1"/>
        <v>0</v>
      </c>
      <c r="AN36" s="4">
        <f t="shared" si="2"/>
        <v>0</v>
      </c>
    </row>
    <row r="37" spans="1:40" x14ac:dyDescent="0.25">
      <c r="A37" s="9"/>
      <c r="B37" s="15" t="s">
        <v>196</v>
      </c>
      <c r="C37" s="11" t="s">
        <v>35</v>
      </c>
      <c r="D37" s="10" t="s">
        <v>157</v>
      </c>
      <c r="E37" s="4" t="s">
        <v>43</v>
      </c>
      <c r="F37" s="4"/>
      <c r="G37" s="5">
        <v>15</v>
      </c>
      <c r="H37" s="5"/>
      <c r="I37" s="5"/>
      <c r="J37" s="5">
        <v>14</v>
      </c>
      <c r="K37" s="5">
        <v>7</v>
      </c>
      <c r="L37" s="5">
        <v>6</v>
      </c>
      <c r="M37" s="5">
        <v>4</v>
      </c>
      <c r="N37" s="5">
        <v>5</v>
      </c>
      <c r="O37" s="5"/>
      <c r="P37" s="5"/>
      <c r="Q37" s="5"/>
      <c r="R37" s="5">
        <v>11</v>
      </c>
      <c r="S37" s="5">
        <v>10</v>
      </c>
      <c r="T37" s="5"/>
      <c r="U37" s="5"/>
      <c r="V37" s="5"/>
      <c r="W37" s="5"/>
      <c r="X37" s="5">
        <v>18</v>
      </c>
      <c r="Y37" s="5"/>
      <c r="Z37" s="5"/>
      <c r="AA37" s="5">
        <v>22</v>
      </c>
      <c r="AB37" s="5"/>
      <c r="AC37" s="5"/>
      <c r="AD37" s="5"/>
      <c r="AE37" s="5">
        <v>22</v>
      </c>
      <c r="AF37" s="5">
        <v>22</v>
      </c>
      <c r="AG37" s="5">
        <v>16</v>
      </c>
      <c r="AH37" s="5"/>
      <c r="AI37" s="5"/>
      <c r="AJ37" s="5"/>
      <c r="AK37" s="5"/>
      <c r="AL37" s="4">
        <f t="shared" si="0"/>
        <v>172</v>
      </c>
      <c r="AM37" s="14">
        <f t="shared" si="1"/>
        <v>2.8666666666666667</v>
      </c>
      <c r="AN37" s="4">
        <f t="shared" si="2"/>
        <v>13</v>
      </c>
    </row>
    <row r="38" spans="1:40" x14ac:dyDescent="0.25">
      <c r="A38" s="9"/>
      <c r="B38" s="15" t="s">
        <v>198</v>
      </c>
      <c r="C38" s="11" t="s">
        <v>37</v>
      </c>
      <c r="D38" s="10" t="s">
        <v>313</v>
      </c>
      <c r="E38" s="4" t="s">
        <v>43</v>
      </c>
      <c r="F38" s="4"/>
      <c r="G38" s="5"/>
      <c r="H38" s="5"/>
      <c r="I38" s="5"/>
      <c r="J38" s="5"/>
      <c r="K38" s="5">
        <v>9</v>
      </c>
      <c r="L38" s="5">
        <v>4</v>
      </c>
      <c r="M38" s="5">
        <v>5</v>
      </c>
      <c r="N38" s="5"/>
      <c r="O38" s="5"/>
      <c r="P38" s="5"/>
      <c r="Q38" s="5">
        <v>8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4">
        <f t="shared" si="0"/>
        <v>26</v>
      </c>
      <c r="AM38" s="14">
        <f t="shared" si="1"/>
        <v>0.43333333333333335</v>
      </c>
      <c r="AN38" s="4">
        <f t="shared" si="2"/>
        <v>4</v>
      </c>
    </row>
    <row r="39" spans="1:40" x14ac:dyDescent="0.25">
      <c r="A39" s="9"/>
      <c r="B39" s="15" t="s">
        <v>199</v>
      </c>
      <c r="C39" s="11" t="s">
        <v>38</v>
      </c>
      <c r="D39" s="10" t="s">
        <v>314</v>
      </c>
      <c r="E39" s="4" t="s">
        <v>43</v>
      </c>
      <c r="F39" s="4"/>
      <c r="G39" s="5">
        <v>14</v>
      </c>
      <c r="H39" s="5"/>
      <c r="I39" s="5"/>
      <c r="J39" s="5">
        <v>72</v>
      </c>
      <c r="K39" s="5">
        <v>3</v>
      </c>
      <c r="L39" s="5">
        <v>3</v>
      </c>
      <c r="M39" s="5"/>
      <c r="N39" s="5">
        <v>3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4">
        <f t="shared" si="0"/>
        <v>95</v>
      </c>
      <c r="AM39" s="14">
        <f t="shared" si="1"/>
        <v>1.5833333333333333</v>
      </c>
      <c r="AN39" s="4">
        <f t="shared" si="2"/>
        <v>5</v>
      </c>
    </row>
    <row r="40" spans="1:40" x14ac:dyDescent="0.25">
      <c r="A40" s="9"/>
      <c r="B40" s="15" t="s">
        <v>200</v>
      </c>
      <c r="C40" s="11" t="s">
        <v>39</v>
      </c>
      <c r="D40" s="10" t="s">
        <v>157</v>
      </c>
      <c r="E40" s="4" t="s">
        <v>43</v>
      </c>
      <c r="F40" s="4"/>
      <c r="G40" s="5"/>
      <c r="H40" s="5"/>
      <c r="I40" s="5"/>
      <c r="J40" s="5">
        <v>4</v>
      </c>
      <c r="K40" s="5"/>
      <c r="L40" s="5"/>
      <c r="M40" s="5"/>
      <c r="N40" s="5"/>
      <c r="O40" s="5"/>
      <c r="P40" s="5"/>
      <c r="Q40" s="5">
        <v>1</v>
      </c>
      <c r="R40" s="5"/>
      <c r="S40" s="5"/>
      <c r="T40" s="5"/>
      <c r="U40" s="5"/>
      <c r="V40" s="5"/>
      <c r="W40" s="5"/>
      <c r="X40" s="5">
        <v>20</v>
      </c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4">
        <f t="shared" si="0"/>
        <v>25</v>
      </c>
      <c r="AM40" s="14">
        <f t="shared" si="1"/>
        <v>0.41666666666666669</v>
      </c>
      <c r="AN40" s="4">
        <f t="shared" si="2"/>
        <v>3</v>
      </c>
    </row>
    <row r="41" spans="1:40" x14ac:dyDescent="0.25">
      <c r="A41" s="9"/>
      <c r="B41" s="15" t="s">
        <v>201</v>
      </c>
      <c r="C41" s="11" t="s">
        <v>40</v>
      </c>
      <c r="D41" s="10" t="s">
        <v>157</v>
      </c>
      <c r="E41" s="4" t="s">
        <v>43</v>
      </c>
      <c r="F41" s="4"/>
      <c r="G41" s="5">
        <v>29</v>
      </c>
      <c r="H41" s="5"/>
      <c r="I41" s="5"/>
      <c r="J41" s="5">
        <v>35</v>
      </c>
      <c r="K41" s="5">
        <v>24</v>
      </c>
      <c r="L41" s="5">
        <v>17</v>
      </c>
      <c r="M41" s="5"/>
      <c r="N41" s="5"/>
      <c r="O41" s="5"/>
      <c r="P41" s="5"/>
      <c r="Q41" s="5"/>
      <c r="R41" s="5">
        <v>32</v>
      </c>
      <c r="S41" s="5">
        <v>5</v>
      </c>
      <c r="T41" s="5"/>
      <c r="U41" s="5"/>
      <c r="V41" s="5"/>
      <c r="W41" s="5"/>
      <c r="X41" s="5">
        <v>20</v>
      </c>
      <c r="Y41" s="5">
        <v>9</v>
      </c>
      <c r="Z41" s="5"/>
      <c r="AA41" s="5">
        <v>29</v>
      </c>
      <c r="AB41" s="5">
        <v>11</v>
      </c>
      <c r="AC41" s="5"/>
      <c r="AD41" s="5"/>
      <c r="AE41" s="5">
        <v>18</v>
      </c>
      <c r="AF41" s="5">
        <v>24</v>
      </c>
      <c r="AG41" s="5">
        <v>28</v>
      </c>
      <c r="AH41" s="5">
        <v>12</v>
      </c>
      <c r="AI41" s="5">
        <v>28</v>
      </c>
      <c r="AJ41" s="5"/>
      <c r="AK41" s="5"/>
      <c r="AL41" s="4">
        <f t="shared" si="0"/>
        <v>321</v>
      </c>
      <c r="AM41" s="14">
        <f t="shared" si="1"/>
        <v>5.35</v>
      </c>
      <c r="AN41" s="4">
        <f t="shared" si="2"/>
        <v>15</v>
      </c>
    </row>
    <row r="42" spans="1:40" x14ac:dyDescent="0.25">
      <c r="A42" s="8"/>
      <c r="B42" s="15" t="s">
        <v>277</v>
      </c>
      <c r="C42" s="11" t="s">
        <v>130</v>
      </c>
      <c r="D42" s="10" t="s">
        <v>386</v>
      </c>
      <c r="E42" s="4" t="s">
        <v>43</v>
      </c>
      <c r="F42" s="4"/>
      <c r="G42" s="5"/>
      <c r="H42" s="5"/>
      <c r="I42" s="5"/>
      <c r="J42" s="5">
        <v>8</v>
      </c>
      <c r="K42" s="5">
        <v>8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4">
        <f>SUM(G42:AK42)</f>
        <v>16</v>
      </c>
      <c r="AM42" s="14">
        <f>AL42/60</f>
        <v>0.26666666666666666</v>
      </c>
      <c r="AN42" s="4">
        <f>SUMPRODUCT(--ISNUMBER(G42:AK42))</f>
        <v>2</v>
      </c>
    </row>
    <row r="43" spans="1:40" x14ac:dyDescent="0.25">
      <c r="A43" s="9"/>
      <c r="B43" s="15" t="s">
        <v>41</v>
      </c>
      <c r="C43" s="11" t="s">
        <v>41</v>
      </c>
      <c r="D43" s="10" t="s">
        <v>157</v>
      </c>
      <c r="E43" s="4" t="s">
        <v>43</v>
      </c>
      <c r="F43" s="4"/>
      <c r="G43" s="5">
        <v>2</v>
      </c>
      <c r="H43" s="5"/>
      <c r="I43" s="5"/>
      <c r="J43" s="5">
        <v>3</v>
      </c>
      <c r="K43" s="5"/>
      <c r="L43" s="5"/>
      <c r="M43" s="5">
        <v>18</v>
      </c>
      <c r="N43" s="5"/>
      <c r="O43" s="5"/>
      <c r="P43" s="5"/>
      <c r="Q43" s="5"/>
      <c r="R43" s="5">
        <v>2</v>
      </c>
      <c r="S43" s="5"/>
      <c r="T43" s="5"/>
      <c r="U43" s="5"/>
      <c r="V43" s="5"/>
      <c r="W43" s="5"/>
      <c r="X43" s="5">
        <v>18</v>
      </c>
      <c r="Y43" s="5">
        <v>7</v>
      </c>
      <c r="Z43" s="5"/>
      <c r="AA43" s="5">
        <v>19</v>
      </c>
      <c r="AB43" s="5"/>
      <c r="AC43" s="5"/>
      <c r="AD43" s="5"/>
      <c r="AE43" s="5"/>
      <c r="AF43" s="5"/>
      <c r="AG43" s="5">
        <v>13</v>
      </c>
      <c r="AH43" s="5"/>
      <c r="AI43" s="5"/>
      <c r="AJ43" s="5"/>
      <c r="AK43" s="5"/>
      <c r="AL43" s="4">
        <f t="shared" si="0"/>
        <v>82</v>
      </c>
      <c r="AM43" s="14">
        <f t="shared" si="1"/>
        <v>1.3666666666666667</v>
      </c>
      <c r="AN43" s="4">
        <f t="shared" si="2"/>
        <v>8</v>
      </c>
    </row>
    <row r="44" spans="1:40" x14ac:dyDescent="0.25">
      <c r="A44" s="9"/>
      <c r="B44" s="15" t="s">
        <v>202</v>
      </c>
      <c r="C44" s="11" t="s">
        <v>42</v>
      </c>
      <c r="D44" s="10" t="s">
        <v>315</v>
      </c>
      <c r="E44" s="4" t="s">
        <v>43</v>
      </c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4">
        <f t="shared" si="0"/>
        <v>0</v>
      </c>
      <c r="AM44" s="14">
        <f t="shared" si="1"/>
        <v>0</v>
      </c>
      <c r="AN44" s="4">
        <f t="shared" si="2"/>
        <v>0</v>
      </c>
    </row>
    <row r="45" spans="1:40" x14ac:dyDescent="0.25">
      <c r="A45" s="8"/>
      <c r="B45" s="15" t="s">
        <v>294</v>
      </c>
      <c r="C45" s="11" t="s">
        <v>148</v>
      </c>
      <c r="D45" s="10" t="s">
        <v>301</v>
      </c>
      <c r="E45" s="4" t="s">
        <v>43</v>
      </c>
      <c r="F45" s="4"/>
      <c r="G45" s="5"/>
      <c r="H45" s="5"/>
      <c r="I45" s="5"/>
      <c r="J45" s="5">
        <v>25</v>
      </c>
      <c r="K45" s="5">
        <v>19</v>
      </c>
      <c r="L45" s="5">
        <v>11</v>
      </c>
      <c r="M45" s="5">
        <v>7</v>
      </c>
      <c r="N45" s="5">
        <v>8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4">
        <f>SUM(G45:AK45)</f>
        <v>70</v>
      </c>
      <c r="AM45" s="14">
        <f>AL45/60</f>
        <v>1.1666666666666667</v>
      </c>
      <c r="AN45" s="4">
        <f>SUMPRODUCT(--ISNUMBER(G45:AK45))</f>
        <v>5</v>
      </c>
    </row>
    <row r="46" spans="1:40" x14ac:dyDescent="0.25">
      <c r="A46" s="9"/>
      <c r="B46" s="17" t="s">
        <v>203</v>
      </c>
      <c r="C46" s="11" t="s">
        <v>45</v>
      </c>
      <c r="D46" s="10" t="s">
        <v>316</v>
      </c>
      <c r="E46" s="10" t="s">
        <v>154</v>
      </c>
      <c r="F46" s="4" t="s">
        <v>55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4">
        <f t="shared" si="0"/>
        <v>0</v>
      </c>
      <c r="AM46" s="14">
        <f t="shared" si="1"/>
        <v>0</v>
      </c>
      <c r="AN46" s="4">
        <f t="shared" si="2"/>
        <v>0</v>
      </c>
    </row>
    <row r="47" spans="1:40" x14ac:dyDescent="0.25">
      <c r="A47" s="9"/>
      <c r="B47" s="15" t="s">
        <v>204</v>
      </c>
      <c r="C47" s="11" t="s">
        <v>46</v>
      </c>
      <c r="D47" s="10" t="s">
        <v>317</v>
      </c>
      <c r="E47" s="10" t="s">
        <v>154</v>
      </c>
      <c r="F47" s="4" t="s">
        <v>55</v>
      </c>
      <c r="G47" s="5"/>
      <c r="H47" s="5"/>
      <c r="I47" s="5"/>
      <c r="J47" s="5"/>
      <c r="K47" s="5"/>
      <c r="L47" s="5">
        <v>26</v>
      </c>
      <c r="M47" s="5">
        <v>3</v>
      </c>
      <c r="N47" s="5"/>
      <c r="O47" s="5">
        <v>53</v>
      </c>
      <c r="P47" s="5"/>
      <c r="Q47" s="5"/>
      <c r="R47" s="5">
        <v>22</v>
      </c>
      <c r="S47" s="5">
        <v>168</v>
      </c>
      <c r="T47" s="5"/>
      <c r="U47" s="5"/>
      <c r="V47" s="5"/>
      <c r="W47" s="5"/>
      <c r="X47" s="5">
        <v>19</v>
      </c>
      <c r="Y47" s="5">
        <v>2</v>
      </c>
      <c r="Z47" s="5"/>
      <c r="AA47" s="5">
        <v>25</v>
      </c>
      <c r="AB47" s="5">
        <v>5</v>
      </c>
      <c r="AC47" s="5"/>
      <c r="AD47" s="5"/>
      <c r="AE47" s="5">
        <v>12</v>
      </c>
      <c r="AF47" s="5"/>
      <c r="AG47" s="5">
        <v>2</v>
      </c>
      <c r="AH47" s="5">
        <v>38</v>
      </c>
      <c r="AI47" s="5">
        <v>3</v>
      </c>
      <c r="AJ47" s="5"/>
      <c r="AK47" s="5"/>
      <c r="AL47" s="4">
        <f t="shared" si="0"/>
        <v>378</v>
      </c>
      <c r="AM47" s="14">
        <f t="shared" si="1"/>
        <v>6.3</v>
      </c>
      <c r="AN47" s="4">
        <f t="shared" si="2"/>
        <v>13</v>
      </c>
    </row>
    <row r="48" spans="1:40" x14ac:dyDescent="0.25">
      <c r="A48" s="9"/>
      <c r="B48" s="15" t="s">
        <v>205</v>
      </c>
      <c r="C48" s="11" t="s">
        <v>47</v>
      </c>
      <c r="D48" s="10" t="s">
        <v>318</v>
      </c>
      <c r="E48" s="10" t="s">
        <v>154</v>
      </c>
      <c r="F48" s="4" t="s">
        <v>55</v>
      </c>
      <c r="G48" s="5"/>
      <c r="H48" s="5"/>
      <c r="I48" s="5">
        <v>14</v>
      </c>
      <c r="J48" s="5"/>
      <c r="K48" s="5">
        <v>9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>
        <v>12</v>
      </c>
      <c r="Y48" s="5"/>
      <c r="Z48" s="5"/>
      <c r="AA48" s="5"/>
      <c r="AB48" s="5"/>
      <c r="AC48" s="5">
        <v>4</v>
      </c>
      <c r="AD48" s="5"/>
      <c r="AE48" s="5"/>
      <c r="AF48" s="5"/>
      <c r="AG48" s="5"/>
      <c r="AH48" s="5"/>
      <c r="AI48" s="5"/>
      <c r="AJ48" s="5"/>
      <c r="AK48" s="5"/>
      <c r="AL48" s="4">
        <f t="shared" si="0"/>
        <v>39</v>
      </c>
      <c r="AM48" s="14">
        <f t="shared" si="1"/>
        <v>0.65</v>
      </c>
      <c r="AN48" s="4">
        <f t="shared" si="2"/>
        <v>4</v>
      </c>
    </row>
    <row r="49" spans="1:40" x14ac:dyDescent="0.25">
      <c r="A49" s="9"/>
      <c r="B49" s="15" t="s">
        <v>48</v>
      </c>
      <c r="C49" s="11" t="s">
        <v>48</v>
      </c>
      <c r="D49" s="10" t="s">
        <v>319</v>
      </c>
      <c r="E49" s="10" t="s">
        <v>154</v>
      </c>
      <c r="F49" s="4" t="s">
        <v>55</v>
      </c>
      <c r="G49" s="5"/>
      <c r="H49" s="5"/>
      <c r="I49" s="5">
        <v>19</v>
      </c>
      <c r="J49" s="5"/>
      <c r="K49" s="5"/>
      <c r="L49" s="5"/>
      <c r="M49" s="5"/>
      <c r="N49" s="5"/>
      <c r="O49" s="5">
        <v>6</v>
      </c>
      <c r="P49" s="5"/>
      <c r="Q49" s="5"/>
      <c r="R49" s="5"/>
      <c r="S49" s="5">
        <v>1</v>
      </c>
      <c r="T49" s="5"/>
      <c r="U49" s="5">
        <v>8</v>
      </c>
      <c r="V49" s="5"/>
      <c r="W49" s="5"/>
      <c r="X49" s="5">
        <v>17</v>
      </c>
      <c r="Y49" s="5">
        <v>12</v>
      </c>
      <c r="Z49" s="5"/>
      <c r="AA49" s="5">
        <v>5</v>
      </c>
      <c r="AB49" s="5"/>
      <c r="AC49" s="5"/>
      <c r="AD49" s="5"/>
      <c r="AE49" s="5">
        <v>40</v>
      </c>
      <c r="AF49" s="5"/>
      <c r="AG49" s="5"/>
      <c r="AH49" s="5"/>
      <c r="AI49" s="5"/>
      <c r="AJ49" s="5">
        <v>2</v>
      </c>
      <c r="AK49" s="5"/>
      <c r="AL49" s="4">
        <f t="shared" si="0"/>
        <v>110</v>
      </c>
      <c r="AM49" s="14">
        <f t="shared" si="1"/>
        <v>1.8333333333333333</v>
      </c>
      <c r="AN49" s="4">
        <f t="shared" si="2"/>
        <v>9</v>
      </c>
    </row>
    <row r="50" spans="1:40" x14ac:dyDescent="0.25">
      <c r="A50" s="9"/>
      <c r="B50" s="15" t="s">
        <v>206</v>
      </c>
      <c r="C50" s="11" t="s">
        <v>49</v>
      </c>
      <c r="D50" s="10" t="s">
        <v>314</v>
      </c>
      <c r="E50" s="10" t="s">
        <v>154</v>
      </c>
      <c r="F50" s="4" t="s">
        <v>55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4">
        <f t="shared" si="0"/>
        <v>0</v>
      </c>
      <c r="AM50" s="14">
        <f t="shared" si="1"/>
        <v>0</v>
      </c>
      <c r="AN50" s="4">
        <f t="shared" si="2"/>
        <v>0</v>
      </c>
    </row>
    <row r="51" spans="1:40" x14ac:dyDescent="0.25">
      <c r="A51" s="9"/>
      <c r="B51" s="15" t="s">
        <v>207</v>
      </c>
      <c r="C51" s="11" t="s">
        <v>50</v>
      </c>
      <c r="D51" s="10" t="s">
        <v>316</v>
      </c>
      <c r="E51" s="10" t="s">
        <v>154</v>
      </c>
      <c r="F51" s="4" t="s">
        <v>55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4">
        <f t="shared" si="0"/>
        <v>0</v>
      </c>
      <c r="AM51" s="14">
        <f t="shared" si="1"/>
        <v>0</v>
      </c>
      <c r="AN51" s="4">
        <f t="shared" si="2"/>
        <v>0</v>
      </c>
    </row>
    <row r="52" spans="1:40" x14ac:dyDescent="0.25">
      <c r="A52" s="9"/>
      <c r="B52" s="15" t="s">
        <v>208</v>
      </c>
      <c r="C52" s="11" t="s">
        <v>51</v>
      </c>
      <c r="D52" s="10" t="s">
        <v>320</v>
      </c>
      <c r="E52" s="10" t="s">
        <v>154</v>
      </c>
      <c r="F52" s="4" t="s">
        <v>55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4">
        <f t="shared" si="0"/>
        <v>0</v>
      </c>
      <c r="AM52" s="14">
        <f t="shared" si="1"/>
        <v>0</v>
      </c>
      <c r="AN52" s="4">
        <f t="shared" si="2"/>
        <v>0</v>
      </c>
    </row>
    <row r="53" spans="1:40" x14ac:dyDescent="0.25">
      <c r="A53" s="9"/>
      <c r="B53" s="17" t="s">
        <v>209</v>
      </c>
      <c r="C53" s="11" t="s">
        <v>52</v>
      </c>
      <c r="D53" s="10" t="s">
        <v>319</v>
      </c>
      <c r="E53" s="10" t="s">
        <v>154</v>
      </c>
      <c r="F53" s="4" t="s">
        <v>55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4">
        <f t="shared" si="0"/>
        <v>0</v>
      </c>
      <c r="AM53" s="14">
        <f t="shared" si="1"/>
        <v>0</v>
      </c>
      <c r="AN53" s="4">
        <f t="shared" si="2"/>
        <v>0</v>
      </c>
    </row>
    <row r="54" spans="1:40" x14ac:dyDescent="0.25">
      <c r="A54" s="9"/>
      <c r="B54" s="15" t="s">
        <v>210</v>
      </c>
      <c r="C54" s="11" t="s">
        <v>53</v>
      </c>
      <c r="D54" s="10" t="s">
        <v>318</v>
      </c>
      <c r="E54" s="10" t="s">
        <v>154</v>
      </c>
      <c r="F54" s="4" t="s">
        <v>55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4">
        <f t="shared" si="0"/>
        <v>0</v>
      </c>
      <c r="AM54" s="14">
        <f t="shared" si="1"/>
        <v>0</v>
      </c>
      <c r="AN54" s="4">
        <f t="shared" si="2"/>
        <v>0</v>
      </c>
    </row>
    <row r="55" spans="1:40" x14ac:dyDescent="0.25">
      <c r="A55" s="9"/>
      <c r="B55" s="15" t="s">
        <v>211</v>
      </c>
      <c r="C55" s="12" t="s">
        <v>54</v>
      </c>
      <c r="D55" s="10" t="s">
        <v>319</v>
      </c>
      <c r="E55" s="10" t="s">
        <v>154</v>
      </c>
      <c r="F55" s="4" t="s">
        <v>55</v>
      </c>
      <c r="G55" s="5"/>
      <c r="H55" s="5"/>
      <c r="I55" s="5"/>
      <c r="J55" s="5"/>
      <c r="K55" s="5"/>
      <c r="L55" s="5"/>
      <c r="M55" s="5"/>
      <c r="N55" s="5"/>
      <c r="O55" s="5"/>
      <c r="P55" s="5">
        <v>1</v>
      </c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>
        <v>3</v>
      </c>
      <c r="AE55" s="5"/>
      <c r="AF55" s="5"/>
      <c r="AG55" s="5"/>
      <c r="AH55" s="5"/>
      <c r="AI55" s="5"/>
      <c r="AJ55" s="5"/>
      <c r="AK55" s="5"/>
      <c r="AL55" s="4">
        <f t="shared" si="0"/>
        <v>4</v>
      </c>
      <c r="AM55" s="14">
        <f t="shared" si="1"/>
        <v>6.6666666666666666E-2</v>
      </c>
      <c r="AN55" s="4">
        <f t="shared" si="2"/>
        <v>2</v>
      </c>
    </row>
    <row r="56" spans="1:40" x14ac:dyDescent="0.25">
      <c r="A56" s="9"/>
      <c r="B56" s="15" t="s">
        <v>372</v>
      </c>
      <c r="C56" s="15" t="s">
        <v>372</v>
      </c>
      <c r="D56" s="10" t="s">
        <v>375</v>
      </c>
      <c r="E56" s="10" t="s">
        <v>154</v>
      </c>
      <c r="F56" s="4" t="s">
        <v>55</v>
      </c>
      <c r="G56" s="5"/>
      <c r="H56" s="5"/>
      <c r="I56" s="5">
        <v>1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4">
        <f t="shared" si="0"/>
        <v>1</v>
      </c>
      <c r="AM56" s="14">
        <f t="shared" si="1"/>
        <v>1.6666666666666666E-2</v>
      </c>
      <c r="AN56" s="4">
        <f t="shared" si="2"/>
        <v>1</v>
      </c>
    </row>
    <row r="57" spans="1:40" x14ac:dyDescent="0.25">
      <c r="A57" s="9"/>
      <c r="B57" s="15" t="s">
        <v>373</v>
      </c>
      <c r="C57" s="12" t="s">
        <v>374</v>
      </c>
      <c r="D57" s="10" t="s">
        <v>316</v>
      </c>
      <c r="E57" s="10" t="s">
        <v>154</v>
      </c>
      <c r="F57" s="4" t="s">
        <v>55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>
        <v>3</v>
      </c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4">
        <f t="shared" si="0"/>
        <v>3</v>
      </c>
      <c r="AM57" s="14">
        <f t="shared" si="1"/>
        <v>0.05</v>
      </c>
      <c r="AN57" s="4">
        <f t="shared" si="2"/>
        <v>1</v>
      </c>
    </row>
    <row r="58" spans="1:40" x14ac:dyDescent="0.25">
      <c r="A58" s="9"/>
      <c r="B58" s="15" t="s">
        <v>212</v>
      </c>
      <c r="C58" s="11" t="s">
        <v>57</v>
      </c>
      <c r="D58" s="10" t="s">
        <v>303</v>
      </c>
      <c r="E58" s="4" t="s">
        <v>64</v>
      </c>
      <c r="F58" s="4"/>
      <c r="G58" s="5"/>
      <c r="H58" s="5"/>
      <c r="I58" s="5"/>
      <c r="J58" s="5">
        <v>3</v>
      </c>
      <c r="K58" s="5">
        <v>7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>
        <v>9</v>
      </c>
      <c r="AC58" s="5"/>
      <c r="AD58" s="5"/>
      <c r="AE58" s="5"/>
      <c r="AF58" s="5"/>
      <c r="AG58" s="5"/>
      <c r="AH58" s="5">
        <v>7</v>
      </c>
      <c r="AI58" s="5"/>
      <c r="AJ58" s="5"/>
      <c r="AK58" s="5"/>
      <c r="AL58" s="4">
        <f t="shared" si="0"/>
        <v>26</v>
      </c>
      <c r="AM58" s="14">
        <f t="shared" si="1"/>
        <v>0.43333333333333335</v>
      </c>
      <c r="AN58" s="4">
        <f t="shared" si="2"/>
        <v>4</v>
      </c>
    </row>
    <row r="59" spans="1:40" x14ac:dyDescent="0.25">
      <c r="A59" s="9"/>
      <c r="B59" s="15" t="s">
        <v>213</v>
      </c>
      <c r="C59" s="11" t="s">
        <v>58</v>
      </c>
      <c r="D59" s="10" t="s">
        <v>157</v>
      </c>
      <c r="E59" s="4" t="s">
        <v>64</v>
      </c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4">
        <f t="shared" si="0"/>
        <v>0</v>
      </c>
      <c r="AM59" s="14">
        <f t="shared" si="1"/>
        <v>0</v>
      </c>
      <c r="AN59" s="4">
        <f t="shared" si="2"/>
        <v>0</v>
      </c>
    </row>
    <row r="60" spans="1:40" x14ac:dyDescent="0.25">
      <c r="A60" s="9"/>
      <c r="B60" s="15" t="s">
        <v>59</v>
      </c>
      <c r="C60" s="11" t="s">
        <v>59</v>
      </c>
      <c r="D60" s="10" t="s">
        <v>303</v>
      </c>
      <c r="E60" s="4" t="s">
        <v>64</v>
      </c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4">
        <f t="shared" si="0"/>
        <v>0</v>
      </c>
      <c r="AM60" s="14">
        <f t="shared" si="1"/>
        <v>0</v>
      </c>
      <c r="AN60" s="4">
        <f t="shared" si="2"/>
        <v>0</v>
      </c>
    </row>
    <row r="61" spans="1:40" x14ac:dyDescent="0.25">
      <c r="A61" s="9"/>
      <c r="B61" s="15" t="s">
        <v>214</v>
      </c>
      <c r="C61" s="11" t="s">
        <v>60</v>
      </c>
      <c r="D61" s="10" t="s">
        <v>321</v>
      </c>
      <c r="E61" s="4" t="s">
        <v>64</v>
      </c>
      <c r="F61" s="4"/>
      <c r="G61" s="5"/>
      <c r="H61" s="5"/>
      <c r="I61" s="5"/>
      <c r="J61" s="5"/>
      <c r="K61" s="5"/>
      <c r="L61" s="5"/>
      <c r="M61" s="5">
        <v>1</v>
      </c>
      <c r="N61" s="5"/>
      <c r="O61" s="5"/>
      <c r="P61" s="5"/>
      <c r="Q61" s="5"/>
      <c r="R61" s="5">
        <v>14</v>
      </c>
      <c r="S61" s="5"/>
      <c r="T61" s="5"/>
      <c r="U61" s="5"/>
      <c r="V61" s="5"/>
      <c r="W61" s="5"/>
      <c r="X61" s="5">
        <v>12</v>
      </c>
      <c r="Y61" s="5"/>
      <c r="Z61" s="5"/>
      <c r="AA61" s="5">
        <v>4</v>
      </c>
      <c r="AB61" s="5">
        <v>18</v>
      </c>
      <c r="AC61" s="5"/>
      <c r="AD61" s="5"/>
      <c r="AE61" s="5"/>
      <c r="AF61" s="5"/>
      <c r="AG61" s="5"/>
      <c r="AH61" s="5"/>
      <c r="AI61" s="5"/>
      <c r="AJ61" s="5"/>
      <c r="AK61" s="5"/>
      <c r="AL61" s="4">
        <f t="shared" si="0"/>
        <v>49</v>
      </c>
      <c r="AM61" s="14">
        <f t="shared" si="1"/>
        <v>0.81666666666666665</v>
      </c>
      <c r="AN61" s="4">
        <f t="shared" si="2"/>
        <v>5</v>
      </c>
    </row>
    <row r="62" spans="1:40" x14ac:dyDescent="0.25">
      <c r="A62" s="9"/>
      <c r="B62" s="15" t="s">
        <v>215</v>
      </c>
      <c r="C62" s="11" t="s">
        <v>61</v>
      </c>
      <c r="D62" s="10" t="s">
        <v>322</v>
      </c>
      <c r="E62" s="4" t="s">
        <v>64</v>
      </c>
      <c r="F62" s="4"/>
      <c r="G62" s="5"/>
      <c r="H62" s="5"/>
      <c r="I62" s="5"/>
      <c r="J62" s="5"/>
      <c r="K62" s="5">
        <v>11</v>
      </c>
      <c r="L62" s="5">
        <v>69</v>
      </c>
      <c r="M62" s="5"/>
      <c r="N62" s="5"/>
      <c r="O62" s="5"/>
      <c r="P62" s="5"/>
      <c r="Q62" s="5"/>
      <c r="R62" s="5">
        <v>5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4">
        <f t="shared" si="0"/>
        <v>85</v>
      </c>
      <c r="AM62" s="14">
        <f t="shared" si="1"/>
        <v>1.4166666666666667</v>
      </c>
      <c r="AN62" s="4">
        <f t="shared" si="2"/>
        <v>3</v>
      </c>
    </row>
    <row r="63" spans="1:40" x14ac:dyDescent="0.25">
      <c r="A63" s="8"/>
      <c r="B63" s="15" t="s">
        <v>268</v>
      </c>
      <c r="C63" s="11" t="s">
        <v>121</v>
      </c>
      <c r="D63" s="10" t="s">
        <v>304</v>
      </c>
      <c r="E63" s="4" t="s">
        <v>64</v>
      </c>
      <c r="F63" s="4"/>
      <c r="G63" s="5"/>
      <c r="H63" s="5"/>
      <c r="I63" s="5"/>
      <c r="J63" s="5"/>
      <c r="K63" s="5">
        <v>14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4">
        <f>SUM(G63:AK63)</f>
        <v>14</v>
      </c>
      <c r="AM63" s="14">
        <f>AL63/60</f>
        <v>0.23333333333333334</v>
      </c>
      <c r="AN63" s="4">
        <f>SUMPRODUCT(--ISNUMBER(G63:AK63))</f>
        <v>1</v>
      </c>
    </row>
    <row r="64" spans="1:40" x14ac:dyDescent="0.25">
      <c r="A64" s="9"/>
      <c r="B64" s="15" t="s">
        <v>216</v>
      </c>
      <c r="C64" s="11" t="s">
        <v>62</v>
      </c>
      <c r="D64" s="10" t="s">
        <v>309</v>
      </c>
      <c r="E64" s="4" t="s">
        <v>64</v>
      </c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4">
        <f t="shared" si="0"/>
        <v>0</v>
      </c>
      <c r="AM64" s="14">
        <f t="shared" si="1"/>
        <v>0</v>
      </c>
      <c r="AN64" s="4">
        <f t="shared" si="2"/>
        <v>0</v>
      </c>
    </row>
    <row r="65" spans="1:40" x14ac:dyDescent="0.25">
      <c r="A65" s="9"/>
      <c r="B65" s="15" t="s">
        <v>217</v>
      </c>
      <c r="C65" s="11" t="s">
        <v>63</v>
      </c>
      <c r="D65" s="10" t="s">
        <v>323</v>
      </c>
      <c r="E65" s="4" t="s">
        <v>64</v>
      </c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4">
        <f t="shared" si="0"/>
        <v>0</v>
      </c>
      <c r="AM65" s="14">
        <f t="shared" si="1"/>
        <v>0</v>
      </c>
      <c r="AN65" s="4">
        <f t="shared" si="2"/>
        <v>0</v>
      </c>
    </row>
    <row r="66" spans="1:40" x14ac:dyDescent="0.25">
      <c r="A66" s="9"/>
      <c r="B66" s="15" t="s">
        <v>219</v>
      </c>
      <c r="C66" s="11" t="s">
        <v>66</v>
      </c>
      <c r="D66" s="10" t="s">
        <v>158</v>
      </c>
      <c r="E66" s="10" t="s">
        <v>154</v>
      </c>
      <c r="F66" s="4" t="s">
        <v>67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4">
        <f t="shared" si="0"/>
        <v>0</v>
      </c>
      <c r="AM66" s="14">
        <f t="shared" si="1"/>
        <v>0</v>
      </c>
      <c r="AN66" s="4">
        <f t="shared" si="2"/>
        <v>0</v>
      </c>
    </row>
    <row r="67" spans="1:40" x14ac:dyDescent="0.25">
      <c r="A67" s="9"/>
      <c r="B67" s="15" t="s">
        <v>220</v>
      </c>
      <c r="C67" s="11" t="s">
        <v>68</v>
      </c>
      <c r="D67" s="10" t="s">
        <v>324</v>
      </c>
      <c r="E67" s="4" t="s">
        <v>153</v>
      </c>
      <c r="F67" s="4"/>
      <c r="G67" s="5">
        <v>5</v>
      </c>
      <c r="H67" s="5"/>
      <c r="I67" s="5"/>
      <c r="J67" s="5">
        <v>6</v>
      </c>
      <c r="K67" s="5">
        <v>16</v>
      </c>
      <c r="L67" s="5"/>
      <c r="M67" s="5"/>
      <c r="N67" s="5"/>
      <c r="O67" s="5"/>
      <c r="P67" s="5"/>
      <c r="Q67" s="5"/>
      <c r="R67" s="5"/>
      <c r="S67" s="5">
        <v>15</v>
      </c>
      <c r="T67" s="5"/>
      <c r="U67" s="5"/>
      <c r="V67" s="5"/>
      <c r="W67" s="5"/>
      <c r="X67" s="5">
        <v>19</v>
      </c>
      <c r="Y67" s="5">
        <v>9</v>
      </c>
      <c r="Z67" s="5"/>
      <c r="AA67" s="5"/>
      <c r="AB67" s="5">
        <v>12</v>
      </c>
      <c r="AC67" s="5"/>
      <c r="AD67" s="5"/>
      <c r="AE67" s="5"/>
      <c r="AF67" s="5">
        <v>10</v>
      </c>
      <c r="AG67" s="5">
        <v>1</v>
      </c>
      <c r="AH67" s="5"/>
      <c r="AI67" s="5"/>
      <c r="AJ67" s="5"/>
      <c r="AK67" s="5"/>
      <c r="AL67" s="4">
        <f t="shared" si="0"/>
        <v>93</v>
      </c>
      <c r="AM67" s="14">
        <f t="shared" si="1"/>
        <v>1.55</v>
      </c>
      <c r="AN67" s="4">
        <f t="shared" si="2"/>
        <v>9</v>
      </c>
    </row>
    <row r="68" spans="1:40" x14ac:dyDescent="0.25">
      <c r="A68" s="9"/>
      <c r="B68" s="15" t="s">
        <v>190</v>
      </c>
      <c r="C68" s="11" t="s">
        <v>29</v>
      </c>
      <c r="D68" s="10" t="s">
        <v>157</v>
      </c>
      <c r="E68" s="4" t="s">
        <v>153</v>
      </c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>
        <v>2</v>
      </c>
      <c r="AJ68" s="5"/>
      <c r="AK68" s="5"/>
      <c r="AL68" s="4">
        <f t="shared" si="0"/>
        <v>2</v>
      </c>
      <c r="AM68" s="14">
        <f t="shared" si="1"/>
        <v>3.3333333333333333E-2</v>
      </c>
      <c r="AN68" s="4">
        <f t="shared" si="2"/>
        <v>1</v>
      </c>
    </row>
    <row r="69" spans="1:40" x14ac:dyDescent="0.25">
      <c r="A69" s="9"/>
      <c r="B69" s="15" t="s">
        <v>221</v>
      </c>
      <c r="C69" s="11" t="s">
        <v>69</v>
      </c>
      <c r="D69" s="10" t="s">
        <v>325</v>
      </c>
      <c r="E69" s="4" t="s">
        <v>153</v>
      </c>
      <c r="F69" s="4"/>
      <c r="G69" s="5"/>
      <c r="H69" s="5"/>
      <c r="I69" s="5"/>
      <c r="J69" s="5"/>
      <c r="K69" s="5"/>
      <c r="L69" s="5">
        <v>3</v>
      </c>
      <c r="M69" s="5"/>
      <c r="N69" s="5"/>
      <c r="O69" s="5"/>
      <c r="P69" s="5"/>
      <c r="Q69" s="5"/>
      <c r="R69" s="5">
        <v>8</v>
      </c>
      <c r="S69" s="5"/>
      <c r="T69" s="5"/>
      <c r="U69" s="5"/>
      <c r="V69" s="5"/>
      <c r="W69" s="5"/>
      <c r="X69" s="5"/>
      <c r="Y69" s="5">
        <v>2</v>
      </c>
      <c r="Z69" s="5"/>
      <c r="AA69" s="5">
        <v>3</v>
      </c>
      <c r="AB69" s="5"/>
      <c r="AC69" s="5"/>
      <c r="AD69" s="5"/>
      <c r="AE69" s="5">
        <v>13</v>
      </c>
      <c r="AF69" s="5">
        <v>16</v>
      </c>
      <c r="AG69" s="5">
        <v>3</v>
      </c>
      <c r="AH69" s="5"/>
      <c r="AI69" s="5"/>
      <c r="AJ69" s="5"/>
      <c r="AK69" s="5"/>
      <c r="AL69" s="4">
        <f t="shared" si="0"/>
        <v>48</v>
      </c>
      <c r="AM69" s="14">
        <f t="shared" si="1"/>
        <v>0.8</v>
      </c>
      <c r="AN69" s="4">
        <f t="shared" si="2"/>
        <v>7</v>
      </c>
    </row>
    <row r="70" spans="1:40" x14ac:dyDescent="0.25">
      <c r="A70" s="9"/>
      <c r="B70" s="15" t="s">
        <v>222</v>
      </c>
      <c r="C70" s="11" t="s">
        <v>70</v>
      </c>
      <c r="D70" s="10" t="s">
        <v>307</v>
      </c>
      <c r="E70" s="4" t="s">
        <v>153</v>
      </c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4">
        <f t="shared" si="0"/>
        <v>0</v>
      </c>
      <c r="AM70" s="14">
        <f t="shared" si="1"/>
        <v>0</v>
      </c>
      <c r="AN70" s="4">
        <f t="shared" si="2"/>
        <v>0</v>
      </c>
    </row>
    <row r="71" spans="1:40" x14ac:dyDescent="0.25">
      <c r="A71" s="9"/>
      <c r="B71" s="15" t="s">
        <v>223</v>
      </c>
      <c r="C71" s="11" t="s">
        <v>71</v>
      </c>
      <c r="D71" s="10" t="s">
        <v>326</v>
      </c>
      <c r="E71" s="4" t="s">
        <v>153</v>
      </c>
      <c r="F71" s="4"/>
      <c r="G71" s="5">
        <v>5</v>
      </c>
      <c r="H71" s="5"/>
      <c r="I71" s="5"/>
      <c r="J71" s="5"/>
      <c r="K71" s="5">
        <v>25</v>
      </c>
      <c r="L71" s="5">
        <v>10</v>
      </c>
      <c r="M71" s="5">
        <v>16</v>
      </c>
      <c r="N71" s="5">
        <v>19</v>
      </c>
      <c r="O71" s="5"/>
      <c r="P71" s="5"/>
      <c r="Q71" s="5">
        <v>17</v>
      </c>
      <c r="R71" s="5">
        <v>18</v>
      </c>
      <c r="S71" s="5">
        <v>16</v>
      </c>
      <c r="T71" s="5"/>
      <c r="U71" s="5"/>
      <c r="V71" s="5"/>
      <c r="W71" s="5"/>
      <c r="X71" s="5">
        <v>6</v>
      </c>
      <c r="Y71" s="5">
        <v>14</v>
      </c>
      <c r="Z71" s="5"/>
      <c r="AA71" s="5">
        <v>21</v>
      </c>
      <c r="AB71" s="5">
        <v>7</v>
      </c>
      <c r="AC71" s="5"/>
      <c r="AD71" s="5"/>
      <c r="AE71" s="5"/>
      <c r="AF71" s="5">
        <v>9</v>
      </c>
      <c r="AG71" s="5">
        <v>22</v>
      </c>
      <c r="AH71" s="5">
        <v>9</v>
      </c>
      <c r="AI71" s="5">
        <v>10</v>
      </c>
      <c r="AJ71" s="5"/>
      <c r="AK71" s="5"/>
      <c r="AL71" s="4">
        <f t="shared" si="0"/>
        <v>224</v>
      </c>
      <c r="AM71" s="14">
        <f t="shared" si="1"/>
        <v>3.7333333333333334</v>
      </c>
      <c r="AN71" s="4">
        <f t="shared" si="2"/>
        <v>16</v>
      </c>
    </row>
    <row r="72" spans="1:40" x14ac:dyDescent="0.25">
      <c r="A72" s="9"/>
      <c r="B72" s="15" t="s">
        <v>224</v>
      </c>
      <c r="C72" s="11" t="s">
        <v>72</v>
      </c>
      <c r="D72" s="10" t="s">
        <v>327</v>
      </c>
      <c r="E72" s="4" t="s">
        <v>153</v>
      </c>
      <c r="F72" s="4"/>
      <c r="G72" s="5"/>
      <c r="H72" s="5"/>
      <c r="I72" s="5"/>
      <c r="J72" s="5"/>
      <c r="K72" s="5">
        <v>43</v>
      </c>
      <c r="L72" s="5"/>
      <c r="M72" s="5"/>
      <c r="N72" s="5"/>
      <c r="O72" s="5"/>
      <c r="P72" s="5"/>
      <c r="Q72" s="5">
        <v>19</v>
      </c>
      <c r="R72" s="5">
        <v>6</v>
      </c>
      <c r="S72" s="5"/>
      <c r="T72" s="5"/>
      <c r="U72" s="5"/>
      <c r="V72" s="5"/>
      <c r="W72" s="5"/>
      <c r="X72" s="5"/>
      <c r="Y72" s="5"/>
      <c r="Z72" s="5"/>
      <c r="AA72" s="5">
        <v>8</v>
      </c>
      <c r="AB72" s="5"/>
      <c r="AC72" s="5"/>
      <c r="AD72" s="5"/>
      <c r="AE72" s="5">
        <v>3</v>
      </c>
      <c r="AF72" s="5"/>
      <c r="AG72" s="5"/>
      <c r="AH72" s="5"/>
      <c r="AI72" s="5"/>
      <c r="AJ72" s="5"/>
      <c r="AK72" s="5"/>
      <c r="AL72" s="4">
        <f t="shared" si="0"/>
        <v>79</v>
      </c>
      <c r="AM72" s="14">
        <f t="shared" si="1"/>
        <v>1.3166666666666667</v>
      </c>
      <c r="AN72" s="4">
        <f t="shared" si="2"/>
        <v>5</v>
      </c>
    </row>
    <row r="73" spans="1:40" x14ac:dyDescent="0.25">
      <c r="A73" s="9"/>
      <c r="B73" s="15" t="s">
        <v>225</v>
      </c>
      <c r="C73" s="11" t="s">
        <v>73</v>
      </c>
      <c r="D73" s="10" t="s">
        <v>328</v>
      </c>
      <c r="E73" s="4" t="s">
        <v>153</v>
      </c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>
        <v>3</v>
      </c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4">
        <f t="shared" si="0"/>
        <v>3</v>
      </c>
      <c r="AM73" s="14">
        <f t="shared" si="1"/>
        <v>0.05</v>
      </c>
      <c r="AN73" s="4">
        <f t="shared" si="2"/>
        <v>1</v>
      </c>
    </row>
    <row r="74" spans="1:40" x14ac:dyDescent="0.25">
      <c r="A74" s="9"/>
      <c r="B74" s="15" t="s">
        <v>74</v>
      </c>
      <c r="C74" s="11" t="s">
        <v>74</v>
      </c>
      <c r="D74" s="10" t="s">
        <v>329</v>
      </c>
      <c r="E74" s="4" t="s">
        <v>153</v>
      </c>
      <c r="F74" s="4"/>
      <c r="G74" s="5"/>
      <c r="H74" s="5">
        <v>26</v>
      </c>
      <c r="I74" s="5"/>
      <c r="J74" s="5"/>
      <c r="K74" s="5">
        <v>7</v>
      </c>
      <c r="L74" s="5">
        <v>29</v>
      </c>
      <c r="M74" s="5">
        <v>18</v>
      </c>
      <c r="N74" s="5"/>
      <c r="O74" s="5"/>
      <c r="P74" s="5"/>
      <c r="Q74" s="5"/>
      <c r="R74" s="5">
        <v>18</v>
      </c>
      <c r="S74" s="5">
        <v>17</v>
      </c>
      <c r="T74" s="5"/>
      <c r="U74" s="5"/>
      <c r="V74" s="5"/>
      <c r="W74" s="5"/>
      <c r="X74" s="5">
        <v>16</v>
      </c>
      <c r="Y74" s="5"/>
      <c r="Z74" s="5"/>
      <c r="AA74" s="5"/>
      <c r="AB74" s="5"/>
      <c r="AC74" s="5">
        <v>11</v>
      </c>
      <c r="AD74" s="5"/>
      <c r="AE74" s="5">
        <v>4</v>
      </c>
      <c r="AF74" s="5"/>
      <c r="AG74" s="5"/>
      <c r="AH74" s="5"/>
      <c r="AI74" s="5">
        <v>2</v>
      </c>
      <c r="AJ74" s="5">
        <v>3</v>
      </c>
      <c r="AK74" s="5"/>
      <c r="AL74" s="4">
        <f t="shared" si="0"/>
        <v>151</v>
      </c>
      <c r="AM74" s="14">
        <f t="shared" si="1"/>
        <v>2.5166666666666666</v>
      </c>
      <c r="AN74" s="4">
        <f t="shared" si="2"/>
        <v>11</v>
      </c>
    </row>
    <row r="75" spans="1:40" x14ac:dyDescent="0.25">
      <c r="A75" s="9"/>
      <c r="B75" s="15" t="s">
        <v>227</v>
      </c>
      <c r="C75" s="11" t="s">
        <v>76</v>
      </c>
      <c r="D75" s="10" t="s">
        <v>303</v>
      </c>
      <c r="E75" s="4" t="s">
        <v>153</v>
      </c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>
        <v>1</v>
      </c>
      <c r="T75" s="5"/>
      <c r="U75" s="5"/>
      <c r="V75" s="5"/>
      <c r="W75" s="5"/>
      <c r="X75" s="5">
        <v>3</v>
      </c>
      <c r="Y75" s="5"/>
      <c r="Z75" s="5"/>
      <c r="AA75" s="5">
        <v>4</v>
      </c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4">
        <f t="shared" ref="AL75:AL140" si="6">SUM(G75:AK75)</f>
        <v>8</v>
      </c>
      <c r="AM75" s="14">
        <f t="shared" ref="AM75:AM140" si="7">AL75/60</f>
        <v>0.13333333333333333</v>
      </c>
      <c r="AN75" s="4">
        <f t="shared" ref="AN75:AN140" si="8">SUMPRODUCT(--ISNUMBER(G75:AK75))</f>
        <v>3</v>
      </c>
    </row>
    <row r="76" spans="1:40" x14ac:dyDescent="0.25">
      <c r="A76" s="9"/>
      <c r="B76" s="15" t="s">
        <v>228</v>
      </c>
      <c r="C76" s="11" t="s">
        <v>77</v>
      </c>
      <c r="D76" s="10" t="s">
        <v>301</v>
      </c>
      <c r="E76" s="4" t="s">
        <v>153</v>
      </c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4">
        <f t="shared" si="6"/>
        <v>0</v>
      </c>
      <c r="AM76" s="14">
        <f t="shared" si="7"/>
        <v>0</v>
      </c>
      <c r="AN76" s="4">
        <f t="shared" si="8"/>
        <v>0</v>
      </c>
    </row>
    <row r="77" spans="1:40" x14ac:dyDescent="0.25">
      <c r="A77" s="9"/>
      <c r="B77" s="17" t="s">
        <v>369</v>
      </c>
      <c r="C77" s="11" t="s">
        <v>370</v>
      </c>
      <c r="D77" s="10" t="s">
        <v>310</v>
      </c>
      <c r="E77" s="4" t="s">
        <v>153</v>
      </c>
      <c r="F77" s="4"/>
      <c r="G77" s="5">
        <v>24</v>
      </c>
      <c r="H77" s="5"/>
      <c r="I77" s="5"/>
      <c r="J77" s="5">
        <v>5</v>
      </c>
      <c r="K77" s="5">
        <v>17</v>
      </c>
      <c r="L77" s="5"/>
      <c r="M77" s="5"/>
      <c r="N77" s="5"/>
      <c r="O77" s="5"/>
      <c r="P77" s="5"/>
      <c r="Q77" s="5">
        <v>21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4">
        <f t="shared" si="6"/>
        <v>67</v>
      </c>
      <c r="AM77" s="14">
        <f t="shared" si="7"/>
        <v>1.1166666666666667</v>
      </c>
      <c r="AN77" s="4">
        <f t="shared" si="8"/>
        <v>4</v>
      </c>
    </row>
    <row r="78" spans="1:40" x14ac:dyDescent="0.25">
      <c r="A78" s="9"/>
      <c r="B78" s="15" t="s">
        <v>229</v>
      </c>
      <c r="C78" s="11" t="s">
        <v>78</v>
      </c>
      <c r="D78" s="10" t="s">
        <v>331</v>
      </c>
      <c r="E78" s="4" t="s">
        <v>153</v>
      </c>
      <c r="F78" s="4"/>
      <c r="G78" s="5"/>
      <c r="H78" s="5"/>
      <c r="I78" s="5"/>
      <c r="J78" s="5"/>
      <c r="K78" s="5"/>
      <c r="L78" s="5">
        <v>13</v>
      </c>
      <c r="M78" s="5">
        <v>75</v>
      </c>
      <c r="N78" s="5"/>
      <c r="O78" s="5"/>
      <c r="P78" s="5"/>
      <c r="Q78" s="5">
        <v>26</v>
      </c>
      <c r="R78" s="5"/>
      <c r="S78" s="5"/>
      <c r="T78" s="5"/>
      <c r="U78" s="5"/>
      <c r="V78" s="5"/>
      <c r="W78" s="5"/>
      <c r="X78" s="5">
        <v>38</v>
      </c>
      <c r="Y78" s="5">
        <v>4</v>
      </c>
      <c r="Z78" s="5"/>
      <c r="AA78" s="5"/>
      <c r="AB78" s="5">
        <v>1</v>
      </c>
      <c r="AC78" s="5"/>
      <c r="AD78" s="5"/>
      <c r="AE78" s="5"/>
      <c r="AF78" s="5"/>
      <c r="AG78" s="5"/>
      <c r="AH78" s="5"/>
      <c r="AI78" s="5"/>
      <c r="AJ78" s="5"/>
      <c r="AK78" s="5"/>
      <c r="AL78" s="4">
        <f t="shared" si="6"/>
        <v>157</v>
      </c>
      <c r="AM78" s="14">
        <f t="shared" si="7"/>
        <v>2.6166666666666667</v>
      </c>
      <c r="AN78" s="4">
        <f t="shared" si="8"/>
        <v>6</v>
      </c>
    </row>
    <row r="79" spans="1:40" x14ac:dyDescent="0.25">
      <c r="A79" s="9"/>
      <c r="B79" s="15" t="s">
        <v>191</v>
      </c>
      <c r="C79" s="11" t="s">
        <v>31</v>
      </c>
      <c r="D79" s="10" t="s">
        <v>310</v>
      </c>
      <c r="E79" s="4" t="s">
        <v>153</v>
      </c>
      <c r="F79" s="4"/>
      <c r="G79" s="5">
        <v>13</v>
      </c>
      <c r="H79" s="5"/>
      <c r="I79" s="5"/>
      <c r="J79" s="5">
        <v>36</v>
      </c>
      <c r="K79" s="5">
        <v>63</v>
      </c>
      <c r="L79" s="5">
        <v>5</v>
      </c>
      <c r="M79" s="5">
        <v>6</v>
      </c>
      <c r="N79" s="5"/>
      <c r="O79" s="5"/>
      <c r="P79" s="5"/>
      <c r="Q79" s="5">
        <v>18</v>
      </c>
      <c r="R79" s="5"/>
      <c r="S79" s="5"/>
      <c r="T79" s="5"/>
      <c r="U79" s="5"/>
      <c r="V79" s="5"/>
      <c r="W79" s="5"/>
      <c r="X79" s="5"/>
      <c r="Y79" s="5">
        <v>4</v>
      </c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4">
        <f>SUM(G79:AK79)</f>
        <v>145</v>
      </c>
      <c r="AM79" s="14">
        <f>AL79/60</f>
        <v>2.4166666666666665</v>
      </c>
      <c r="AN79" s="4">
        <f>SUMPRODUCT(--ISNUMBER(G79:AK79))</f>
        <v>7</v>
      </c>
    </row>
    <row r="80" spans="1:40" x14ac:dyDescent="0.25">
      <c r="A80" s="9"/>
      <c r="B80" s="15" t="s">
        <v>230</v>
      </c>
      <c r="C80" s="11" t="s">
        <v>79</v>
      </c>
      <c r="D80" s="10" t="s">
        <v>321</v>
      </c>
      <c r="E80" s="4" t="s">
        <v>153</v>
      </c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>
        <v>3</v>
      </c>
      <c r="AH80" s="5"/>
      <c r="AI80" s="5"/>
      <c r="AJ80" s="5"/>
      <c r="AK80" s="5"/>
      <c r="AL80" s="4">
        <f t="shared" si="6"/>
        <v>3</v>
      </c>
      <c r="AM80" s="14">
        <f t="shared" si="7"/>
        <v>0.05</v>
      </c>
      <c r="AN80" s="4">
        <f t="shared" si="8"/>
        <v>1</v>
      </c>
    </row>
    <row r="81" spans="1:40" x14ac:dyDescent="0.25">
      <c r="A81" s="9"/>
      <c r="B81" s="15" t="s">
        <v>231</v>
      </c>
      <c r="C81" s="11" t="s">
        <v>80</v>
      </c>
      <c r="D81" s="10" t="s">
        <v>324</v>
      </c>
      <c r="E81" s="4" t="s">
        <v>153</v>
      </c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>
        <v>28</v>
      </c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4">
        <f t="shared" si="6"/>
        <v>28</v>
      </c>
      <c r="AM81" s="14">
        <f t="shared" si="7"/>
        <v>0.46666666666666667</v>
      </c>
      <c r="AN81" s="4">
        <f t="shared" si="8"/>
        <v>1</v>
      </c>
    </row>
    <row r="82" spans="1:40" x14ac:dyDescent="0.25">
      <c r="A82" s="9"/>
      <c r="B82" s="17" t="s">
        <v>232</v>
      </c>
      <c r="C82" s="11" t="s">
        <v>81</v>
      </c>
      <c r="D82" s="10" t="s">
        <v>332</v>
      </c>
      <c r="E82" s="4" t="s">
        <v>153</v>
      </c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4">
        <f t="shared" si="6"/>
        <v>0</v>
      </c>
      <c r="AM82" s="14">
        <f t="shared" si="7"/>
        <v>0</v>
      </c>
      <c r="AN82" s="4">
        <f t="shared" si="8"/>
        <v>0</v>
      </c>
    </row>
    <row r="83" spans="1:40" x14ac:dyDescent="0.25">
      <c r="A83" s="9"/>
      <c r="B83" s="15" t="s">
        <v>233</v>
      </c>
      <c r="C83" s="11" t="s">
        <v>82</v>
      </c>
      <c r="D83" s="10" t="s">
        <v>299</v>
      </c>
      <c r="E83" s="4" t="s">
        <v>153</v>
      </c>
      <c r="F83" s="4"/>
      <c r="G83" s="5"/>
      <c r="H83" s="5"/>
      <c r="I83" s="5"/>
      <c r="J83" s="5">
        <v>1</v>
      </c>
      <c r="K83" s="5"/>
      <c r="L83" s="5">
        <v>31</v>
      </c>
      <c r="M83" s="5">
        <v>1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>
        <v>2</v>
      </c>
      <c r="Y83" s="5"/>
      <c r="Z83" s="5"/>
      <c r="AA83" s="5"/>
      <c r="AB83" s="5"/>
      <c r="AC83" s="5"/>
      <c r="AD83" s="5"/>
      <c r="AE83" s="5">
        <v>10</v>
      </c>
      <c r="AF83" s="5"/>
      <c r="AG83" s="5">
        <v>2</v>
      </c>
      <c r="AH83" s="5"/>
      <c r="AI83" s="5"/>
      <c r="AJ83" s="5"/>
      <c r="AK83" s="5"/>
      <c r="AL83" s="4">
        <f t="shared" si="6"/>
        <v>47</v>
      </c>
      <c r="AM83" s="14">
        <f t="shared" si="7"/>
        <v>0.78333333333333333</v>
      </c>
      <c r="AN83" s="4">
        <f t="shared" si="8"/>
        <v>6</v>
      </c>
    </row>
    <row r="84" spans="1:40" x14ac:dyDescent="0.25">
      <c r="A84" s="9"/>
      <c r="B84" s="15" t="s">
        <v>234</v>
      </c>
      <c r="C84" s="11" t="s">
        <v>83</v>
      </c>
      <c r="D84" s="10" t="s">
        <v>333</v>
      </c>
      <c r="E84" s="4" t="s">
        <v>153</v>
      </c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4">
        <f t="shared" si="6"/>
        <v>0</v>
      </c>
      <c r="AM84" s="14">
        <f t="shared" si="7"/>
        <v>0</v>
      </c>
      <c r="AN84" s="4">
        <f t="shared" si="8"/>
        <v>0</v>
      </c>
    </row>
    <row r="85" spans="1:40" x14ac:dyDescent="0.25">
      <c r="A85" s="9"/>
      <c r="B85" s="15" t="s">
        <v>235</v>
      </c>
      <c r="C85" s="11" t="s">
        <v>84</v>
      </c>
      <c r="D85" s="10" t="s">
        <v>334</v>
      </c>
      <c r="E85" s="4" t="s">
        <v>153</v>
      </c>
      <c r="F85" s="4"/>
      <c r="G85" s="5"/>
      <c r="H85" s="5"/>
      <c r="I85" s="5"/>
      <c r="J85" s="5">
        <v>3</v>
      </c>
      <c r="K85" s="5">
        <v>3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4">
        <f t="shared" si="6"/>
        <v>6</v>
      </c>
      <c r="AM85" s="14">
        <f t="shared" si="7"/>
        <v>0.1</v>
      </c>
      <c r="AN85" s="4">
        <f t="shared" si="8"/>
        <v>2</v>
      </c>
    </row>
    <row r="86" spans="1:40" x14ac:dyDescent="0.25">
      <c r="A86" s="9"/>
      <c r="B86" s="15" t="s">
        <v>236</v>
      </c>
      <c r="C86" s="11" t="s">
        <v>155</v>
      </c>
      <c r="D86" s="10" t="s">
        <v>335</v>
      </c>
      <c r="E86" s="4" t="s">
        <v>153</v>
      </c>
      <c r="F86" s="4"/>
      <c r="G86" s="5">
        <v>4</v>
      </c>
      <c r="H86" s="5"/>
      <c r="I86" s="5"/>
      <c r="J86" s="5">
        <v>11</v>
      </c>
      <c r="K86" s="5">
        <v>18</v>
      </c>
      <c r="L86" s="5"/>
      <c r="M86" s="5">
        <v>16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>
        <v>1</v>
      </c>
      <c r="Y86" s="5"/>
      <c r="Z86" s="5"/>
      <c r="AA86" s="5"/>
      <c r="AB86" s="5"/>
      <c r="AC86" s="5"/>
      <c r="AD86" s="5"/>
      <c r="AE86" s="5"/>
      <c r="AF86" s="5"/>
      <c r="AG86" s="5"/>
      <c r="AH86" s="5">
        <v>15</v>
      </c>
      <c r="AI86" s="5">
        <v>13</v>
      </c>
      <c r="AJ86" s="5"/>
      <c r="AK86" s="5"/>
      <c r="AL86" s="4">
        <f t="shared" si="6"/>
        <v>78</v>
      </c>
      <c r="AM86" s="14">
        <f t="shared" si="7"/>
        <v>1.3</v>
      </c>
      <c r="AN86" s="4">
        <f t="shared" si="8"/>
        <v>7</v>
      </c>
    </row>
    <row r="87" spans="1:40" x14ac:dyDescent="0.25">
      <c r="A87" s="9"/>
      <c r="B87" s="15" t="s">
        <v>237</v>
      </c>
      <c r="C87" s="11" t="s">
        <v>85</v>
      </c>
      <c r="D87" s="10" t="s">
        <v>327</v>
      </c>
      <c r="E87" s="4" t="s">
        <v>153</v>
      </c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4">
        <f t="shared" si="6"/>
        <v>0</v>
      </c>
      <c r="AM87" s="14">
        <f t="shared" si="7"/>
        <v>0</v>
      </c>
      <c r="AN87" s="4">
        <f t="shared" si="8"/>
        <v>0</v>
      </c>
    </row>
    <row r="88" spans="1:40" x14ac:dyDescent="0.25">
      <c r="A88" s="9"/>
      <c r="B88" s="15" t="s">
        <v>238</v>
      </c>
      <c r="C88" s="11" t="s">
        <v>86</v>
      </c>
      <c r="D88" s="10" t="s">
        <v>299</v>
      </c>
      <c r="E88" s="4" t="s">
        <v>153</v>
      </c>
      <c r="F88" s="4"/>
      <c r="G88" s="5"/>
      <c r="H88" s="5"/>
      <c r="I88" s="5"/>
      <c r="J88" s="5">
        <v>7</v>
      </c>
      <c r="K88" s="5">
        <v>39</v>
      </c>
      <c r="L88" s="5">
        <v>5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>
        <v>9</v>
      </c>
      <c r="AB88" s="5"/>
      <c r="AC88" s="5"/>
      <c r="AD88" s="5"/>
      <c r="AE88" s="5">
        <v>3</v>
      </c>
      <c r="AF88" s="5"/>
      <c r="AG88" s="5">
        <v>6</v>
      </c>
      <c r="AH88" s="5"/>
      <c r="AI88" s="5"/>
      <c r="AJ88" s="5"/>
      <c r="AK88" s="5"/>
      <c r="AL88" s="4">
        <f t="shared" si="6"/>
        <v>69</v>
      </c>
      <c r="AM88" s="14">
        <f t="shared" si="7"/>
        <v>1.1499999999999999</v>
      </c>
      <c r="AN88" s="4">
        <f t="shared" si="8"/>
        <v>6</v>
      </c>
    </row>
    <row r="89" spans="1:40" x14ac:dyDescent="0.25">
      <c r="A89" s="9"/>
      <c r="B89" s="15" t="s">
        <v>239</v>
      </c>
      <c r="C89" s="11" t="s">
        <v>87</v>
      </c>
      <c r="D89" s="10" t="s">
        <v>336</v>
      </c>
      <c r="E89" s="4" t="s">
        <v>153</v>
      </c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4">
        <f t="shared" si="6"/>
        <v>0</v>
      </c>
      <c r="AM89" s="14">
        <f t="shared" si="7"/>
        <v>0</v>
      </c>
      <c r="AN89" s="4">
        <f t="shared" si="8"/>
        <v>0</v>
      </c>
    </row>
    <row r="90" spans="1:40" x14ac:dyDescent="0.25">
      <c r="A90" s="9"/>
      <c r="B90" s="15" t="s">
        <v>240</v>
      </c>
      <c r="C90" s="11" t="s">
        <v>88</v>
      </c>
      <c r="D90" s="10" t="s">
        <v>337</v>
      </c>
      <c r="E90" s="4" t="s">
        <v>153</v>
      </c>
      <c r="F90" s="4"/>
      <c r="G90" s="5"/>
      <c r="H90" s="5"/>
      <c r="I90" s="5"/>
      <c r="J90" s="5">
        <v>5</v>
      </c>
      <c r="K90" s="5">
        <v>10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>
        <v>4</v>
      </c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4">
        <f t="shared" si="6"/>
        <v>19</v>
      </c>
      <c r="AM90" s="14">
        <f t="shared" si="7"/>
        <v>0.31666666666666665</v>
      </c>
      <c r="AN90" s="4">
        <f t="shared" si="8"/>
        <v>3</v>
      </c>
    </row>
    <row r="91" spans="1:40" x14ac:dyDescent="0.25">
      <c r="A91" s="9"/>
      <c r="B91" s="18" t="s">
        <v>378</v>
      </c>
      <c r="C91" s="11" t="s">
        <v>377</v>
      </c>
      <c r="D91" s="10" t="s">
        <v>379</v>
      </c>
      <c r="E91" s="4" t="s">
        <v>153</v>
      </c>
      <c r="F91" s="4"/>
      <c r="G91" s="5"/>
      <c r="H91" s="5"/>
      <c r="I91" s="5"/>
      <c r="J91" s="5">
        <v>82</v>
      </c>
      <c r="K91" s="5">
        <v>53</v>
      </c>
      <c r="L91" s="5">
        <v>113</v>
      </c>
      <c r="M91" s="5"/>
      <c r="N91" s="5"/>
      <c r="O91" s="5"/>
      <c r="P91" s="5"/>
      <c r="Q91" s="5">
        <v>4</v>
      </c>
      <c r="R91" s="5">
        <v>6</v>
      </c>
      <c r="S91" s="5">
        <v>7</v>
      </c>
      <c r="T91" s="5"/>
      <c r="U91" s="5"/>
      <c r="V91" s="5"/>
      <c r="W91" s="5"/>
      <c r="X91" s="5">
        <v>15</v>
      </c>
      <c r="Y91" s="5"/>
      <c r="Z91" s="5"/>
      <c r="AA91" s="5">
        <v>31</v>
      </c>
      <c r="AB91" s="5">
        <v>76</v>
      </c>
      <c r="AC91" s="5"/>
      <c r="AD91" s="5"/>
      <c r="AE91" s="5">
        <v>51</v>
      </c>
      <c r="AF91" s="5"/>
      <c r="AG91" s="5"/>
      <c r="AH91" s="5"/>
      <c r="AI91" s="5"/>
      <c r="AJ91" s="5"/>
      <c r="AK91" s="5"/>
      <c r="AL91" s="4">
        <f t="shared" ref="AL91" si="9">SUM(G91:AK91)</f>
        <v>438</v>
      </c>
      <c r="AM91" s="14">
        <f t="shared" ref="AM91" si="10">AL91/60</f>
        <v>7.3</v>
      </c>
      <c r="AN91" s="4">
        <f t="shared" ref="AN91" si="11">SUMPRODUCT(--ISNUMBER(G91:AK91))</f>
        <v>10</v>
      </c>
    </row>
    <row r="92" spans="1:40" x14ac:dyDescent="0.25">
      <c r="A92" s="9"/>
      <c r="B92" s="15" t="s">
        <v>241</v>
      </c>
      <c r="C92" s="11" t="s">
        <v>89</v>
      </c>
      <c r="D92" s="10" t="s">
        <v>338</v>
      </c>
      <c r="E92" s="4" t="s">
        <v>153</v>
      </c>
      <c r="F92" s="4"/>
      <c r="G92" s="5"/>
      <c r="H92" s="5"/>
      <c r="I92" s="5"/>
      <c r="J92" s="5"/>
      <c r="K92" s="5">
        <v>8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4">
        <f t="shared" si="6"/>
        <v>8</v>
      </c>
      <c r="AM92" s="14">
        <f t="shared" si="7"/>
        <v>0.13333333333333333</v>
      </c>
      <c r="AN92" s="4">
        <f t="shared" si="8"/>
        <v>1</v>
      </c>
    </row>
    <row r="93" spans="1:40" x14ac:dyDescent="0.25">
      <c r="A93" s="9"/>
      <c r="B93" s="15" t="s">
        <v>194</v>
      </c>
      <c r="C93" s="11" t="s">
        <v>90</v>
      </c>
      <c r="D93" s="10" t="s">
        <v>157</v>
      </c>
      <c r="E93" s="4" t="s">
        <v>153</v>
      </c>
      <c r="F93" s="4"/>
      <c r="G93" s="5">
        <v>4</v>
      </c>
      <c r="H93" s="5"/>
      <c r="I93" s="5"/>
      <c r="J93" s="5"/>
      <c r="K93" s="5">
        <v>27</v>
      </c>
      <c r="L93" s="5">
        <v>55</v>
      </c>
      <c r="M93" s="5">
        <v>29</v>
      </c>
      <c r="N93" s="5">
        <v>14</v>
      </c>
      <c r="O93" s="5"/>
      <c r="P93" s="5"/>
      <c r="Q93" s="5">
        <v>6</v>
      </c>
      <c r="R93" s="5">
        <v>8</v>
      </c>
      <c r="S93" s="5">
        <v>4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>
        <v>17</v>
      </c>
      <c r="AH93" s="5"/>
      <c r="AI93" s="5"/>
      <c r="AJ93" s="5"/>
      <c r="AK93" s="5"/>
      <c r="AL93" s="4">
        <f t="shared" si="6"/>
        <v>164</v>
      </c>
      <c r="AM93" s="14">
        <f t="shared" si="7"/>
        <v>2.7333333333333334</v>
      </c>
      <c r="AN93" s="4">
        <f t="shared" si="8"/>
        <v>9</v>
      </c>
    </row>
    <row r="94" spans="1:40" x14ac:dyDescent="0.25">
      <c r="A94" s="9"/>
      <c r="B94" s="15" t="s">
        <v>242</v>
      </c>
      <c r="C94" s="11" t="s">
        <v>91</v>
      </c>
      <c r="D94" s="10" t="s">
        <v>304</v>
      </c>
      <c r="E94" s="4" t="s">
        <v>153</v>
      </c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4">
        <f t="shared" si="6"/>
        <v>0</v>
      </c>
      <c r="AM94" s="14">
        <f t="shared" si="7"/>
        <v>0</v>
      </c>
      <c r="AN94" s="4">
        <f t="shared" si="8"/>
        <v>0</v>
      </c>
    </row>
    <row r="95" spans="1:40" x14ac:dyDescent="0.25">
      <c r="A95" s="9"/>
      <c r="B95" s="15" t="s">
        <v>243</v>
      </c>
      <c r="C95" s="11" t="s">
        <v>92</v>
      </c>
      <c r="D95" s="10" t="s">
        <v>339</v>
      </c>
      <c r="E95" s="4" t="s">
        <v>153</v>
      </c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4">
        <f t="shared" si="6"/>
        <v>0</v>
      </c>
      <c r="AM95" s="14">
        <f t="shared" si="7"/>
        <v>0</v>
      </c>
      <c r="AN95" s="4">
        <f t="shared" si="8"/>
        <v>0</v>
      </c>
    </row>
    <row r="96" spans="1:40" x14ac:dyDescent="0.25">
      <c r="A96" s="9"/>
      <c r="B96" s="15" t="s">
        <v>244</v>
      </c>
      <c r="C96" s="11" t="s">
        <v>93</v>
      </c>
      <c r="D96" s="10" t="s">
        <v>299</v>
      </c>
      <c r="E96" s="4" t="s">
        <v>153</v>
      </c>
      <c r="F96" s="4"/>
      <c r="G96" s="5"/>
      <c r="H96" s="5"/>
      <c r="I96" s="5"/>
      <c r="J96" s="5">
        <v>55</v>
      </c>
      <c r="K96" s="5"/>
      <c r="L96" s="5"/>
      <c r="M96" s="5"/>
      <c r="N96" s="5"/>
      <c r="O96" s="5"/>
      <c r="P96" s="5"/>
      <c r="Q96" s="5">
        <v>5</v>
      </c>
      <c r="R96" s="5"/>
      <c r="S96" s="5"/>
      <c r="T96" s="5"/>
      <c r="U96" s="5"/>
      <c r="V96" s="5"/>
      <c r="W96" s="5"/>
      <c r="X96" s="5">
        <v>21</v>
      </c>
      <c r="Y96" s="5">
        <v>7</v>
      </c>
      <c r="Z96" s="5"/>
      <c r="AA96" s="5">
        <v>3</v>
      </c>
      <c r="AB96" s="5"/>
      <c r="AC96" s="5"/>
      <c r="AD96" s="5"/>
      <c r="AE96" s="5">
        <v>14</v>
      </c>
      <c r="AF96" s="5"/>
      <c r="AG96" s="5"/>
      <c r="AH96" s="5">
        <v>1</v>
      </c>
      <c r="AI96" s="5"/>
      <c r="AJ96" s="5"/>
      <c r="AK96" s="5"/>
      <c r="AL96" s="4">
        <f t="shared" si="6"/>
        <v>106</v>
      </c>
      <c r="AM96" s="14">
        <f t="shared" si="7"/>
        <v>1.7666666666666666</v>
      </c>
      <c r="AN96" s="4">
        <f t="shared" si="8"/>
        <v>7</v>
      </c>
    </row>
    <row r="97" spans="1:40" x14ac:dyDescent="0.25">
      <c r="A97" s="9"/>
      <c r="B97" s="11" t="s">
        <v>94</v>
      </c>
      <c r="C97" s="11" t="s">
        <v>94</v>
      </c>
      <c r="D97" s="10" t="s">
        <v>303</v>
      </c>
      <c r="E97" s="4" t="s">
        <v>153</v>
      </c>
      <c r="F97" s="4"/>
      <c r="G97" s="5"/>
      <c r="H97" s="5"/>
      <c r="I97" s="5"/>
      <c r="J97" s="5"/>
      <c r="K97" s="5">
        <v>13</v>
      </c>
      <c r="L97" s="5">
        <v>4</v>
      </c>
      <c r="M97" s="5">
        <v>3</v>
      </c>
      <c r="N97" s="5">
        <v>14</v>
      </c>
      <c r="O97" s="5"/>
      <c r="P97" s="5"/>
      <c r="Q97" s="5">
        <v>55</v>
      </c>
      <c r="R97" s="5">
        <v>26</v>
      </c>
      <c r="S97" s="5">
        <v>2</v>
      </c>
      <c r="T97" s="5"/>
      <c r="U97" s="5"/>
      <c r="V97" s="5"/>
      <c r="W97" s="5"/>
      <c r="X97" s="5"/>
      <c r="Y97" s="5"/>
      <c r="Z97" s="5"/>
      <c r="AA97" s="5"/>
      <c r="AB97" s="5">
        <v>4</v>
      </c>
      <c r="AC97" s="5">
        <v>9</v>
      </c>
      <c r="AD97" s="5"/>
      <c r="AE97" s="5"/>
      <c r="AF97" s="5"/>
      <c r="AG97" s="5"/>
      <c r="AH97" s="5"/>
      <c r="AI97" s="5">
        <v>12</v>
      </c>
      <c r="AJ97" s="5"/>
      <c r="AK97" s="5"/>
      <c r="AL97" s="4">
        <f t="shared" si="6"/>
        <v>142</v>
      </c>
      <c r="AM97" s="14">
        <f t="shared" si="7"/>
        <v>2.3666666666666667</v>
      </c>
      <c r="AN97" s="4">
        <f t="shared" si="8"/>
        <v>10</v>
      </c>
    </row>
    <row r="98" spans="1:40" x14ac:dyDescent="0.25">
      <c r="A98" s="9"/>
      <c r="B98" s="15" t="s">
        <v>245</v>
      </c>
      <c r="C98" s="11" t="s">
        <v>95</v>
      </c>
      <c r="D98" s="10" t="s">
        <v>340</v>
      </c>
      <c r="E98" s="4" t="s">
        <v>153</v>
      </c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4">
        <f t="shared" si="6"/>
        <v>0</v>
      </c>
      <c r="AM98" s="14">
        <f t="shared" si="7"/>
        <v>0</v>
      </c>
      <c r="AN98" s="4">
        <f t="shared" si="8"/>
        <v>0</v>
      </c>
    </row>
    <row r="99" spans="1:40" x14ac:dyDescent="0.25">
      <c r="A99" s="9"/>
      <c r="B99" s="15" t="s">
        <v>246</v>
      </c>
      <c r="C99" s="11" t="s">
        <v>96</v>
      </c>
      <c r="D99" s="10" t="s">
        <v>341</v>
      </c>
      <c r="E99" s="4" t="s">
        <v>153</v>
      </c>
      <c r="F99" s="4"/>
      <c r="G99" s="5"/>
      <c r="H99" s="5"/>
      <c r="I99" s="5"/>
      <c r="J99" s="5">
        <v>4</v>
      </c>
      <c r="K99" s="5"/>
      <c r="L99" s="5"/>
      <c r="M99" s="5">
        <v>5</v>
      </c>
      <c r="N99" s="5">
        <v>11</v>
      </c>
      <c r="O99" s="5"/>
      <c r="P99" s="5"/>
      <c r="Q99" s="5">
        <v>6</v>
      </c>
      <c r="R99" s="5"/>
      <c r="S99" s="5"/>
      <c r="T99" s="5"/>
      <c r="U99" s="5"/>
      <c r="V99" s="5"/>
      <c r="W99" s="5"/>
      <c r="X99" s="5">
        <v>9</v>
      </c>
      <c r="Y99" s="5"/>
      <c r="Z99" s="5"/>
      <c r="AA99" s="5">
        <v>3</v>
      </c>
      <c r="AB99" s="5"/>
      <c r="AC99" s="5"/>
      <c r="AD99" s="5"/>
      <c r="AE99" s="5"/>
      <c r="AF99" s="5">
        <v>15</v>
      </c>
      <c r="AG99" s="5"/>
      <c r="AH99" s="5"/>
      <c r="AI99" s="5"/>
      <c r="AJ99" s="5"/>
      <c r="AK99" s="5"/>
      <c r="AL99" s="4">
        <f t="shared" si="6"/>
        <v>53</v>
      </c>
      <c r="AM99" s="14">
        <f t="shared" si="7"/>
        <v>0.8833333333333333</v>
      </c>
      <c r="AN99" s="4">
        <f t="shared" si="8"/>
        <v>7</v>
      </c>
    </row>
    <row r="100" spans="1:40" x14ac:dyDescent="0.25">
      <c r="A100" s="9"/>
      <c r="B100" s="15" t="s">
        <v>247</v>
      </c>
      <c r="C100" s="11" t="s">
        <v>97</v>
      </c>
      <c r="D100" s="10" t="s">
        <v>342</v>
      </c>
      <c r="E100" s="4" t="s">
        <v>153</v>
      </c>
      <c r="F100" s="4"/>
      <c r="G100" s="5">
        <v>3</v>
      </c>
      <c r="H100" s="5"/>
      <c r="I100" s="5"/>
      <c r="J100" s="5"/>
      <c r="K100" s="5"/>
      <c r="L100" s="5"/>
      <c r="M100" s="5">
        <v>3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>
        <v>3</v>
      </c>
      <c r="AB100" s="5">
        <v>7</v>
      </c>
      <c r="AC100" s="5"/>
      <c r="AD100" s="5"/>
      <c r="AE100" s="5"/>
      <c r="AF100" s="5">
        <v>2</v>
      </c>
      <c r="AG100" s="5">
        <v>1</v>
      </c>
      <c r="AH100" s="5"/>
      <c r="AI100" s="5"/>
      <c r="AJ100" s="5"/>
      <c r="AK100" s="5"/>
      <c r="AL100" s="4">
        <f t="shared" si="6"/>
        <v>19</v>
      </c>
      <c r="AM100" s="14">
        <f t="shared" si="7"/>
        <v>0.31666666666666665</v>
      </c>
      <c r="AN100" s="4">
        <f t="shared" si="8"/>
        <v>6</v>
      </c>
    </row>
    <row r="101" spans="1:40" x14ac:dyDescent="0.25">
      <c r="A101" s="9"/>
      <c r="B101" s="11" t="s">
        <v>98</v>
      </c>
      <c r="C101" s="11" t="s">
        <v>98</v>
      </c>
      <c r="D101" s="10" t="s">
        <v>305</v>
      </c>
      <c r="E101" s="4" t="s">
        <v>153</v>
      </c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4">
        <f t="shared" si="6"/>
        <v>0</v>
      </c>
      <c r="AM101" s="14">
        <f t="shared" si="7"/>
        <v>0</v>
      </c>
      <c r="AN101" s="4">
        <f t="shared" si="8"/>
        <v>0</v>
      </c>
    </row>
    <row r="102" spans="1:40" x14ac:dyDescent="0.25">
      <c r="A102" s="9"/>
      <c r="B102" s="15" t="s">
        <v>248</v>
      </c>
      <c r="C102" s="11" t="s">
        <v>99</v>
      </c>
      <c r="D102" s="10" t="s">
        <v>157</v>
      </c>
      <c r="E102" s="4" t="s">
        <v>153</v>
      </c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4">
        <f t="shared" si="6"/>
        <v>0</v>
      </c>
      <c r="AM102" s="14">
        <f t="shared" si="7"/>
        <v>0</v>
      </c>
      <c r="AN102" s="4">
        <f t="shared" si="8"/>
        <v>0</v>
      </c>
    </row>
    <row r="103" spans="1:40" x14ac:dyDescent="0.25">
      <c r="A103" s="8"/>
      <c r="B103" s="15" t="s">
        <v>249</v>
      </c>
      <c r="C103" s="11" t="s">
        <v>100</v>
      </c>
      <c r="D103" s="10" t="s">
        <v>343</v>
      </c>
      <c r="E103" s="4" t="s">
        <v>153</v>
      </c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>
        <v>5</v>
      </c>
      <c r="R103" s="5">
        <v>13</v>
      </c>
      <c r="S103" s="5">
        <v>7</v>
      </c>
      <c r="T103" s="5"/>
      <c r="U103" s="5"/>
      <c r="V103" s="5"/>
      <c r="W103" s="5"/>
      <c r="X103" s="5">
        <v>2</v>
      </c>
      <c r="Y103" s="5">
        <v>8</v>
      </c>
      <c r="Z103" s="5"/>
      <c r="AA103" s="5"/>
      <c r="AB103" s="5">
        <v>6</v>
      </c>
      <c r="AC103" s="5"/>
      <c r="AD103" s="5"/>
      <c r="AE103" s="5">
        <v>4</v>
      </c>
      <c r="AF103" s="5">
        <v>2</v>
      </c>
      <c r="AG103" s="5">
        <v>5</v>
      </c>
      <c r="AH103" s="5">
        <v>10</v>
      </c>
      <c r="AI103" s="5"/>
      <c r="AJ103" s="5"/>
      <c r="AK103" s="5"/>
      <c r="AL103" s="4">
        <f t="shared" si="6"/>
        <v>62</v>
      </c>
      <c r="AM103" s="14">
        <f t="shared" si="7"/>
        <v>1.0333333333333334</v>
      </c>
      <c r="AN103" s="4">
        <f t="shared" si="8"/>
        <v>10</v>
      </c>
    </row>
    <row r="104" spans="1:40" x14ac:dyDescent="0.25">
      <c r="A104" s="8"/>
      <c r="B104" s="11" t="s">
        <v>101</v>
      </c>
      <c r="C104" s="11" t="s">
        <v>101</v>
      </c>
      <c r="D104" s="10" t="s">
        <v>307</v>
      </c>
      <c r="E104" s="4" t="s">
        <v>153</v>
      </c>
      <c r="F104" s="4"/>
      <c r="G104" s="5"/>
      <c r="H104" s="5"/>
      <c r="I104" s="5"/>
      <c r="J104" s="5"/>
      <c r="K104" s="5"/>
      <c r="L104" s="5"/>
      <c r="M104" s="5">
        <v>4</v>
      </c>
      <c r="N104" s="5">
        <v>11</v>
      </c>
      <c r="O104" s="5"/>
      <c r="P104" s="5"/>
      <c r="Q104" s="5">
        <v>8</v>
      </c>
      <c r="R104" s="5"/>
      <c r="S104" s="5"/>
      <c r="T104" s="5"/>
      <c r="U104" s="5"/>
      <c r="V104" s="5"/>
      <c r="W104" s="5"/>
      <c r="X104" s="5">
        <v>18</v>
      </c>
      <c r="Y104" s="5"/>
      <c r="Z104" s="5"/>
      <c r="AA104" s="5">
        <v>9</v>
      </c>
      <c r="AB104" s="5"/>
      <c r="AC104" s="5"/>
      <c r="AD104" s="5"/>
      <c r="AE104" s="5"/>
      <c r="AF104" s="5">
        <v>7</v>
      </c>
      <c r="AG104" s="5"/>
      <c r="AH104" s="5">
        <v>8</v>
      </c>
      <c r="AI104" s="5">
        <v>8</v>
      </c>
      <c r="AJ104" s="5"/>
      <c r="AK104" s="5"/>
      <c r="AL104" s="4">
        <f t="shared" si="6"/>
        <v>73</v>
      </c>
      <c r="AM104" s="14">
        <f t="shared" si="7"/>
        <v>1.2166666666666666</v>
      </c>
      <c r="AN104" s="4">
        <f t="shared" si="8"/>
        <v>8</v>
      </c>
    </row>
    <row r="105" spans="1:40" x14ac:dyDescent="0.25">
      <c r="A105" s="8"/>
      <c r="B105" s="16" t="s">
        <v>250</v>
      </c>
      <c r="C105" s="11" t="s">
        <v>102</v>
      </c>
      <c r="D105" s="10" t="s">
        <v>332</v>
      </c>
      <c r="E105" s="4" t="s">
        <v>153</v>
      </c>
      <c r="F105" s="4"/>
      <c r="G105" s="5"/>
      <c r="H105" s="5"/>
      <c r="I105" s="5"/>
      <c r="J105" s="5">
        <v>5</v>
      </c>
      <c r="K105" s="5">
        <v>8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>
        <v>5</v>
      </c>
      <c r="AB105" s="5"/>
      <c r="AC105" s="5"/>
      <c r="AD105" s="5"/>
      <c r="AE105" s="5"/>
      <c r="AF105" s="5">
        <v>8</v>
      </c>
      <c r="AG105" s="5"/>
      <c r="AH105" s="5"/>
      <c r="AI105" s="5"/>
      <c r="AJ105" s="5"/>
      <c r="AK105" s="5"/>
      <c r="AL105" s="4">
        <f t="shared" si="6"/>
        <v>26</v>
      </c>
      <c r="AM105" s="14">
        <f t="shared" si="7"/>
        <v>0.43333333333333335</v>
      </c>
      <c r="AN105" s="4">
        <f t="shared" si="8"/>
        <v>4</v>
      </c>
    </row>
    <row r="106" spans="1:40" x14ac:dyDescent="0.25">
      <c r="A106" s="9"/>
      <c r="B106" s="15" t="s">
        <v>195</v>
      </c>
      <c r="C106" s="11" t="s">
        <v>34</v>
      </c>
      <c r="D106" s="10" t="s">
        <v>311</v>
      </c>
      <c r="E106" s="4" t="s">
        <v>153</v>
      </c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>
        <v>23</v>
      </c>
      <c r="AG106" s="5"/>
      <c r="AH106" s="5"/>
      <c r="AI106" s="5"/>
      <c r="AJ106" s="5"/>
      <c r="AK106" s="5"/>
      <c r="AL106" s="4">
        <f>SUM(G106:AK106)</f>
        <v>23</v>
      </c>
      <c r="AM106" s="14">
        <f>AL106/60</f>
        <v>0.38333333333333336</v>
      </c>
      <c r="AN106" s="4">
        <f>SUMPRODUCT(--ISNUMBER(G106:AK106))</f>
        <v>1</v>
      </c>
    </row>
    <row r="107" spans="1:40" x14ac:dyDescent="0.25">
      <c r="A107" s="8"/>
      <c r="B107" s="15" t="s">
        <v>251</v>
      </c>
      <c r="C107" s="11" t="s">
        <v>103</v>
      </c>
      <c r="D107" s="10" t="s">
        <v>299</v>
      </c>
      <c r="E107" s="4" t="s">
        <v>153</v>
      </c>
      <c r="F107" s="4"/>
      <c r="G107" s="5"/>
      <c r="H107" s="5"/>
      <c r="I107" s="5"/>
      <c r="J107" s="5">
        <v>13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>
        <v>34</v>
      </c>
      <c r="AH107" s="5"/>
      <c r="AI107" s="5"/>
      <c r="AJ107" s="5"/>
      <c r="AK107" s="5"/>
      <c r="AL107" s="4">
        <f t="shared" si="6"/>
        <v>47</v>
      </c>
      <c r="AM107" s="14">
        <f t="shared" si="7"/>
        <v>0.78333333333333333</v>
      </c>
      <c r="AN107" s="4">
        <f t="shared" si="8"/>
        <v>2</v>
      </c>
    </row>
    <row r="108" spans="1:40" x14ac:dyDescent="0.25">
      <c r="A108" s="8"/>
      <c r="B108" s="15" t="s">
        <v>252</v>
      </c>
      <c r="C108" s="11" t="s">
        <v>104</v>
      </c>
      <c r="D108" s="10" t="s">
        <v>344</v>
      </c>
      <c r="E108" s="4" t="s">
        <v>153</v>
      </c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>
        <v>2</v>
      </c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4">
        <f t="shared" si="6"/>
        <v>2</v>
      </c>
      <c r="AM108" s="14">
        <f t="shared" si="7"/>
        <v>3.3333333333333333E-2</v>
      </c>
      <c r="AN108" s="4">
        <f t="shared" si="8"/>
        <v>1</v>
      </c>
    </row>
    <row r="109" spans="1:40" x14ac:dyDescent="0.25">
      <c r="A109" s="8"/>
      <c r="B109" s="15" t="s">
        <v>253</v>
      </c>
      <c r="C109" s="11" t="s">
        <v>105</v>
      </c>
      <c r="D109" s="10" t="s">
        <v>333</v>
      </c>
      <c r="E109" s="4" t="s">
        <v>153</v>
      </c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4">
        <f t="shared" si="6"/>
        <v>0</v>
      </c>
      <c r="AM109" s="14">
        <f t="shared" si="7"/>
        <v>0</v>
      </c>
      <c r="AN109" s="4">
        <f t="shared" si="8"/>
        <v>0</v>
      </c>
    </row>
    <row r="110" spans="1:40" x14ac:dyDescent="0.25">
      <c r="A110" s="8"/>
      <c r="B110" s="15" t="s">
        <v>254</v>
      </c>
      <c r="C110" s="11" t="s">
        <v>106</v>
      </c>
      <c r="D110" s="10" t="s">
        <v>345</v>
      </c>
      <c r="E110" s="4" t="s">
        <v>153</v>
      </c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>
        <v>52</v>
      </c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4">
        <f t="shared" si="6"/>
        <v>52</v>
      </c>
      <c r="AM110" s="14">
        <f t="shared" si="7"/>
        <v>0.8666666666666667</v>
      </c>
      <c r="AN110" s="4">
        <f t="shared" si="8"/>
        <v>1</v>
      </c>
    </row>
    <row r="111" spans="1:40" x14ac:dyDescent="0.25">
      <c r="A111" s="8"/>
      <c r="B111" s="15" t="s">
        <v>255</v>
      </c>
      <c r="C111" s="11" t="s">
        <v>107</v>
      </c>
      <c r="D111" s="10" t="s">
        <v>346</v>
      </c>
      <c r="E111" s="4" t="s">
        <v>153</v>
      </c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4">
        <f t="shared" si="6"/>
        <v>0</v>
      </c>
      <c r="AM111" s="14">
        <f t="shared" si="7"/>
        <v>0</v>
      </c>
      <c r="AN111" s="4">
        <f t="shared" si="8"/>
        <v>0</v>
      </c>
    </row>
    <row r="112" spans="1:40" x14ac:dyDescent="0.25">
      <c r="A112" s="8"/>
      <c r="B112" s="15" t="s">
        <v>256</v>
      </c>
      <c r="C112" s="11" t="s">
        <v>108</v>
      </c>
      <c r="D112" s="10" t="s">
        <v>319</v>
      </c>
      <c r="E112" s="4" t="s">
        <v>153</v>
      </c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4">
        <f t="shared" si="6"/>
        <v>0</v>
      </c>
      <c r="AM112" s="14">
        <f t="shared" si="7"/>
        <v>0</v>
      </c>
      <c r="AN112" s="4">
        <f t="shared" si="8"/>
        <v>0</v>
      </c>
    </row>
    <row r="113" spans="1:40" x14ac:dyDescent="0.25">
      <c r="A113" s="8"/>
      <c r="B113" s="15" t="s">
        <v>257</v>
      </c>
      <c r="C113" s="11" t="s">
        <v>109</v>
      </c>
      <c r="D113" s="10" t="s">
        <v>347</v>
      </c>
      <c r="E113" s="4" t="s">
        <v>153</v>
      </c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4">
        <f t="shared" si="6"/>
        <v>0</v>
      </c>
      <c r="AM113" s="14">
        <f t="shared" si="7"/>
        <v>0</v>
      </c>
      <c r="AN113" s="4">
        <f t="shared" si="8"/>
        <v>0</v>
      </c>
    </row>
    <row r="114" spans="1:40" x14ac:dyDescent="0.25">
      <c r="A114" s="8"/>
      <c r="B114" s="15" t="s">
        <v>258</v>
      </c>
      <c r="C114" s="11" t="s">
        <v>110</v>
      </c>
      <c r="D114" s="10" t="s">
        <v>299</v>
      </c>
      <c r="E114" s="4" t="s">
        <v>153</v>
      </c>
      <c r="F114" s="4"/>
      <c r="G114" s="5"/>
      <c r="H114" s="5"/>
      <c r="I114" s="5"/>
      <c r="J114" s="5">
        <v>8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4">
        <f t="shared" si="6"/>
        <v>8</v>
      </c>
      <c r="AM114" s="14">
        <f t="shared" si="7"/>
        <v>0.13333333333333333</v>
      </c>
      <c r="AN114" s="4">
        <f t="shared" si="8"/>
        <v>1</v>
      </c>
    </row>
    <row r="115" spans="1:40" x14ac:dyDescent="0.25">
      <c r="A115" s="8"/>
      <c r="B115" s="15" t="s">
        <v>259</v>
      </c>
      <c r="C115" s="11" t="s">
        <v>111</v>
      </c>
      <c r="D115" s="10" t="s">
        <v>301</v>
      </c>
      <c r="E115" s="4" t="s">
        <v>153</v>
      </c>
      <c r="F115" s="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4">
        <f t="shared" si="6"/>
        <v>0</v>
      </c>
      <c r="AM115" s="14">
        <f t="shared" si="7"/>
        <v>0</v>
      </c>
      <c r="AN115" s="4">
        <f t="shared" si="8"/>
        <v>0</v>
      </c>
    </row>
    <row r="116" spans="1:40" x14ac:dyDescent="0.25">
      <c r="A116" s="8"/>
      <c r="B116" s="15" t="s">
        <v>260</v>
      </c>
      <c r="C116" s="11" t="s">
        <v>112</v>
      </c>
      <c r="D116" s="10" t="s">
        <v>327</v>
      </c>
      <c r="E116" s="4" t="s">
        <v>153</v>
      </c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>
        <v>120</v>
      </c>
      <c r="R116" s="5"/>
      <c r="S116" s="5"/>
      <c r="T116" s="5"/>
      <c r="U116" s="5"/>
      <c r="V116" s="5"/>
      <c r="W116" s="5"/>
      <c r="X116" s="5">
        <v>97</v>
      </c>
      <c r="Y116" s="5">
        <v>8</v>
      </c>
      <c r="Z116" s="5"/>
      <c r="AA116" s="5"/>
      <c r="AB116" s="5"/>
      <c r="AC116" s="5"/>
      <c r="AD116" s="5"/>
      <c r="AE116" s="5"/>
      <c r="AF116" s="5">
        <v>98</v>
      </c>
      <c r="AG116" s="5"/>
      <c r="AH116" s="5"/>
      <c r="AI116" s="5">
        <v>29</v>
      </c>
      <c r="AJ116" s="5"/>
      <c r="AK116" s="5"/>
      <c r="AL116" s="4">
        <f t="shared" si="6"/>
        <v>352</v>
      </c>
      <c r="AM116" s="14">
        <f t="shared" si="7"/>
        <v>5.8666666666666663</v>
      </c>
      <c r="AN116" s="4">
        <f t="shared" si="8"/>
        <v>5</v>
      </c>
    </row>
    <row r="117" spans="1:40" x14ac:dyDescent="0.25">
      <c r="A117" s="8"/>
      <c r="B117" s="15" t="s">
        <v>261</v>
      </c>
      <c r="C117" s="11" t="s">
        <v>113</v>
      </c>
      <c r="D117" s="10" t="s">
        <v>348</v>
      </c>
      <c r="E117" s="4" t="s">
        <v>153</v>
      </c>
      <c r="F117" s="4"/>
      <c r="G117" s="5">
        <v>12</v>
      </c>
      <c r="H117" s="5"/>
      <c r="I117" s="5"/>
      <c r="J117" s="5">
        <v>17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4">
        <f t="shared" si="6"/>
        <v>29</v>
      </c>
      <c r="AM117" s="14">
        <f t="shared" si="7"/>
        <v>0.48333333333333334</v>
      </c>
      <c r="AN117" s="4">
        <f t="shared" si="8"/>
        <v>2</v>
      </c>
    </row>
    <row r="118" spans="1:40" x14ac:dyDescent="0.25">
      <c r="A118" s="9"/>
      <c r="B118" s="15" t="s">
        <v>197</v>
      </c>
      <c r="C118" s="11" t="s">
        <v>36</v>
      </c>
      <c r="D118" s="10" t="s">
        <v>312</v>
      </c>
      <c r="E118" s="4" t="s">
        <v>153</v>
      </c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4">
        <f>SUM(G118:AK118)</f>
        <v>0</v>
      </c>
      <c r="AM118" s="14">
        <f>AL118/60</f>
        <v>0</v>
      </c>
      <c r="AN118" s="4">
        <f>SUMPRODUCT(--ISNUMBER(G118:AK118))</f>
        <v>0</v>
      </c>
    </row>
    <row r="119" spans="1:40" x14ac:dyDescent="0.25">
      <c r="A119" s="8"/>
      <c r="B119" s="11" t="s">
        <v>114</v>
      </c>
      <c r="C119" s="11" t="s">
        <v>114</v>
      </c>
      <c r="D119" s="10" t="s">
        <v>349</v>
      </c>
      <c r="E119" s="4" t="s">
        <v>153</v>
      </c>
      <c r="F119" s="4"/>
      <c r="G119" s="5"/>
      <c r="H119" s="5"/>
      <c r="I119" s="5"/>
      <c r="J119" s="5"/>
      <c r="K119" s="5">
        <v>6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4">
        <f t="shared" si="6"/>
        <v>6</v>
      </c>
      <c r="AM119" s="14">
        <f t="shared" si="7"/>
        <v>0.1</v>
      </c>
      <c r="AN119" s="4">
        <f t="shared" si="8"/>
        <v>1</v>
      </c>
    </row>
    <row r="120" spans="1:40" x14ac:dyDescent="0.25">
      <c r="A120" s="8"/>
      <c r="B120" s="15" t="s">
        <v>263</v>
      </c>
      <c r="C120" s="11" t="s">
        <v>116</v>
      </c>
      <c r="D120" s="10" t="s">
        <v>351</v>
      </c>
      <c r="E120" s="4" t="s">
        <v>153</v>
      </c>
      <c r="F120" s="4"/>
      <c r="G120" s="5"/>
      <c r="H120" s="5"/>
      <c r="I120" s="5"/>
      <c r="J120" s="5"/>
      <c r="K120" s="5"/>
      <c r="L120" s="5">
        <v>1</v>
      </c>
      <c r="M120" s="5"/>
      <c r="N120" s="5"/>
      <c r="O120" s="5"/>
      <c r="P120" s="5"/>
      <c r="Q120" s="5"/>
      <c r="R120" s="5"/>
      <c r="S120" s="5">
        <v>61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>
        <v>60</v>
      </c>
      <c r="AG120" s="5"/>
      <c r="AH120" s="5"/>
      <c r="AI120" s="5"/>
      <c r="AJ120" s="5"/>
      <c r="AK120" s="5"/>
      <c r="AL120" s="4">
        <f t="shared" si="6"/>
        <v>122</v>
      </c>
      <c r="AM120" s="14">
        <f t="shared" si="7"/>
        <v>2.0333333333333332</v>
      </c>
      <c r="AN120" s="4">
        <f t="shared" si="8"/>
        <v>3</v>
      </c>
    </row>
    <row r="121" spans="1:40" x14ac:dyDescent="0.25">
      <c r="A121" s="8"/>
      <c r="B121" s="15" t="s">
        <v>264</v>
      </c>
      <c r="C121" s="11" t="s">
        <v>117</v>
      </c>
      <c r="D121" s="10" t="s">
        <v>304</v>
      </c>
      <c r="E121" s="4" t="s">
        <v>153</v>
      </c>
      <c r="F121" s="4"/>
      <c r="G121" s="5"/>
      <c r="H121" s="5"/>
      <c r="I121" s="5"/>
      <c r="J121" s="5">
        <v>3</v>
      </c>
      <c r="K121" s="5">
        <v>8</v>
      </c>
      <c r="L121" s="5">
        <v>1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4">
        <f t="shared" si="6"/>
        <v>12</v>
      </c>
      <c r="AM121" s="14">
        <f t="shared" si="7"/>
        <v>0.2</v>
      </c>
      <c r="AN121" s="4">
        <f t="shared" si="8"/>
        <v>3</v>
      </c>
    </row>
    <row r="122" spans="1:40" x14ac:dyDescent="0.25">
      <c r="A122" s="8"/>
      <c r="B122" s="15" t="s">
        <v>265</v>
      </c>
      <c r="C122" s="11" t="s">
        <v>118</v>
      </c>
      <c r="D122" s="10" t="s">
        <v>324</v>
      </c>
      <c r="E122" s="4" t="s">
        <v>153</v>
      </c>
      <c r="F122" s="4"/>
      <c r="G122" s="5"/>
      <c r="H122" s="5"/>
      <c r="I122" s="5"/>
      <c r="J122" s="5"/>
      <c r="K122" s="5">
        <v>4</v>
      </c>
      <c r="L122" s="5"/>
      <c r="M122" s="5"/>
      <c r="N122" s="5"/>
      <c r="O122" s="5"/>
      <c r="P122" s="5"/>
      <c r="Q122" s="5"/>
      <c r="R122" s="5">
        <v>2</v>
      </c>
      <c r="S122" s="5"/>
      <c r="T122" s="5"/>
      <c r="U122" s="5"/>
      <c r="V122" s="5"/>
      <c r="W122" s="5"/>
      <c r="X122" s="5"/>
      <c r="Y122" s="5">
        <v>1</v>
      </c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4">
        <f t="shared" si="6"/>
        <v>7</v>
      </c>
      <c r="AM122" s="14">
        <f t="shared" si="7"/>
        <v>0.11666666666666667</v>
      </c>
      <c r="AN122" s="4">
        <f t="shared" si="8"/>
        <v>3</v>
      </c>
    </row>
    <row r="123" spans="1:40" x14ac:dyDescent="0.25">
      <c r="A123" s="8"/>
      <c r="B123" s="15" t="s">
        <v>266</v>
      </c>
      <c r="C123" s="11" t="s">
        <v>119</v>
      </c>
      <c r="D123" s="10" t="s">
        <v>307</v>
      </c>
      <c r="E123" s="4" t="s">
        <v>153</v>
      </c>
      <c r="F123" s="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>
        <v>4</v>
      </c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4">
        <f t="shared" si="6"/>
        <v>4</v>
      </c>
      <c r="AM123" s="14">
        <f t="shared" si="7"/>
        <v>6.6666666666666666E-2</v>
      </c>
      <c r="AN123" s="4">
        <f t="shared" si="8"/>
        <v>1</v>
      </c>
    </row>
    <row r="124" spans="1:40" x14ac:dyDescent="0.25">
      <c r="A124" s="8"/>
      <c r="B124" s="15" t="s">
        <v>267</v>
      </c>
      <c r="C124" s="11" t="s">
        <v>120</v>
      </c>
      <c r="D124" s="10" t="s">
        <v>313</v>
      </c>
      <c r="E124" s="4" t="s">
        <v>153</v>
      </c>
      <c r="F124" s="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4">
        <f>SUM(G124:AK124)</f>
        <v>0</v>
      </c>
      <c r="AM124" s="14">
        <f>AL124/60</f>
        <v>0</v>
      </c>
      <c r="AN124" s="4">
        <f>SUMPRODUCT(--ISNUMBER(G124:AK124))</f>
        <v>0</v>
      </c>
    </row>
    <row r="125" spans="1:40" x14ac:dyDescent="0.25">
      <c r="A125" s="8"/>
      <c r="B125" s="15" t="s">
        <v>380</v>
      </c>
      <c r="C125" s="11" t="s">
        <v>382</v>
      </c>
      <c r="D125" s="10" t="s">
        <v>381</v>
      </c>
      <c r="E125" s="4" t="s">
        <v>153</v>
      </c>
      <c r="F125" s="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4">
        <f>SUM(G125:AK125)</f>
        <v>0</v>
      </c>
      <c r="AM125" s="14">
        <f>AL125/60</f>
        <v>0</v>
      </c>
      <c r="AN125" s="4">
        <f>SUMPRODUCT(--ISNUMBER(G125:AK125))</f>
        <v>0</v>
      </c>
    </row>
    <row r="126" spans="1:40" x14ac:dyDescent="0.25">
      <c r="A126" s="8"/>
      <c r="B126" s="15" t="s">
        <v>269</v>
      </c>
      <c r="C126" s="11" t="s">
        <v>122</v>
      </c>
      <c r="D126" s="10" t="s">
        <v>317</v>
      </c>
      <c r="E126" s="4" t="s">
        <v>153</v>
      </c>
      <c r="F126" s="4"/>
      <c r="G126" s="5"/>
      <c r="H126" s="5"/>
      <c r="I126" s="5"/>
      <c r="J126" s="5"/>
      <c r="K126" s="5">
        <v>15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4">
        <f t="shared" si="6"/>
        <v>15</v>
      </c>
      <c r="AM126" s="14">
        <f t="shared" si="7"/>
        <v>0.25</v>
      </c>
      <c r="AN126" s="4">
        <f t="shared" si="8"/>
        <v>1</v>
      </c>
    </row>
    <row r="127" spans="1:40" x14ac:dyDescent="0.25">
      <c r="A127" s="8"/>
      <c r="B127" s="19" t="s">
        <v>123</v>
      </c>
      <c r="C127" s="11" t="s">
        <v>123</v>
      </c>
      <c r="D127" s="10" t="s">
        <v>305</v>
      </c>
      <c r="E127" s="4" t="s">
        <v>153</v>
      </c>
      <c r="F127" s="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4">
        <f t="shared" si="6"/>
        <v>0</v>
      </c>
      <c r="AM127" s="14">
        <f t="shared" si="7"/>
        <v>0</v>
      </c>
      <c r="AN127" s="4">
        <f t="shared" si="8"/>
        <v>0</v>
      </c>
    </row>
    <row r="128" spans="1:40" x14ac:dyDescent="0.25">
      <c r="A128" s="8"/>
      <c r="B128" s="15" t="s">
        <v>270</v>
      </c>
      <c r="C128" s="11" t="s">
        <v>124</v>
      </c>
      <c r="D128" s="10" t="s">
        <v>352</v>
      </c>
      <c r="E128" s="4" t="s">
        <v>153</v>
      </c>
      <c r="F128" s="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4">
        <f t="shared" si="6"/>
        <v>0</v>
      </c>
      <c r="AM128" s="14">
        <f t="shared" si="7"/>
        <v>0</v>
      </c>
      <c r="AN128" s="4">
        <f t="shared" si="8"/>
        <v>0</v>
      </c>
    </row>
    <row r="129" spans="1:40" x14ac:dyDescent="0.25">
      <c r="A129" s="8"/>
      <c r="B129" s="15" t="s">
        <v>271</v>
      </c>
      <c r="C129" s="11" t="s">
        <v>125</v>
      </c>
      <c r="D129" s="10" t="s">
        <v>353</v>
      </c>
      <c r="E129" s="4" t="s">
        <v>153</v>
      </c>
      <c r="F129" s="4"/>
      <c r="G129" s="5"/>
      <c r="H129" s="5"/>
      <c r="I129" s="5"/>
      <c r="J129" s="5">
        <v>1</v>
      </c>
      <c r="K129" s="5">
        <v>5</v>
      </c>
      <c r="L129" s="5"/>
      <c r="M129" s="5">
        <v>4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>
        <v>6</v>
      </c>
      <c r="AC129" s="5"/>
      <c r="AD129" s="5"/>
      <c r="AE129" s="5"/>
      <c r="AF129" s="5"/>
      <c r="AG129" s="5"/>
      <c r="AH129" s="5">
        <v>1</v>
      </c>
      <c r="AI129" s="5"/>
      <c r="AJ129" s="5"/>
      <c r="AK129" s="5"/>
      <c r="AL129" s="4">
        <f t="shared" si="6"/>
        <v>17</v>
      </c>
      <c r="AM129" s="14">
        <f t="shared" si="7"/>
        <v>0.28333333333333333</v>
      </c>
      <c r="AN129" s="4">
        <f t="shared" si="8"/>
        <v>5</v>
      </c>
    </row>
    <row r="130" spans="1:40" x14ac:dyDescent="0.25">
      <c r="A130" s="8"/>
      <c r="B130" s="15" t="s">
        <v>272</v>
      </c>
      <c r="C130" s="11" t="s">
        <v>126</v>
      </c>
      <c r="D130" s="10" t="s">
        <v>305</v>
      </c>
      <c r="E130" s="4" t="s">
        <v>153</v>
      </c>
      <c r="F130" s="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>
        <v>6</v>
      </c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4">
        <f t="shared" si="6"/>
        <v>6</v>
      </c>
      <c r="AM130" s="14">
        <f t="shared" si="7"/>
        <v>0.1</v>
      </c>
      <c r="AN130" s="4">
        <f t="shared" si="8"/>
        <v>1</v>
      </c>
    </row>
    <row r="131" spans="1:40" x14ac:dyDescent="0.25">
      <c r="A131" s="8"/>
      <c r="B131" s="15" t="s">
        <v>273</v>
      </c>
      <c r="C131" s="11" t="s">
        <v>127</v>
      </c>
      <c r="D131" s="10" t="s">
        <v>354</v>
      </c>
      <c r="E131" s="4" t="s">
        <v>153</v>
      </c>
      <c r="F131" s="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4">
        <f t="shared" si="6"/>
        <v>0</v>
      </c>
      <c r="AM131" s="14">
        <f t="shared" si="7"/>
        <v>0</v>
      </c>
      <c r="AN131" s="4">
        <f t="shared" si="8"/>
        <v>0</v>
      </c>
    </row>
    <row r="132" spans="1:40" x14ac:dyDescent="0.25">
      <c r="A132" s="9"/>
      <c r="B132" s="15" t="s">
        <v>218</v>
      </c>
      <c r="C132" s="11" t="s">
        <v>65</v>
      </c>
      <c r="D132" s="10" t="s">
        <v>303</v>
      </c>
      <c r="E132" s="10" t="s">
        <v>153</v>
      </c>
      <c r="F132" s="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>
        <v>3</v>
      </c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4">
        <f>SUM(G132:AK132)</f>
        <v>3</v>
      </c>
      <c r="AM132" s="14">
        <f>AL132/60</f>
        <v>0.05</v>
      </c>
      <c r="AN132" s="4">
        <f>SUMPRODUCT(--ISNUMBER(G132:AK132))</f>
        <v>1</v>
      </c>
    </row>
    <row r="133" spans="1:40" x14ac:dyDescent="0.25">
      <c r="A133" s="8"/>
      <c r="B133" s="15" t="s">
        <v>274</v>
      </c>
      <c r="C133" s="11" t="s">
        <v>128</v>
      </c>
      <c r="D133" s="10" t="s">
        <v>299</v>
      </c>
      <c r="E133" s="4" t="s">
        <v>153</v>
      </c>
      <c r="F133" s="4"/>
      <c r="G133" s="5"/>
      <c r="H133" s="5"/>
      <c r="I133" s="5"/>
      <c r="J133" s="5">
        <v>10</v>
      </c>
      <c r="K133" s="5">
        <v>54</v>
      </c>
      <c r="L133" s="5">
        <v>13</v>
      </c>
      <c r="M133" s="5">
        <v>12</v>
      </c>
      <c r="N133" s="5">
        <v>13</v>
      </c>
      <c r="O133" s="5"/>
      <c r="P133" s="5"/>
      <c r="Q133" s="5">
        <v>34</v>
      </c>
      <c r="R133" s="5"/>
      <c r="S133" s="5"/>
      <c r="T133" s="5"/>
      <c r="U133" s="5"/>
      <c r="V133" s="5"/>
      <c r="W133" s="5"/>
      <c r="X133" s="5"/>
      <c r="Y133" s="5"/>
      <c r="Z133" s="5"/>
      <c r="AA133" s="5">
        <v>19</v>
      </c>
      <c r="AB133" s="5"/>
      <c r="AC133" s="5"/>
      <c r="AD133" s="5"/>
      <c r="AE133" s="5">
        <v>39</v>
      </c>
      <c r="AF133" s="5">
        <v>10</v>
      </c>
      <c r="AG133" s="5">
        <v>9</v>
      </c>
      <c r="AH133" s="5"/>
      <c r="AI133" s="5">
        <v>15</v>
      </c>
      <c r="AJ133" s="5"/>
      <c r="AK133" s="5"/>
      <c r="AL133" s="4">
        <f t="shared" si="6"/>
        <v>228</v>
      </c>
      <c r="AM133" s="14">
        <f t="shared" si="7"/>
        <v>3.8</v>
      </c>
      <c r="AN133" s="4">
        <f t="shared" si="8"/>
        <v>11</v>
      </c>
    </row>
    <row r="134" spans="1:40" x14ac:dyDescent="0.25">
      <c r="A134" s="8"/>
      <c r="B134" s="15" t="s">
        <v>275</v>
      </c>
      <c r="C134" s="11" t="s">
        <v>129</v>
      </c>
      <c r="D134" s="10" t="s">
        <v>303</v>
      </c>
      <c r="E134" s="4" t="s">
        <v>153</v>
      </c>
      <c r="F134" s="4"/>
      <c r="G134" s="5"/>
      <c r="H134" s="5"/>
      <c r="I134" s="5"/>
      <c r="J134" s="5"/>
      <c r="K134" s="5"/>
      <c r="L134" s="5"/>
      <c r="M134" s="5"/>
      <c r="N134" s="5"/>
      <c r="O134" s="5">
        <v>6</v>
      </c>
      <c r="P134" s="5"/>
      <c r="Q134" s="5"/>
      <c r="R134" s="5"/>
      <c r="S134" s="5">
        <v>1</v>
      </c>
      <c r="T134" s="5"/>
      <c r="U134" s="5">
        <v>8</v>
      </c>
      <c r="V134" s="5"/>
      <c r="W134" s="5"/>
      <c r="X134" s="5">
        <v>17</v>
      </c>
      <c r="Y134" s="5">
        <v>12</v>
      </c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4">
        <f t="shared" si="6"/>
        <v>44</v>
      </c>
      <c r="AM134" s="14">
        <f t="shared" si="7"/>
        <v>0.73333333333333328</v>
      </c>
      <c r="AN134" s="4">
        <f t="shared" si="8"/>
        <v>5</v>
      </c>
    </row>
    <row r="135" spans="1:40" x14ac:dyDescent="0.25">
      <c r="A135" s="8"/>
      <c r="B135" s="15" t="s">
        <v>278</v>
      </c>
      <c r="C135" s="11" t="s">
        <v>131</v>
      </c>
      <c r="D135" s="10" t="s">
        <v>299</v>
      </c>
      <c r="E135" s="4" t="s">
        <v>153</v>
      </c>
      <c r="F135" s="4"/>
      <c r="G135" s="5"/>
      <c r="H135" s="5"/>
      <c r="I135" s="5"/>
      <c r="J135" s="5"/>
      <c r="K135" s="5">
        <v>33</v>
      </c>
      <c r="L135" s="5">
        <v>7</v>
      </c>
      <c r="M135" s="5">
        <v>22</v>
      </c>
      <c r="N135" s="5"/>
      <c r="O135" s="5"/>
      <c r="P135" s="5"/>
      <c r="Q135" s="5">
        <v>33</v>
      </c>
      <c r="R135" s="5">
        <v>23</v>
      </c>
      <c r="S135" s="5"/>
      <c r="T135" s="5"/>
      <c r="U135" s="5"/>
      <c r="V135" s="5"/>
      <c r="W135" s="5"/>
      <c r="X135" s="5">
        <v>20</v>
      </c>
      <c r="Y135" s="5">
        <v>6</v>
      </c>
      <c r="Z135" s="5"/>
      <c r="AA135" s="5"/>
      <c r="AB135" s="5"/>
      <c r="AC135" s="5"/>
      <c r="AD135" s="5"/>
      <c r="AE135" s="5">
        <v>12</v>
      </c>
      <c r="AF135" s="5">
        <v>22</v>
      </c>
      <c r="AG135" s="5">
        <v>20</v>
      </c>
      <c r="AH135" s="5"/>
      <c r="AI135" s="5">
        <v>2</v>
      </c>
      <c r="AJ135" s="5"/>
      <c r="AK135" s="5"/>
      <c r="AL135" s="4">
        <f t="shared" si="6"/>
        <v>200</v>
      </c>
      <c r="AM135" s="14">
        <f t="shared" si="7"/>
        <v>3.3333333333333335</v>
      </c>
      <c r="AN135" s="4">
        <f t="shared" si="8"/>
        <v>11</v>
      </c>
    </row>
    <row r="136" spans="1:40" x14ac:dyDescent="0.25">
      <c r="A136" s="8"/>
      <c r="B136" s="15" t="s">
        <v>279</v>
      </c>
      <c r="C136" s="11" t="s">
        <v>132</v>
      </c>
      <c r="D136" s="10" t="s">
        <v>357</v>
      </c>
      <c r="E136" s="4" t="s">
        <v>153</v>
      </c>
      <c r="F136" s="4"/>
      <c r="G136" s="5"/>
      <c r="H136" s="5"/>
      <c r="I136" s="5"/>
      <c r="J136" s="5"/>
      <c r="K136" s="5"/>
      <c r="L136" s="5"/>
      <c r="M136" s="5"/>
      <c r="N136" s="5">
        <v>12</v>
      </c>
      <c r="O136" s="5"/>
      <c r="P136" s="5"/>
      <c r="Q136" s="5"/>
      <c r="R136" s="5"/>
      <c r="S136" s="5"/>
      <c r="T136" s="5"/>
      <c r="U136" s="5"/>
      <c r="V136" s="5"/>
      <c r="W136" s="5"/>
      <c r="X136" s="5">
        <v>12</v>
      </c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4">
        <f t="shared" si="6"/>
        <v>24</v>
      </c>
      <c r="AM136" s="14">
        <f t="shared" si="7"/>
        <v>0.4</v>
      </c>
      <c r="AN136" s="4">
        <f t="shared" si="8"/>
        <v>2</v>
      </c>
    </row>
    <row r="137" spans="1:40" x14ac:dyDescent="0.25">
      <c r="A137" s="8"/>
      <c r="B137" s="15" t="s">
        <v>280</v>
      </c>
      <c r="C137" s="11" t="s">
        <v>133</v>
      </c>
      <c r="D137" s="10" t="s">
        <v>358</v>
      </c>
      <c r="E137" s="4" t="s">
        <v>153</v>
      </c>
      <c r="F137" s="4"/>
      <c r="G137" s="5"/>
      <c r="H137" s="5"/>
      <c r="I137" s="5"/>
      <c r="J137" s="5"/>
      <c r="K137" s="5"/>
      <c r="L137" s="5"/>
      <c r="M137" s="5"/>
      <c r="N137" s="5">
        <v>9</v>
      </c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>
        <v>30</v>
      </c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4">
        <f t="shared" si="6"/>
        <v>39</v>
      </c>
      <c r="AM137" s="14">
        <f t="shared" si="7"/>
        <v>0.65</v>
      </c>
      <c r="AN137" s="4">
        <f t="shared" si="8"/>
        <v>2</v>
      </c>
    </row>
    <row r="138" spans="1:40" x14ac:dyDescent="0.25">
      <c r="A138" s="8"/>
      <c r="B138" s="15" t="s">
        <v>281</v>
      </c>
      <c r="C138" s="11" t="s">
        <v>134</v>
      </c>
      <c r="D138" s="10" t="s">
        <v>359</v>
      </c>
      <c r="E138" s="4" t="s">
        <v>153</v>
      </c>
      <c r="F138" s="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4">
        <f t="shared" si="6"/>
        <v>0</v>
      </c>
      <c r="AM138" s="14">
        <f t="shared" si="7"/>
        <v>0</v>
      </c>
      <c r="AN138" s="4">
        <f t="shared" si="8"/>
        <v>0</v>
      </c>
    </row>
    <row r="139" spans="1:40" x14ac:dyDescent="0.25">
      <c r="A139" s="8"/>
      <c r="B139" s="15" t="s">
        <v>282</v>
      </c>
      <c r="C139" s="11" t="s">
        <v>135</v>
      </c>
      <c r="D139" s="10" t="s">
        <v>360</v>
      </c>
      <c r="E139" s="4" t="s">
        <v>153</v>
      </c>
      <c r="F139" s="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4">
        <f t="shared" si="6"/>
        <v>0</v>
      </c>
      <c r="AM139" s="14">
        <f t="shared" si="7"/>
        <v>0</v>
      </c>
      <c r="AN139" s="4">
        <f t="shared" si="8"/>
        <v>0</v>
      </c>
    </row>
    <row r="140" spans="1:40" x14ac:dyDescent="0.25">
      <c r="A140" s="8"/>
      <c r="B140" s="15" t="s">
        <v>283</v>
      </c>
      <c r="C140" s="11" t="s">
        <v>136</v>
      </c>
      <c r="D140" s="10" t="s">
        <v>313</v>
      </c>
      <c r="E140" s="4" t="s">
        <v>153</v>
      </c>
      <c r="F140" s="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4">
        <f t="shared" si="6"/>
        <v>0</v>
      </c>
      <c r="AM140" s="14">
        <f t="shared" si="7"/>
        <v>0</v>
      </c>
      <c r="AN140" s="4">
        <f t="shared" si="8"/>
        <v>0</v>
      </c>
    </row>
    <row r="141" spans="1:40" x14ac:dyDescent="0.25">
      <c r="A141" s="8"/>
      <c r="B141" s="15" t="s">
        <v>284</v>
      </c>
      <c r="C141" s="11" t="s">
        <v>137</v>
      </c>
      <c r="D141" s="10" t="s">
        <v>305</v>
      </c>
      <c r="E141" s="4" t="s">
        <v>153</v>
      </c>
      <c r="F141" s="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4">
        <f t="shared" ref="AL141:AL154" si="12">SUM(G141:AK141)</f>
        <v>0</v>
      </c>
      <c r="AM141" s="14">
        <f t="shared" ref="AM141:AM154" si="13">AL141/60</f>
        <v>0</v>
      </c>
      <c r="AN141" s="4">
        <f t="shared" ref="AN141:AN154" si="14">SUMPRODUCT(--ISNUMBER(G141:AK141))</f>
        <v>0</v>
      </c>
    </row>
    <row r="142" spans="1:40" x14ac:dyDescent="0.25">
      <c r="A142" s="8"/>
      <c r="B142" s="15" t="s">
        <v>285</v>
      </c>
      <c r="C142" s="11" t="s">
        <v>138</v>
      </c>
      <c r="D142" s="10" t="s">
        <v>361</v>
      </c>
      <c r="E142" s="4" t="s">
        <v>153</v>
      </c>
      <c r="F142" s="4"/>
      <c r="G142" s="5">
        <v>14</v>
      </c>
      <c r="H142" s="5"/>
      <c r="I142" s="5"/>
      <c r="J142" s="5">
        <v>26</v>
      </c>
      <c r="K142" s="5">
        <v>11</v>
      </c>
      <c r="L142" s="5">
        <v>53</v>
      </c>
      <c r="M142" s="5">
        <v>32</v>
      </c>
      <c r="N142" s="5">
        <v>24</v>
      </c>
      <c r="O142" s="5"/>
      <c r="P142" s="5"/>
      <c r="Q142" s="5">
        <v>14</v>
      </c>
      <c r="R142" s="5"/>
      <c r="S142" s="5"/>
      <c r="T142" s="5"/>
      <c r="U142" s="5"/>
      <c r="V142" s="5"/>
      <c r="W142" s="5"/>
      <c r="X142" s="5">
        <v>1</v>
      </c>
      <c r="Y142" s="5"/>
      <c r="Z142" s="5"/>
      <c r="AA142" s="5">
        <v>8</v>
      </c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4">
        <f t="shared" si="12"/>
        <v>183</v>
      </c>
      <c r="AM142" s="14">
        <f t="shared" si="13"/>
        <v>3.05</v>
      </c>
      <c r="AN142" s="4">
        <f t="shared" si="14"/>
        <v>9</v>
      </c>
    </row>
    <row r="143" spans="1:40" x14ac:dyDescent="0.25">
      <c r="A143" s="8"/>
      <c r="B143" s="15" t="s">
        <v>286</v>
      </c>
      <c r="C143" s="11" t="s">
        <v>139</v>
      </c>
      <c r="D143" s="10" t="s">
        <v>307</v>
      </c>
      <c r="E143" s="4" t="s">
        <v>153</v>
      </c>
      <c r="F143" s="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4">
        <f t="shared" si="12"/>
        <v>0</v>
      </c>
      <c r="AM143" s="14">
        <f t="shared" si="13"/>
        <v>0</v>
      </c>
      <c r="AN143" s="4">
        <f t="shared" si="14"/>
        <v>0</v>
      </c>
    </row>
    <row r="144" spans="1:40" x14ac:dyDescent="0.25">
      <c r="A144" s="8"/>
      <c r="B144" s="15" t="s">
        <v>287</v>
      </c>
      <c r="C144" s="11" t="s">
        <v>140</v>
      </c>
      <c r="D144" s="10" t="s">
        <v>328</v>
      </c>
      <c r="E144" s="4" t="s">
        <v>153</v>
      </c>
      <c r="F144" s="4"/>
      <c r="G144" s="5"/>
      <c r="H144" s="5"/>
      <c r="I144" s="5"/>
      <c r="J144" s="5">
        <v>5</v>
      </c>
      <c r="K144" s="5">
        <v>11</v>
      </c>
      <c r="L144" s="5">
        <v>3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4">
        <f t="shared" si="12"/>
        <v>19</v>
      </c>
      <c r="AM144" s="14">
        <f t="shared" si="13"/>
        <v>0.31666666666666665</v>
      </c>
      <c r="AN144" s="4">
        <f t="shared" si="14"/>
        <v>3</v>
      </c>
    </row>
    <row r="145" spans="1:40" x14ac:dyDescent="0.25">
      <c r="A145" s="8"/>
      <c r="B145" s="15" t="s">
        <v>288</v>
      </c>
      <c r="C145" s="11" t="s">
        <v>141</v>
      </c>
      <c r="D145" s="10" t="s">
        <v>307</v>
      </c>
      <c r="E145" s="4" t="s">
        <v>153</v>
      </c>
      <c r="F145" s="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4">
        <f t="shared" si="12"/>
        <v>0</v>
      </c>
      <c r="AM145" s="14">
        <f t="shared" si="13"/>
        <v>0</v>
      </c>
      <c r="AN145" s="4">
        <f t="shared" si="14"/>
        <v>0</v>
      </c>
    </row>
    <row r="146" spans="1:40" x14ac:dyDescent="0.25">
      <c r="A146" s="8"/>
      <c r="B146" s="15" t="s">
        <v>289</v>
      </c>
      <c r="C146" s="11" t="s">
        <v>142</v>
      </c>
      <c r="D146" s="10" t="s">
        <v>299</v>
      </c>
      <c r="E146" s="4" t="s">
        <v>153</v>
      </c>
      <c r="F146" s="4"/>
      <c r="G146" s="5"/>
      <c r="H146" s="5"/>
      <c r="I146" s="5"/>
      <c r="J146" s="5">
        <v>43</v>
      </c>
      <c r="K146" s="5"/>
      <c r="L146" s="5"/>
      <c r="M146" s="5">
        <v>9</v>
      </c>
      <c r="N146" s="5"/>
      <c r="O146" s="5"/>
      <c r="P146" s="5"/>
      <c r="Q146" s="5"/>
      <c r="R146" s="5">
        <v>33</v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>
        <v>27</v>
      </c>
      <c r="AJ146" s="5"/>
      <c r="AK146" s="5"/>
      <c r="AL146" s="4">
        <f t="shared" si="12"/>
        <v>112</v>
      </c>
      <c r="AM146" s="14">
        <f t="shared" si="13"/>
        <v>1.8666666666666667</v>
      </c>
      <c r="AN146" s="4">
        <f t="shared" si="14"/>
        <v>4</v>
      </c>
    </row>
    <row r="147" spans="1:40" x14ac:dyDescent="0.25">
      <c r="A147" s="8"/>
      <c r="B147" s="15" t="s">
        <v>290</v>
      </c>
      <c r="C147" s="11" t="s">
        <v>143</v>
      </c>
      <c r="D147" s="10" t="s">
        <v>362</v>
      </c>
      <c r="E147" s="4" t="s">
        <v>153</v>
      </c>
      <c r="F147" s="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4">
        <f t="shared" si="12"/>
        <v>0</v>
      </c>
      <c r="AM147" s="14">
        <f t="shared" si="13"/>
        <v>0</v>
      </c>
      <c r="AN147" s="4">
        <f t="shared" si="14"/>
        <v>0</v>
      </c>
    </row>
    <row r="148" spans="1:40" x14ac:dyDescent="0.25">
      <c r="A148" s="8"/>
      <c r="B148" s="15" t="s">
        <v>291</v>
      </c>
      <c r="C148" s="11" t="s">
        <v>144</v>
      </c>
      <c r="D148" s="10" t="s">
        <v>363</v>
      </c>
      <c r="E148" s="4" t="s">
        <v>153</v>
      </c>
      <c r="F148" s="4"/>
      <c r="G148" s="5"/>
      <c r="H148" s="5"/>
      <c r="I148" s="5"/>
      <c r="J148" s="5">
        <v>13</v>
      </c>
      <c r="K148" s="5">
        <v>2</v>
      </c>
      <c r="L148" s="5">
        <v>96</v>
      </c>
      <c r="M148" s="5">
        <v>28</v>
      </c>
      <c r="N148" s="5"/>
      <c r="O148" s="5"/>
      <c r="P148" s="5"/>
      <c r="Q148" s="5">
        <v>34</v>
      </c>
      <c r="R148" s="5">
        <v>10</v>
      </c>
      <c r="S148" s="5"/>
      <c r="T148" s="5"/>
      <c r="U148" s="5"/>
      <c r="V148" s="5"/>
      <c r="W148" s="5"/>
      <c r="X148" s="5"/>
      <c r="Y148" s="5">
        <v>12</v>
      </c>
      <c r="Z148" s="5"/>
      <c r="AA148" s="5"/>
      <c r="AB148" s="5">
        <v>12</v>
      </c>
      <c r="AC148" s="5"/>
      <c r="AD148" s="5"/>
      <c r="AE148" s="5">
        <v>10</v>
      </c>
      <c r="AF148" s="5"/>
      <c r="AG148" s="5"/>
      <c r="AH148" s="5"/>
      <c r="AI148" s="5"/>
      <c r="AJ148" s="5"/>
      <c r="AK148" s="5"/>
      <c r="AL148" s="4">
        <f t="shared" si="12"/>
        <v>217</v>
      </c>
      <c r="AM148" s="14">
        <f t="shared" si="13"/>
        <v>3.6166666666666667</v>
      </c>
      <c r="AN148" s="4">
        <f t="shared" si="14"/>
        <v>9</v>
      </c>
    </row>
    <row r="149" spans="1:40" x14ac:dyDescent="0.25">
      <c r="A149" s="8"/>
      <c r="B149" s="11" t="s">
        <v>145</v>
      </c>
      <c r="C149" s="11" t="s">
        <v>145</v>
      </c>
      <c r="D149" s="10" t="s">
        <v>301</v>
      </c>
      <c r="E149" s="4" t="s">
        <v>153</v>
      </c>
      <c r="F149" s="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>
        <v>1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4">
        <f t="shared" si="12"/>
        <v>1</v>
      </c>
      <c r="AM149" s="14">
        <f t="shared" si="13"/>
        <v>1.6666666666666666E-2</v>
      </c>
      <c r="AN149" s="4">
        <f t="shared" si="14"/>
        <v>1</v>
      </c>
    </row>
    <row r="150" spans="1:40" x14ac:dyDescent="0.25">
      <c r="A150" s="8"/>
      <c r="B150" s="15" t="s">
        <v>292</v>
      </c>
      <c r="C150" s="11" t="s">
        <v>146</v>
      </c>
      <c r="D150" s="10" t="s">
        <v>328</v>
      </c>
      <c r="E150" s="4" t="s">
        <v>153</v>
      </c>
      <c r="F150" s="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>
        <v>2</v>
      </c>
      <c r="S150" s="5"/>
      <c r="T150" s="5"/>
      <c r="U150" s="5"/>
      <c r="V150" s="5"/>
      <c r="W150" s="5"/>
      <c r="X150" s="5"/>
      <c r="Y150" s="5"/>
      <c r="Z150" s="5"/>
      <c r="AA150" s="5">
        <v>3</v>
      </c>
      <c r="AB150" s="5">
        <v>1</v>
      </c>
      <c r="AC150" s="5"/>
      <c r="AD150" s="5"/>
      <c r="AE150" s="5">
        <v>7</v>
      </c>
      <c r="AF150" s="5"/>
      <c r="AG150" s="5"/>
      <c r="AH150" s="5">
        <v>2</v>
      </c>
      <c r="AI150" s="5">
        <v>5</v>
      </c>
      <c r="AJ150" s="5"/>
      <c r="AK150" s="5"/>
      <c r="AL150" s="4">
        <f t="shared" si="12"/>
        <v>20</v>
      </c>
      <c r="AM150" s="14">
        <f t="shared" si="13"/>
        <v>0.33333333333333331</v>
      </c>
      <c r="AN150" s="4">
        <f t="shared" si="14"/>
        <v>6</v>
      </c>
    </row>
    <row r="151" spans="1:40" x14ac:dyDescent="0.25">
      <c r="A151" s="8"/>
      <c r="B151" s="15" t="s">
        <v>293</v>
      </c>
      <c r="C151" s="11" t="s">
        <v>147</v>
      </c>
      <c r="D151" s="10" t="s">
        <v>304</v>
      </c>
      <c r="E151" s="4" t="s">
        <v>153</v>
      </c>
      <c r="F151" s="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4">
        <f t="shared" si="12"/>
        <v>0</v>
      </c>
      <c r="AM151" s="14">
        <f t="shared" si="13"/>
        <v>0</v>
      </c>
      <c r="AN151" s="4">
        <f t="shared" si="14"/>
        <v>0</v>
      </c>
    </row>
    <row r="152" spans="1:40" x14ac:dyDescent="0.25">
      <c r="A152" s="8"/>
      <c r="B152" s="15" t="s">
        <v>295</v>
      </c>
      <c r="C152" s="11" t="s">
        <v>149</v>
      </c>
      <c r="D152" s="10" t="s">
        <v>364</v>
      </c>
      <c r="E152" s="4" t="s">
        <v>153</v>
      </c>
      <c r="F152" s="4"/>
      <c r="G152" s="5"/>
      <c r="H152" s="5"/>
      <c r="I152" s="5"/>
      <c r="J152" s="5">
        <v>156</v>
      </c>
      <c r="K152" s="5"/>
      <c r="L152" s="5"/>
      <c r="M152" s="5">
        <v>30</v>
      </c>
      <c r="N152" s="5">
        <v>11</v>
      </c>
      <c r="O152" s="5"/>
      <c r="P152" s="5"/>
      <c r="Q152" s="5"/>
      <c r="R152" s="5"/>
      <c r="S152" s="5">
        <v>5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4">
        <f t="shared" si="12"/>
        <v>202</v>
      </c>
      <c r="AM152" s="14">
        <f t="shared" si="13"/>
        <v>3.3666666666666667</v>
      </c>
      <c r="AN152" s="4">
        <f t="shared" si="14"/>
        <v>4</v>
      </c>
    </row>
    <row r="153" spans="1:40" x14ac:dyDescent="0.25">
      <c r="A153" s="8"/>
      <c r="B153" s="15" t="s">
        <v>296</v>
      </c>
      <c r="C153" s="11" t="s">
        <v>150</v>
      </c>
      <c r="D153" s="10" t="s">
        <v>325</v>
      </c>
      <c r="E153" s="4" t="s">
        <v>153</v>
      </c>
      <c r="F153" s="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4">
        <f t="shared" si="12"/>
        <v>0</v>
      </c>
      <c r="AM153" s="14">
        <f t="shared" si="13"/>
        <v>0</v>
      </c>
      <c r="AN153" s="4">
        <f t="shared" si="14"/>
        <v>0</v>
      </c>
    </row>
    <row r="154" spans="1:40" x14ac:dyDescent="0.25">
      <c r="A154" s="8"/>
      <c r="B154" s="15" t="s">
        <v>298</v>
      </c>
      <c r="C154" s="11" t="s">
        <v>152</v>
      </c>
      <c r="D154" s="10" t="s">
        <v>301</v>
      </c>
      <c r="E154" s="4" t="s">
        <v>153</v>
      </c>
      <c r="F154" s="4"/>
      <c r="G154" s="5"/>
      <c r="H154" s="5"/>
      <c r="I154" s="5"/>
      <c r="J154" s="5">
        <v>32</v>
      </c>
      <c r="K154" s="5">
        <v>28</v>
      </c>
      <c r="L154" s="5">
        <v>5</v>
      </c>
      <c r="M154" s="5">
        <v>20</v>
      </c>
      <c r="N154" s="5">
        <v>8</v>
      </c>
      <c r="O154" s="5"/>
      <c r="P154" s="5"/>
      <c r="Q154" s="5">
        <v>4</v>
      </c>
      <c r="R154" s="5">
        <v>29</v>
      </c>
      <c r="S154" s="5">
        <v>41</v>
      </c>
      <c r="T154" s="5"/>
      <c r="U154" s="5"/>
      <c r="V154" s="5"/>
      <c r="W154" s="5"/>
      <c r="X154" s="5">
        <v>9</v>
      </c>
      <c r="Y154" s="5">
        <v>3</v>
      </c>
      <c r="Z154" s="5"/>
      <c r="AA154" s="5">
        <v>4</v>
      </c>
      <c r="AB154" s="5">
        <v>6</v>
      </c>
      <c r="AC154" s="5"/>
      <c r="AD154" s="5"/>
      <c r="AE154" s="5">
        <v>5</v>
      </c>
      <c r="AF154" s="5"/>
      <c r="AG154" s="5">
        <v>11</v>
      </c>
      <c r="AH154" s="5"/>
      <c r="AI154" s="5">
        <v>4</v>
      </c>
      <c r="AJ154" s="5"/>
      <c r="AK154" s="5"/>
      <c r="AL154" s="4">
        <f t="shared" si="12"/>
        <v>209</v>
      </c>
      <c r="AM154" s="14">
        <f t="shared" si="13"/>
        <v>3.4833333333333334</v>
      </c>
      <c r="AN154" s="4">
        <f t="shared" si="14"/>
        <v>15</v>
      </c>
    </row>
  </sheetData>
  <mergeCells count="7">
    <mergeCell ref="AN2:AN3"/>
    <mergeCell ref="A1:C1"/>
    <mergeCell ref="A2:A3"/>
    <mergeCell ref="B2:F2"/>
    <mergeCell ref="G2:AK2"/>
    <mergeCell ref="AL2:AL3"/>
    <mergeCell ref="AM2:AM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3"/>
  <sheetViews>
    <sheetView topLeftCell="A58" workbookViewId="0">
      <selection activeCell="F3" sqref="F3"/>
    </sheetView>
  </sheetViews>
  <sheetFormatPr defaultRowHeight="15" x14ac:dyDescent="0.25"/>
  <cols>
    <col min="2" max="2" width="28.85546875" bestFit="1" customWidth="1"/>
    <col min="3" max="3" width="20.5703125" bestFit="1" customWidth="1"/>
    <col min="4" max="4" width="17.5703125" customWidth="1"/>
    <col min="5" max="5" width="8.85546875" customWidth="1"/>
    <col min="6" max="6" width="17.42578125" customWidth="1"/>
    <col min="8" max="8" width="14.42578125" customWidth="1"/>
  </cols>
  <sheetData>
    <row r="2" spans="2:9" ht="30" x14ac:dyDescent="0.25">
      <c r="B2" s="6" t="s">
        <v>161</v>
      </c>
      <c r="C2" s="6" t="s">
        <v>0</v>
      </c>
      <c r="D2" s="42" t="s">
        <v>163</v>
      </c>
      <c r="E2" s="42" t="s">
        <v>398</v>
      </c>
      <c r="F2" s="42" t="s">
        <v>165</v>
      </c>
      <c r="G2" s="42" t="s">
        <v>398</v>
      </c>
      <c r="H2" s="42" t="s">
        <v>164</v>
      </c>
      <c r="I2" s="42" t="s">
        <v>398</v>
      </c>
    </row>
    <row r="3" spans="2:9" x14ac:dyDescent="0.25">
      <c r="B3" s="12" t="s">
        <v>223</v>
      </c>
      <c r="C3" s="80" t="str">
        <f>_xlfn.XLOOKUP(B3,'Jun-Compile'!$B$3:$B$167,'Jun-Compile'!$C$3:$C$167," ",0)</f>
        <v>Estimator</v>
      </c>
      <c r="D3" s="8">
        <v>224</v>
      </c>
      <c r="E3" s="29">
        <f t="shared" ref="E3:E34" si="0">_xlfn.RANK.EQ(D3,$D$3:$D$153,0)</f>
        <v>11</v>
      </c>
      <c r="F3" s="26">
        <v>3.7333333333333334</v>
      </c>
      <c r="G3" s="50">
        <f t="shared" ref="G3:G34" si="1">_xlfn.RANK.EQ(F3,$F$3:$F$153,0)</f>
        <v>11</v>
      </c>
      <c r="H3" s="8">
        <v>16</v>
      </c>
      <c r="I3" s="50">
        <f t="shared" ref="I3:I34" si="2">_xlfn.RANK.EQ(H3,$H$3:$H$153,0)</f>
        <v>1</v>
      </c>
    </row>
    <row r="4" spans="2:9" x14ac:dyDescent="0.25">
      <c r="B4" s="12" t="s">
        <v>298</v>
      </c>
      <c r="C4" s="80">
        <f>_xlfn.XLOOKUP(B4,'Jun-Compile'!$B$3:$B$167,'Jun-Compile'!$C$3:$C$167," ",0)</f>
        <v>0</v>
      </c>
      <c r="D4" s="8">
        <v>209</v>
      </c>
      <c r="E4" s="29">
        <f t="shared" si="0"/>
        <v>13</v>
      </c>
      <c r="F4" s="26">
        <v>3.4833333333333334</v>
      </c>
      <c r="G4" s="50">
        <f t="shared" si="1"/>
        <v>13</v>
      </c>
      <c r="H4" s="8">
        <v>15</v>
      </c>
      <c r="I4" s="50">
        <f t="shared" si="2"/>
        <v>2</v>
      </c>
    </row>
    <row r="5" spans="2:9" x14ac:dyDescent="0.25">
      <c r="B5" s="12" t="s">
        <v>201</v>
      </c>
      <c r="C5" s="80" t="str">
        <f>_xlfn.XLOOKUP(B5,'Jun-Compile'!$B$3:$B$167,'Jun-Compile'!$C$3:$C$167," ",0)</f>
        <v>RPE</v>
      </c>
      <c r="D5" s="8">
        <v>321</v>
      </c>
      <c r="E5" s="29">
        <f t="shared" si="0"/>
        <v>5</v>
      </c>
      <c r="F5" s="26">
        <v>5.35</v>
      </c>
      <c r="G5" s="50">
        <f t="shared" si="1"/>
        <v>5</v>
      </c>
      <c r="H5" s="8">
        <v>15</v>
      </c>
      <c r="I5" s="50">
        <f t="shared" si="2"/>
        <v>2</v>
      </c>
    </row>
    <row r="6" spans="2:9" x14ac:dyDescent="0.25">
      <c r="B6" s="12" t="s">
        <v>188</v>
      </c>
      <c r="C6" s="80" t="str">
        <f>_xlfn.XLOOKUP(B6,'Jun-Compile'!$B$3:$B$167,'Jun-Compile'!$C$3:$C$167," ",0)</f>
        <v>RPE</v>
      </c>
      <c r="D6" s="8">
        <v>250</v>
      </c>
      <c r="E6" s="29">
        <f t="shared" si="0"/>
        <v>7</v>
      </c>
      <c r="F6" s="26">
        <v>4.166666666666667</v>
      </c>
      <c r="G6" s="50">
        <f t="shared" si="1"/>
        <v>7</v>
      </c>
      <c r="H6" s="8">
        <v>14</v>
      </c>
      <c r="I6" s="50">
        <f t="shared" si="2"/>
        <v>4</v>
      </c>
    </row>
    <row r="7" spans="2:9" x14ac:dyDescent="0.25">
      <c r="B7" s="12" t="s">
        <v>192</v>
      </c>
      <c r="C7" s="80" t="str">
        <f>_xlfn.XLOOKUP(B7,'Jun-Compile'!$B$3:$B$167,'Jun-Compile'!$C$3:$C$167," ",0)</f>
        <v>Teknisi TC</v>
      </c>
      <c r="D7" s="8">
        <v>171</v>
      </c>
      <c r="E7" s="29">
        <f t="shared" si="0"/>
        <v>18</v>
      </c>
      <c r="F7" s="26">
        <v>2.85</v>
      </c>
      <c r="G7" s="50">
        <f t="shared" si="1"/>
        <v>18</v>
      </c>
      <c r="H7" s="8">
        <v>14</v>
      </c>
      <c r="I7" s="50">
        <f t="shared" si="2"/>
        <v>4</v>
      </c>
    </row>
    <row r="8" spans="2:9" x14ac:dyDescent="0.25">
      <c r="B8" s="12" t="s">
        <v>204</v>
      </c>
      <c r="C8" s="80" t="str">
        <f>_xlfn.XLOOKUP(B8,'Jun-Compile'!$B$3:$B$167,'Jun-Compile'!$C$3:$C$167," ",0)</f>
        <v>MEP</v>
      </c>
      <c r="D8" s="8">
        <v>378</v>
      </c>
      <c r="E8" s="29">
        <f t="shared" si="0"/>
        <v>2</v>
      </c>
      <c r="F8" s="26">
        <v>6.3</v>
      </c>
      <c r="G8" s="50">
        <f t="shared" si="1"/>
        <v>2</v>
      </c>
      <c r="H8" s="8">
        <v>13</v>
      </c>
      <c r="I8" s="50">
        <f t="shared" si="2"/>
        <v>6</v>
      </c>
    </row>
    <row r="9" spans="2:9" x14ac:dyDescent="0.25">
      <c r="B9" s="12" t="s">
        <v>196</v>
      </c>
      <c r="C9" s="80" t="str">
        <f>_xlfn.XLOOKUP(B9,'Jun-Compile'!$B$3:$B$167,'Jun-Compile'!$C$3:$C$167," ",0)</f>
        <v>RPE</v>
      </c>
      <c r="D9" s="8">
        <v>172</v>
      </c>
      <c r="E9" s="29">
        <f t="shared" si="0"/>
        <v>17</v>
      </c>
      <c r="F9" s="26">
        <v>2.8666666666666667</v>
      </c>
      <c r="G9" s="50">
        <f t="shared" si="1"/>
        <v>17</v>
      </c>
      <c r="H9" s="8">
        <v>13</v>
      </c>
      <c r="I9" s="50">
        <f t="shared" si="2"/>
        <v>6</v>
      </c>
    </row>
    <row r="10" spans="2:9" x14ac:dyDescent="0.25">
      <c r="B10" s="12" t="s">
        <v>171</v>
      </c>
      <c r="C10" s="80" t="str">
        <f>_xlfn.XLOOKUP(B10,'Jun-Compile'!$B$3:$B$167,'Jun-Compile'!$C$3:$C$167," ",0)</f>
        <v>PPJM</v>
      </c>
      <c r="D10" s="8">
        <v>286</v>
      </c>
      <c r="E10" s="29">
        <f t="shared" si="0"/>
        <v>6</v>
      </c>
      <c r="F10" s="26">
        <v>4.7666666666666666</v>
      </c>
      <c r="G10" s="50">
        <f t="shared" si="1"/>
        <v>6</v>
      </c>
      <c r="H10" s="8">
        <v>12</v>
      </c>
      <c r="I10" s="50">
        <f t="shared" si="2"/>
        <v>8</v>
      </c>
    </row>
    <row r="11" spans="2:9" x14ac:dyDescent="0.25">
      <c r="B11" s="12" t="s">
        <v>74</v>
      </c>
      <c r="C11" s="80" t="str">
        <f>_xlfn.XLOOKUP(B11,'Jun-Compile'!$B$3:$B$167,'Jun-Compile'!$C$3:$C$167," ",0)</f>
        <v>MEP</v>
      </c>
      <c r="D11" s="8">
        <v>151</v>
      </c>
      <c r="E11" s="29">
        <f t="shared" si="0"/>
        <v>21</v>
      </c>
      <c r="F11" s="26">
        <v>2.5166666666666666</v>
      </c>
      <c r="G11" s="50">
        <f t="shared" si="1"/>
        <v>21</v>
      </c>
      <c r="H11" s="8">
        <v>11</v>
      </c>
      <c r="I11" s="50">
        <f t="shared" si="2"/>
        <v>9</v>
      </c>
    </row>
    <row r="12" spans="2:9" x14ac:dyDescent="0.25">
      <c r="B12" s="12" t="s">
        <v>274</v>
      </c>
      <c r="C12" s="80" t="str">
        <f>_xlfn.XLOOKUP(B12,'Jun-Compile'!$B$3:$B$167,'Jun-Compile'!$C$3:$C$167," ",0)</f>
        <v>Sales</v>
      </c>
      <c r="D12" s="8">
        <v>228</v>
      </c>
      <c r="E12" s="29">
        <f t="shared" si="0"/>
        <v>10</v>
      </c>
      <c r="F12" s="26">
        <v>3.8</v>
      </c>
      <c r="G12" s="50">
        <f t="shared" si="1"/>
        <v>10</v>
      </c>
      <c r="H12" s="8">
        <v>11</v>
      </c>
      <c r="I12" s="50">
        <f t="shared" si="2"/>
        <v>9</v>
      </c>
    </row>
    <row r="13" spans="2:9" x14ac:dyDescent="0.25">
      <c r="B13" s="12" t="s">
        <v>278</v>
      </c>
      <c r="C13" s="80" t="str">
        <f>_xlfn.XLOOKUP(B13,'Jun-Compile'!$B$3:$B$167,'Jun-Compile'!$C$3:$C$167," ",0)</f>
        <v>Sales</v>
      </c>
      <c r="D13" s="8">
        <v>200</v>
      </c>
      <c r="E13" s="29">
        <f t="shared" si="0"/>
        <v>15</v>
      </c>
      <c r="F13" s="26">
        <v>3.3333333333333335</v>
      </c>
      <c r="G13" s="50">
        <f t="shared" si="1"/>
        <v>15</v>
      </c>
      <c r="H13" s="8">
        <v>11</v>
      </c>
      <c r="I13" s="50">
        <f t="shared" si="2"/>
        <v>9</v>
      </c>
    </row>
    <row r="14" spans="2:9" x14ac:dyDescent="0.25">
      <c r="B14" s="12" t="s">
        <v>189</v>
      </c>
      <c r="C14" s="80" t="str">
        <f>_xlfn.XLOOKUP(B14,'Jun-Compile'!$B$3:$B$167,'Jun-Compile'!$C$3:$C$167," ",0)</f>
        <v>Teknisi TC</v>
      </c>
      <c r="D14" s="8">
        <v>240</v>
      </c>
      <c r="E14" s="29">
        <f t="shared" si="0"/>
        <v>8</v>
      </c>
      <c r="F14" s="26">
        <v>4</v>
      </c>
      <c r="G14" s="50">
        <f t="shared" si="1"/>
        <v>8</v>
      </c>
      <c r="H14" s="8">
        <v>11</v>
      </c>
      <c r="I14" s="50">
        <f t="shared" si="2"/>
        <v>9</v>
      </c>
    </row>
    <row r="15" spans="2:9" x14ac:dyDescent="0.25">
      <c r="B15" s="11" t="s">
        <v>94</v>
      </c>
      <c r="C15" s="80" t="str">
        <f>_xlfn.XLOOKUP(B15,'Jun-Compile'!$B$3:$B$167,'Jun-Compile'!$C$3:$C$167," ",0)</f>
        <v>Logistik</v>
      </c>
      <c r="D15" s="8">
        <v>142</v>
      </c>
      <c r="E15" s="29">
        <f t="shared" si="0"/>
        <v>23</v>
      </c>
      <c r="F15" s="26">
        <v>2.3666666666666667</v>
      </c>
      <c r="G15" s="50">
        <f t="shared" si="1"/>
        <v>23</v>
      </c>
      <c r="H15" s="8">
        <v>10</v>
      </c>
      <c r="I15" s="50">
        <f t="shared" si="2"/>
        <v>13</v>
      </c>
    </row>
    <row r="16" spans="2:9" x14ac:dyDescent="0.25">
      <c r="B16" s="18" t="s">
        <v>378</v>
      </c>
      <c r="C16" s="80" t="str">
        <f>_xlfn.XLOOKUP(B16,'Jun-Compile'!$B$3:$B$167,'Jun-Compile'!$C$3:$C$167," ",0)</f>
        <v>MEP</v>
      </c>
      <c r="D16" s="8">
        <v>438</v>
      </c>
      <c r="E16" s="29">
        <f t="shared" si="0"/>
        <v>1</v>
      </c>
      <c r="F16" s="26">
        <v>7.3</v>
      </c>
      <c r="G16" s="50">
        <f t="shared" si="1"/>
        <v>1</v>
      </c>
      <c r="H16" s="8">
        <v>10</v>
      </c>
      <c r="I16" s="50">
        <f t="shared" si="2"/>
        <v>13</v>
      </c>
    </row>
    <row r="17" spans="2:9" x14ac:dyDescent="0.25">
      <c r="B17" s="12" t="s">
        <v>249</v>
      </c>
      <c r="C17" s="80" t="str">
        <f>_xlfn.XLOOKUP(B17,'Jun-Compile'!$B$3:$B$167,'Jun-Compile'!$C$3:$C$167," ",0)</f>
        <v>Operation</v>
      </c>
      <c r="D17" s="8">
        <v>62</v>
      </c>
      <c r="E17" s="29">
        <f t="shared" si="0"/>
        <v>39</v>
      </c>
      <c r="F17" s="26">
        <v>1.0333333333333334</v>
      </c>
      <c r="G17" s="50">
        <f t="shared" si="1"/>
        <v>39</v>
      </c>
      <c r="H17" s="8">
        <v>10</v>
      </c>
      <c r="I17" s="50">
        <f t="shared" si="2"/>
        <v>13</v>
      </c>
    </row>
    <row r="18" spans="2:9" x14ac:dyDescent="0.25">
      <c r="B18" s="12" t="s">
        <v>220</v>
      </c>
      <c r="C18" s="80">
        <f>_xlfn.XLOOKUP(B18,'Jun-Compile'!$B$3:$B$167,'Jun-Compile'!$C$3:$C$167," ",0)</f>
        <v>0</v>
      </c>
      <c r="D18" s="8">
        <v>93</v>
      </c>
      <c r="E18" s="29">
        <f t="shared" si="0"/>
        <v>30</v>
      </c>
      <c r="F18" s="26">
        <v>1.55</v>
      </c>
      <c r="G18" s="50">
        <f t="shared" si="1"/>
        <v>30</v>
      </c>
      <c r="H18" s="8">
        <v>9</v>
      </c>
      <c r="I18" s="50">
        <f t="shared" si="2"/>
        <v>16</v>
      </c>
    </row>
    <row r="19" spans="2:9" x14ac:dyDescent="0.25">
      <c r="B19" s="12" t="s">
        <v>48</v>
      </c>
      <c r="C19" s="80" t="str">
        <f>_xlfn.XLOOKUP(B19,'Jun-Compile'!$B$3:$B$167,'Jun-Compile'!$C$3:$C$167," ",0)</f>
        <v>MEP</v>
      </c>
      <c r="D19" s="8">
        <v>110</v>
      </c>
      <c r="E19" s="29">
        <f t="shared" si="0"/>
        <v>26</v>
      </c>
      <c r="F19" s="26">
        <v>1.8333333333333333</v>
      </c>
      <c r="G19" s="50">
        <f t="shared" si="1"/>
        <v>26</v>
      </c>
      <c r="H19" s="8">
        <v>9</v>
      </c>
      <c r="I19" s="50">
        <f t="shared" si="2"/>
        <v>16</v>
      </c>
    </row>
    <row r="20" spans="2:9" x14ac:dyDescent="0.25">
      <c r="B20" s="12" t="s">
        <v>291</v>
      </c>
      <c r="C20" s="80" t="str">
        <f>_xlfn.XLOOKUP(B20,'Jun-Compile'!$B$3:$B$167,'Jun-Compile'!$C$3:$C$167," ",0)</f>
        <v>MEP</v>
      </c>
      <c r="D20" s="8">
        <v>217</v>
      </c>
      <c r="E20" s="29">
        <f t="shared" si="0"/>
        <v>12</v>
      </c>
      <c r="F20" s="26">
        <v>3.6166666666666667</v>
      </c>
      <c r="G20" s="50">
        <f t="shared" si="1"/>
        <v>12</v>
      </c>
      <c r="H20" s="8">
        <v>9</v>
      </c>
      <c r="I20" s="50">
        <f t="shared" si="2"/>
        <v>16</v>
      </c>
    </row>
    <row r="21" spans="2:9" x14ac:dyDescent="0.25">
      <c r="B21" s="12" t="s">
        <v>194</v>
      </c>
      <c r="C21" s="80" t="str">
        <f>_xlfn.XLOOKUP(B21,'Jun-Compile'!$B$3:$B$167,'Jun-Compile'!$C$3:$C$167," ",0)</f>
        <v>Teknisi Service</v>
      </c>
      <c r="D21" s="8">
        <v>164</v>
      </c>
      <c r="E21" s="29">
        <f t="shared" si="0"/>
        <v>19</v>
      </c>
      <c r="F21" s="26">
        <v>2.7333333333333334</v>
      </c>
      <c r="G21" s="50">
        <f t="shared" si="1"/>
        <v>19</v>
      </c>
      <c r="H21" s="8">
        <v>9</v>
      </c>
      <c r="I21" s="50">
        <f t="shared" si="2"/>
        <v>16</v>
      </c>
    </row>
    <row r="22" spans="2:9" x14ac:dyDescent="0.25">
      <c r="B22" s="12" t="s">
        <v>285</v>
      </c>
      <c r="C22" s="80" t="str">
        <f>_xlfn.XLOOKUP(B22,'Jun-Compile'!$B$3:$B$167,'Jun-Compile'!$C$3:$C$167," ",0)</f>
        <v>Teknisi TC</v>
      </c>
      <c r="D22" s="8">
        <v>183</v>
      </c>
      <c r="E22" s="29">
        <f t="shared" si="0"/>
        <v>16</v>
      </c>
      <c r="F22" s="26">
        <v>3.05</v>
      </c>
      <c r="G22" s="50">
        <f t="shared" si="1"/>
        <v>16</v>
      </c>
      <c r="H22" s="8">
        <v>9</v>
      </c>
      <c r="I22" s="50">
        <f t="shared" si="2"/>
        <v>16</v>
      </c>
    </row>
    <row r="23" spans="2:9" x14ac:dyDescent="0.25">
      <c r="B23" s="11" t="s">
        <v>101</v>
      </c>
      <c r="C23" s="80" t="str">
        <f>_xlfn.XLOOKUP(B23,'Jun-Compile'!$B$3:$B$167,'Jun-Compile'!$C$3:$C$167," ",0)</f>
        <v>Admin Sales &amp; Engineer</v>
      </c>
      <c r="D23" s="8">
        <v>73</v>
      </c>
      <c r="E23" s="29">
        <f t="shared" si="0"/>
        <v>35</v>
      </c>
      <c r="F23" s="26">
        <v>1.2166666666666666</v>
      </c>
      <c r="G23" s="50">
        <f t="shared" si="1"/>
        <v>35</v>
      </c>
      <c r="H23" s="8">
        <v>8</v>
      </c>
      <c r="I23" s="50">
        <f t="shared" si="2"/>
        <v>21</v>
      </c>
    </row>
    <row r="24" spans="2:9" x14ac:dyDescent="0.25">
      <c r="B24" s="12" t="s">
        <v>175</v>
      </c>
      <c r="C24" s="80" t="str">
        <f>_xlfn.XLOOKUP(B24,'Jun-Compile'!$B$3:$B$167,'Jun-Compile'!$C$3:$C$167," ",0)</f>
        <v>Purchasing</v>
      </c>
      <c r="D24" s="8">
        <v>108</v>
      </c>
      <c r="E24" s="29">
        <f t="shared" si="0"/>
        <v>27</v>
      </c>
      <c r="F24" s="26">
        <v>1.8</v>
      </c>
      <c r="G24" s="50">
        <f t="shared" si="1"/>
        <v>27</v>
      </c>
      <c r="H24" s="8">
        <v>8</v>
      </c>
      <c r="I24" s="50">
        <f t="shared" si="2"/>
        <v>21</v>
      </c>
    </row>
    <row r="25" spans="2:9" x14ac:dyDescent="0.25">
      <c r="B25" s="12" t="s">
        <v>41</v>
      </c>
      <c r="C25" s="80" t="str">
        <f>_xlfn.XLOOKUP(B25,'Jun-Compile'!$B$3:$B$167,'Jun-Compile'!$C$3:$C$167," ",0)</f>
        <v>Teknisi TC</v>
      </c>
      <c r="D25" s="8">
        <v>82</v>
      </c>
      <c r="E25" s="29">
        <f t="shared" si="0"/>
        <v>32</v>
      </c>
      <c r="F25" s="26">
        <v>1.3666666666666667</v>
      </c>
      <c r="G25" s="50">
        <f t="shared" si="1"/>
        <v>32</v>
      </c>
      <c r="H25" s="8">
        <v>8</v>
      </c>
      <c r="I25" s="50">
        <f t="shared" si="2"/>
        <v>21</v>
      </c>
    </row>
    <row r="26" spans="2:9" x14ac:dyDescent="0.25">
      <c r="B26" s="12" t="s">
        <v>221</v>
      </c>
      <c r="C26" s="80" t="str">
        <f>_xlfn.XLOOKUP(B26,'Jun-Compile'!$B$3:$B$167,'Jun-Compile'!$C$3:$C$167," ",0)</f>
        <v>Operation</v>
      </c>
      <c r="D26" s="8">
        <v>48</v>
      </c>
      <c r="E26" s="29">
        <f t="shared" si="0"/>
        <v>43</v>
      </c>
      <c r="F26" s="26">
        <v>0.8</v>
      </c>
      <c r="G26" s="50">
        <f t="shared" si="1"/>
        <v>43</v>
      </c>
      <c r="H26" s="8">
        <v>7</v>
      </c>
      <c r="I26" s="50">
        <f t="shared" si="2"/>
        <v>24</v>
      </c>
    </row>
    <row r="27" spans="2:9" x14ac:dyDescent="0.25">
      <c r="B27" s="12" t="s">
        <v>236</v>
      </c>
      <c r="C27" s="80" t="str">
        <f>_xlfn.XLOOKUP(B27,'Jun-Compile'!$B$3:$B$167,'Jun-Compile'!$C$3:$C$167," ",0)</f>
        <v>Operation</v>
      </c>
      <c r="D27" s="8">
        <v>78</v>
      </c>
      <c r="E27" s="29">
        <f t="shared" si="0"/>
        <v>34</v>
      </c>
      <c r="F27" s="26">
        <v>1.3</v>
      </c>
      <c r="G27" s="50">
        <f t="shared" si="1"/>
        <v>34</v>
      </c>
      <c r="H27" s="8">
        <v>7</v>
      </c>
      <c r="I27" s="50">
        <f t="shared" si="2"/>
        <v>24</v>
      </c>
    </row>
    <row r="28" spans="2:9" x14ac:dyDescent="0.25">
      <c r="B28" s="12" t="s">
        <v>246</v>
      </c>
      <c r="C28" s="80" t="str">
        <f>_xlfn.XLOOKUP(B28,'Jun-Compile'!$B$3:$B$167,'Jun-Compile'!$C$3:$C$167," ",0)</f>
        <v>Operation</v>
      </c>
      <c r="D28" s="8">
        <v>53</v>
      </c>
      <c r="E28" s="29">
        <f t="shared" si="0"/>
        <v>40</v>
      </c>
      <c r="F28" s="26">
        <v>0.8833333333333333</v>
      </c>
      <c r="G28" s="50">
        <f t="shared" si="1"/>
        <v>40</v>
      </c>
      <c r="H28" s="8">
        <v>7</v>
      </c>
      <c r="I28" s="50">
        <f t="shared" si="2"/>
        <v>24</v>
      </c>
    </row>
    <row r="29" spans="2:9" x14ac:dyDescent="0.25">
      <c r="B29" s="12" t="s">
        <v>191</v>
      </c>
      <c r="C29" s="80" t="str">
        <f>_xlfn.XLOOKUP(B29,'Jun-Compile'!$B$3:$B$167,'Jun-Compile'!$C$3:$C$167," ",0)</f>
        <v>Sales</v>
      </c>
      <c r="D29" s="8">
        <v>145</v>
      </c>
      <c r="E29" s="29">
        <f t="shared" si="0"/>
        <v>22</v>
      </c>
      <c r="F29" s="26">
        <v>2.4166666666666665</v>
      </c>
      <c r="G29" s="50">
        <f t="shared" si="1"/>
        <v>22</v>
      </c>
      <c r="H29" s="8">
        <v>7</v>
      </c>
      <c r="I29" s="50">
        <f t="shared" si="2"/>
        <v>24</v>
      </c>
    </row>
    <row r="30" spans="2:9" x14ac:dyDescent="0.25">
      <c r="B30" s="12" t="s">
        <v>244</v>
      </c>
      <c r="C30" s="80" t="str">
        <f>_xlfn.XLOOKUP(B30,'Jun-Compile'!$B$3:$B$167,'Jun-Compile'!$C$3:$C$167," ",0)</f>
        <v>Sales</v>
      </c>
      <c r="D30" s="8">
        <v>106</v>
      </c>
      <c r="E30" s="29">
        <f t="shared" si="0"/>
        <v>28</v>
      </c>
      <c r="F30" s="26">
        <v>1.7666666666666666</v>
      </c>
      <c r="G30" s="50">
        <f t="shared" si="1"/>
        <v>28</v>
      </c>
      <c r="H30" s="8">
        <v>7</v>
      </c>
      <c r="I30" s="50">
        <f t="shared" si="2"/>
        <v>24</v>
      </c>
    </row>
    <row r="31" spans="2:9" x14ac:dyDescent="0.25">
      <c r="B31" s="12" t="s">
        <v>247</v>
      </c>
      <c r="C31" s="80" t="str">
        <f>_xlfn.XLOOKUP(B31,'Jun-Compile'!$B$3:$B$167,'Jun-Compile'!$C$3:$C$167," ",0)</f>
        <v>Admin Sales &amp; Engineer</v>
      </c>
      <c r="D31" s="8">
        <v>19</v>
      </c>
      <c r="E31" s="29">
        <f t="shared" si="0"/>
        <v>58</v>
      </c>
      <c r="F31" s="26">
        <v>0.31666666666666665</v>
      </c>
      <c r="G31" s="50">
        <f t="shared" si="1"/>
        <v>58</v>
      </c>
      <c r="H31" s="8">
        <v>6</v>
      </c>
      <c r="I31" s="50">
        <f t="shared" si="2"/>
        <v>29</v>
      </c>
    </row>
    <row r="32" spans="2:9" x14ac:dyDescent="0.25">
      <c r="B32" s="12" t="s">
        <v>292</v>
      </c>
      <c r="C32" s="80" t="str">
        <f>_xlfn.XLOOKUP(B32,'Jun-Compile'!$B$3:$B$167,'Jun-Compile'!$C$3:$C$167," ",0)</f>
        <v>ERP</v>
      </c>
      <c r="D32" s="8">
        <v>20</v>
      </c>
      <c r="E32" s="29">
        <f t="shared" si="0"/>
        <v>57</v>
      </c>
      <c r="F32" s="26">
        <v>0.33333333333333331</v>
      </c>
      <c r="G32" s="50">
        <f t="shared" si="1"/>
        <v>57</v>
      </c>
      <c r="H32" s="8">
        <v>6</v>
      </c>
      <c r="I32" s="50">
        <f t="shared" si="2"/>
        <v>29</v>
      </c>
    </row>
    <row r="33" spans="2:9" x14ac:dyDescent="0.25">
      <c r="B33" s="12" t="s">
        <v>229</v>
      </c>
      <c r="C33" s="80" t="str">
        <f>_xlfn.XLOOKUP(B33,'Jun-Compile'!$B$3:$B$167,'Jun-Compile'!$C$3:$C$167," ",0)</f>
        <v>PPJM</v>
      </c>
      <c r="D33" s="8">
        <v>157</v>
      </c>
      <c r="E33" s="29">
        <f t="shared" si="0"/>
        <v>20</v>
      </c>
      <c r="F33" s="26">
        <v>2.6166666666666667</v>
      </c>
      <c r="G33" s="50">
        <f t="shared" si="1"/>
        <v>20</v>
      </c>
      <c r="H33" s="8">
        <v>6</v>
      </c>
      <c r="I33" s="50">
        <f t="shared" si="2"/>
        <v>29</v>
      </c>
    </row>
    <row r="34" spans="2:9" x14ac:dyDescent="0.25">
      <c r="B34" s="12" t="s">
        <v>172</v>
      </c>
      <c r="C34" s="80" t="str">
        <f>_xlfn.XLOOKUP(B34,'Jun-Compile'!$B$3:$B$167,'Jun-Compile'!$C$3:$C$167," ",0)</f>
        <v>PPJM</v>
      </c>
      <c r="D34" s="8">
        <v>355</v>
      </c>
      <c r="E34" s="29">
        <f t="shared" si="0"/>
        <v>3</v>
      </c>
      <c r="F34" s="26">
        <v>5.916666666666667</v>
      </c>
      <c r="G34" s="50">
        <f t="shared" si="1"/>
        <v>3</v>
      </c>
      <c r="H34" s="8">
        <v>6</v>
      </c>
      <c r="I34" s="50">
        <f t="shared" si="2"/>
        <v>29</v>
      </c>
    </row>
    <row r="35" spans="2:9" x14ac:dyDescent="0.25">
      <c r="B35" s="12" t="s">
        <v>233</v>
      </c>
      <c r="C35" s="80">
        <f>_xlfn.XLOOKUP(B35,'Jun-Compile'!$B$3:$B$167,'Jun-Compile'!$C$3:$C$167," ",0)</f>
        <v>0</v>
      </c>
      <c r="D35" s="8">
        <v>47</v>
      </c>
      <c r="E35" s="29">
        <f t="shared" ref="E35:E66" si="3">_xlfn.RANK.EQ(D35,$D$3:$D$153,0)</f>
        <v>44</v>
      </c>
      <c r="F35" s="26">
        <v>0.78333333333333333</v>
      </c>
      <c r="G35" s="50">
        <f t="shared" ref="G35:G66" si="4">_xlfn.RANK.EQ(F35,$F$3:$F$153,0)</f>
        <v>44</v>
      </c>
      <c r="H35" s="8">
        <v>6</v>
      </c>
      <c r="I35" s="50">
        <f t="shared" ref="I35:I66" si="5">_xlfn.RANK.EQ(H35,$H$3:$H$153,0)</f>
        <v>29</v>
      </c>
    </row>
    <row r="36" spans="2:9" x14ac:dyDescent="0.25">
      <c r="B36" s="12" t="s">
        <v>238</v>
      </c>
      <c r="C36" s="80" t="str">
        <f>_xlfn.XLOOKUP(B36,'Jun-Compile'!$B$3:$B$167,'Jun-Compile'!$C$3:$C$167," ",0)</f>
        <v>Sales</v>
      </c>
      <c r="D36" s="8">
        <v>69</v>
      </c>
      <c r="E36" s="29">
        <f t="shared" si="3"/>
        <v>37</v>
      </c>
      <c r="F36" s="26">
        <v>1.1499999999999999</v>
      </c>
      <c r="G36" s="50">
        <f t="shared" si="4"/>
        <v>37</v>
      </c>
      <c r="H36" s="8">
        <v>6</v>
      </c>
      <c r="I36" s="50">
        <f t="shared" si="5"/>
        <v>29</v>
      </c>
    </row>
    <row r="37" spans="2:9" x14ac:dyDescent="0.25">
      <c r="B37" s="12" t="s">
        <v>224</v>
      </c>
      <c r="C37" s="80" t="str">
        <f>_xlfn.XLOOKUP(B37,'Jun-Compile'!$B$3:$B$167,'Jun-Compile'!$C$3:$C$167," ",0)</f>
        <v>Estimator</v>
      </c>
      <c r="D37" s="8">
        <v>79</v>
      </c>
      <c r="E37" s="29">
        <f t="shared" si="3"/>
        <v>33</v>
      </c>
      <c r="F37" s="26">
        <v>1.3166666666666667</v>
      </c>
      <c r="G37" s="50">
        <f t="shared" si="4"/>
        <v>33</v>
      </c>
      <c r="H37" s="8">
        <v>5</v>
      </c>
      <c r="I37" s="50">
        <f t="shared" si="5"/>
        <v>35</v>
      </c>
    </row>
    <row r="38" spans="2:9" x14ac:dyDescent="0.25">
      <c r="B38" s="12" t="s">
        <v>260</v>
      </c>
      <c r="C38" s="80" t="str">
        <f>_xlfn.XLOOKUP(B38,'Jun-Compile'!$B$3:$B$167,'Jun-Compile'!$C$3:$C$167," ",0)</f>
        <v>Estimator</v>
      </c>
      <c r="D38" s="8">
        <v>352</v>
      </c>
      <c r="E38" s="29">
        <f t="shared" si="3"/>
        <v>4</v>
      </c>
      <c r="F38" s="26">
        <v>5.8666666666666663</v>
      </c>
      <c r="G38" s="50">
        <f t="shared" si="4"/>
        <v>4</v>
      </c>
      <c r="H38" s="8">
        <v>5</v>
      </c>
      <c r="I38" s="50">
        <f t="shared" si="5"/>
        <v>35</v>
      </c>
    </row>
    <row r="39" spans="2:9" x14ac:dyDescent="0.25">
      <c r="B39" s="12" t="s">
        <v>214</v>
      </c>
      <c r="C39" s="80" t="str">
        <f>_xlfn.XLOOKUP(B39,'Jun-Compile'!$B$3:$B$167,'Jun-Compile'!$C$3:$C$167," ",0)</f>
        <v>GTI</v>
      </c>
      <c r="D39" s="8">
        <v>49</v>
      </c>
      <c r="E39" s="29">
        <f t="shared" si="3"/>
        <v>42</v>
      </c>
      <c r="F39" s="26">
        <v>0.81666666666666665</v>
      </c>
      <c r="G39" s="50">
        <f t="shared" si="4"/>
        <v>42</v>
      </c>
      <c r="H39" s="8">
        <v>5</v>
      </c>
      <c r="I39" s="50">
        <f t="shared" si="5"/>
        <v>35</v>
      </c>
    </row>
    <row r="40" spans="2:9" x14ac:dyDescent="0.25">
      <c r="B40" s="12" t="s">
        <v>275</v>
      </c>
      <c r="C40" s="80" t="str">
        <f>_xlfn.XLOOKUP(B40,'Jun-Compile'!$B$3:$B$167,'Jun-Compile'!$C$3:$C$167," ",0)</f>
        <v>Logistik</v>
      </c>
      <c r="D40" s="8">
        <v>44</v>
      </c>
      <c r="E40" s="29">
        <f t="shared" si="3"/>
        <v>46</v>
      </c>
      <c r="F40" s="26">
        <v>0.73333333333333328</v>
      </c>
      <c r="G40" s="50">
        <f t="shared" si="4"/>
        <v>46</v>
      </c>
      <c r="H40" s="8">
        <v>5</v>
      </c>
      <c r="I40" s="50">
        <f t="shared" si="5"/>
        <v>35</v>
      </c>
    </row>
    <row r="41" spans="2:9" x14ac:dyDescent="0.25">
      <c r="B41" s="12" t="s">
        <v>271</v>
      </c>
      <c r="C41" s="80" t="str">
        <f>_xlfn.XLOOKUP(B41,'Jun-Compile'!$B$3:$B$167,'Jun-Compile'!$C$3:$C$167," ",0)</f>
        <v>MEP</v>
      </c>
      <c r="D41" s="8">
        <v>17</v>
      </c>
      <c r="E41" s="29">
        <f t="shared" si="3"/>
        <v>61</v>
      </c>
      <c r="F41" s="26">
        <v>0.28333333333333333</v>
      </c>
      <c r="G41" s="50">
        <f t="shared" si="4"/>
        <v>61</v>
      </c>
      <c r="H41" s="8">
        <v>5</v>
      </c>
      <c r="I41" s="50">
        <f t="shared" si="5"/>
        <v>35</v>
      </c>
    </row>
    <row r="42" spans="2:9" x14ac:dyDescent="0.25">
      <c r="B42" s="12" t="s">
        <v>167</v>
      </c>
      <c r="C42" s="80" t="str">
        <f>_xlfn.XLOOKUP(B42,'Jun-Compile'!$B$3:$B$167,'Jun-Compile'!$C$3:$C$167," ",0)</f>
        <v>PPJM</v>
      </c>
      <c r="D42" s="8">
        <v>229</v>
      </c>
      <c r="E42" s="29">
        <f t="shared" si="3"/>
        <v>9</v>
      </c>
      <c r="F42" s="26">
        <v>3.8166666666666669</v>
      </c>
      <c r="G42" s="50">
        <f t="shared" si="4"/>
        <v>9</v>
      </c>
      <c r="H42" s="8">
        <v>5</v>
      </c>
      <c r="I42" s="50">
        <f t="shared" si="5"/>
        <v>35</v>
      </c>
    </row>
    <row r="43" spans="2:9" x14ac:dyDescent="0.25">
      <c r="B43" s="12" t="s">
        <v>294</v>
      </c>
      <c r="C43" s="80" t="str">
        <f>_xlfn.XLOOKUP(B43,'Jun-Compile'!$B$3:$B$167,'Jun-Compile'!$C$3:$C$167," ",0)</f>
        <v>Purchasing</v>
      </c>
      <c r="D43" s="8">
        <v>70</v>
      </c>
      <c r="E43" s="29">
        <f t="shared" si="3"/>
        <v>36</v>
      </c>
      <c r="F43" s="26">
        <v>1.1666666666666667</v>
      </c>
      <c r="G43" s="50">
        <f t="shared" si="4"/>
        <v>36</v>
      </c>
      <c r="H43" s="8">
        <v>5</v>
      </c>
      <c r="I43" s="50">
        <f t="shared" si="5"/>
        <v>35</v>
      </c>
    </row>
    <row r="44" spans="2:9" x14ac:dyDescent="0.25">
      <c r="B44" s="12" t="s">
        <v>199</v>
      </c>
      <c r="C44" s="80" t="str">
        <f>_xlfn.XLOOKUP(B44,'Jun-Compile'!$B$3:$B$167,'Jun-Compile'!$C$3:$C$167," ",0)</f>
        <v>RPE</v>
      </c>
      <c r="D44" s="8">
        <v>95</v>
      </c>
      <c r="E44" s="29">
        <f t="shared" si="3"/>
        <v>29</v>
      </c>
      <c r="F44" s="26">
        <v>1.5833333333333333</v>
      </c>
      <c r="G44" s="50">
        <f t="shared" si="4"/>
        <v>29</v>
      </c>
      <c r="H44" s="8">
        <v>5</v>
      </c>
      <c r="I44" s="50">
        <f t="shared" si="5"/>
        <v>35</v>
      </c>
    </row>
    <row r="45" spans="2:9" x14ac:dyDescent="0.25">
      <c r="B45" s="12" t="s">
        <v>198</v>
      </c>
      <c r="C45" s="80" t="str">
        <f>_xlfn.XLOOKUP(B45,'Jun-Compile'!$B$3:$B$167,'Jun-Compile'!$C$3:$C$167," ",0)</f>
        <v>Finance &amp; Accounting</v>
      </c>
      <c r="D45" s="8">
        <v>26</v>
      </c>
      <c r="E45" s="29">
        <f t="shared" si="3"/>
        <v>51</v>
      </c>
      <c r="F45" s="26">
        <v>0.43333333333333335</v>
      </c>
      <c r="G45" s="50">
        <f t="shared" si="4"/>
        <v>51</v>
      </c>
      <c r="H45" s="8">
        <v>4</v>
      </c>
      <c r="I45" s="50">
        <f t="shared" si="5"/>
        <v>43</v>
      </c>
    </row>
    <row r="46" spans="2:9" x14ac:dyDescent="0.25">
      <c r="B46" s="12" t="s">
        <v>212</v>
      </c>
      <c r="C46" s="80" t="str">
        <f>_xlfn.XLOOKUP(B46,'Jun-Compile'!$B$3:$B$167,'Jun-Compile'!$C$3:$C$167," ",0)</f>
        <v>Logistik</v>
      </c>
      <c r="D46" s="8">
        <v>26</v>
      </c>
      <c r="E46" s="29">
        <f t="shared" si="3"/>
        <v>51</v>
      </c>
      <c r="F46" s="26">
        <v>0.43333333333333335</v>
      </c>
      <c r="G46" s="50">
        <f t="shared" si="4"/>
        <v>51</v>
      </c>
      <c r="H46" s="8">
        <v>4</v>
      </c>
      <c r="I46" s="50">
        <f t="shared" si="5"/>
        <v>43</v>
      </c>
    </row>
    <row r="47" spans="2:9" x14ac:dyDescent="0.25">
      <c r="B47" s="12" t="s">
        <v>205</v>
      </c>
      <c r="C47" s="80" t="str">
        <f>_xlfn.XLOOKUP(B47,'Jun-Compile'!$B$3:$B$167,'Jun-Compile'!$C$3:$C$167," ",0)</f>
        <v>MEP</v>
      </c>
      <c r="D47" s="8">
        <v>39</v>
      </c>
      <c r="E47" s="29">
        <f t="shared" si="3"/>
        <v>47</v>
      </c>
      <c r="F47" s="26">
        <v>0.65</v>
      </c>
      <c r="G47" s="50">
        <f t="shared" si="4"/>
        <v>47</v>
      </c>
      <c r="H47" s="8">
        <v>4</v>
      </c>
      <c r="I47" s="50">
        <f t="shared" si="5"/>
        <v>43</v>
      </c>
    </row>
    <row r="48" spans="2:9" x14ac:dyDescent="0.25">
      <c r="B48" s="12" t="s">
        <v>295</v>
      </c>
      <c r="C48" s="80">
        <f>_xlfn.XLOOKUP(B48,'Jun-Compile'!$B$3:$B$167,'Jun-Compile'!$C$3:$C$167," ",0)</f>
        <v>0</v>
      </c>
      <c r="D48" s="8">
        <v>202</v>
      </c>
      <c r="E48" s="29">
        <f t="shared" si="3"/>
        <v>14</v>
      </c>
      <c r="F48" s="26">
        <v>3.3666666666666667</v>
      </c>
      <c r="G48" s="50">
        <f t="shared" si="4"/>
        <v>14</v>
      </c>
      <c r="H48" s="8">
        <v>4</v>
      </c>
      <c r="I48" s="50">
        <f t="shared" si="5"/>
        <v>43</v>
      </c>
    </row>
    <row r="49" spans="2:9" x14ac:dyDescent="0.25">
      <c r="B49" s="16" t="s">
        <v>250</v>
      </c>
      <c r="C49" s="80" t="str">
        <f>_xlfn.XLOOKUP(B49,'Jun-Compile'!$B$3:$B$167,'Jun-Compile'!$C$3:$C$167," ",0)</f>
        <v>Purchasing</v>
      </c>
      <c r="D49" s="8">
        <v>26</v>
      </c>
      <c r="E49" s="29">
        <f t="shared" si="3"/>
        <v>51</v>
      </c>
      <c r="F49" s="26">
        <v>0.43333333333333335</v>
      </c>
      <c r="G49" s="50">
        <f t="shared" si="4"/>
        <v>51</v>
      </c>
      <c r="H49" s="8">
        <v>4</v>
      </c>
      <c r="I49" s="50">
        <f t="shared" si="5"/>
        <v>43</v>
      </c>
    </row>
    <row r="50" spans="2:9" x14ac:dyDescent="0.25">
      <c r="B50" s="12" t="s">
        <v>289</v>
      </c>
      <c r="C50" s="80" t="str">
        <f>_xlfn.XLOOKUP(B50,'Jun-Compile'!$B$3:$B$167,'Jun-Compile'!$C$3:$C$167," ",0)</f>
        <v>Sales</v>
      </c>
      <c r="D50" s="8">
        <v>112</v>
      </c>
      <c r="E50" s="29">
        <f t="shared" si="3"/>
        <v>25</v>
      </c>
      <c r="F50" s="26">
        <v>1.8666666666666667</v>
      </c>
      <c r="G50" s="50">
        <f t="shared" si="4"/>
        <v>25</v>
      </c>
      <c r="H50" s="8">
        <v>4</v>
      </c>
      <c r="I50" s="50">
        <f t="shared" si="5"/>
        <v>43</v>
      </c>
    </row>
    <row r="51" spans="2:9" x14ac:dyDescent="0.25">
      <c r="B51" s="28" t="s">
        <v>369</v>
      </c>
      <c r="C51" s="80">
        <f>_xlfn.XLOOKUP(B51,'Jun-Compile'!$B$3:$B$167,'Jun-Compile'!$C$3:$C$167," ",0)</f>
        <v>0</v>
      </c>
      <c r="D51" s="8">
        <v>67</v>
      </c>
      <c r="E51" s="29">
        <f t="shared" si="3"/>
        <v>38</v>
      </c>
      <c r="F51" s="26">
        <v>1.1166666666666667</v>
      </c>
      <c r="G51" s="50">
        <f t="shared" si="4"/>
        <v>38</v>
      </c>
      <c r="H51" s="8">
        <v>4</v>
      </c>
      <c r="I51" s="50">
        <f t="shared" si="5"/>
        <v>43</v>
      </c>
    </row>
    <row r="52" spans="2:9" x14ac:dyDescent="0.25">
      <c r="B52" s="12" t="s">
        <v>265</v>
      </c>
      <c r="C52" s="80" t="str">
        <f>_xlfn.XLOOKUP(B52,'Jun-Compile'!$B$3:$B$167,'Jun-Compile'!$C$3:$C$167," ",0)</f>
        <v>Admin Sales &amp; Engineer</v>
      </c>
      <c r="D52" s="8">
        <v>7</v>
      </c>
      <c r="E52" s="29">
        <f t="shared" si="3"/>
        <v>72</v>
      </c>
      <c r="F52" s="26">
        <v>0.11666666666666667</v>
      </c>
      <c r="G52" s="50">
        <f t="shared" si="4"/>
        <v>72</v>
      </c>
      <c r="H52" s="8">
        <v>3</v>
      </c>
      <c r="I52" s="50">
        <f t="shared" si="5"/>
        <v>50</v>
      </c>
    </row>
    <row r="53" spans="2:9" x14ac:dyDescent="0.25">
      <c r="B53" s="12" t="s">
        <v>215</v>
      </c>
      <c r="C53" s="80" t="str">
        <f>_xlfn.XLOOKUP(B53,'Jun-Compile'!$B$3:$B$167,'Jun-Compile'!$C$3:$C$167," ",0)</f>
        <v>ERP</v>
      </c>
      <c r="D53" s="8">
        <v>85</v>
      </c>
      <c r="E53" s="29">
        <f t="shared" si="3"/>
        <v>31</v>
      </c>
      <c r="F53" s="26">
        <v>1.4166666666666667</v>
      </c>
      <c r="G53" s="50">
        <f t="shared" si="4"/>
        <v>31</v>
      </c>
      <c r="H53" s="8">
        <v>3</v>
      </c>
      <c r="I53" s="50">
        <f t="shared" si="5"/>
        <v>50</v>
      </c>
    </row>
    <row r="54" spans="2:9" x14ac:dyDescent="0.25">
      <c r="B54" s="12" t="s">
        <v>263</v>
      </c>
      <c r="C54" s="80" t="str">
        <f>_xlfn.XLOOKUP(B54,'Jun-Compile'!$B$3:$B$167,'Jun-Compile'!$C$3:$C$167," ",0)</f>
        <v>Finance &amp; Accounting</v>
      </c>
      <c r="D54" s="8">
        <v>122</v>
      </c>
      <c r="E54" s="29">
        <f t="shared" si="3"/>
        <v>24</v>
      </c>
      <c r="F54" s="26">
        <v>2.0333333333333332</v>
      </c>
      <c r="G54" s="50">
        <f t="shared" si="4"/>
        <v>24</v>
      </c>
      <c r="H54" s="8">
        <v>3</v>
      </c>
      <c r="I54" s="50">
        <f t="shared" si="5"/>
        <v>50</v>
      </c>
    </row>
    <row r="55" spans="2:9" x14ac:dyDescent="0.25">
      <c r="B55" s="12" t="s">
        <v>264</v>
      </c>
      <c r="C55" s="80">
        <f>_xlfn.XLOOKUP(B55,'Jun-Compile'!$B$3:$B$167,'Jun-Compile'!$C$3:$C$167," ",0)</f>
        <v>0</v>
      </c>
      <c r="D55" s="8">
        <v>12</v>
      </c>
      <c r="E55" s="29">
        <f t="shared" si="3"/>
        <v>65</v>
      </c>
      <c r="F55" s="26">
        <v>0.2</v>
      </c>
      <c r="G55" s="50">
        <f t="shared" si="4"/>
        <v>65</v>
      </c>
      <c r="H55" s="8">
        <v>3</v>
      </c>
      <c r="I55" s="50">
        <f t="shared" si="5"/>
        <v>50</v>
      </c>
    </row>
    <row r="56" spans="2:9" x14ac:dyDescent="0.25">
      <c r="B56" s="12" t="s">
        <v>227</v>
      </c>
      <c r="C56" s="80" t="str">
        <f>_xlfn.XLOOKUP(B56,'Jun-Compile'!$B$3:$B$167,'Jun-Compile'!$C$3:$C$167," ",0)</f>
        <v>Logistik</v>
      </c>
      <c r="D56" s="8">
        <v>8</v>
      </c>
      <c r="E56" s="29">
        <f t="shared" si="3"/>
        <v>68</v>
      </c>
      <c r="F56" s="26">
        <v>0.13333333333333333</v>
      </c>
      <c r="G56" s="50">
        <f t="shared" si="4"/>
        <v>68</v>
      </c>
      <c r="H56" s="8">
        <v>3</v>
      </c>
      <c r="I56" s="50">
        <f t="shared" si="5"/>
        <v>50</v>
      </c>
    </row>
    <row r="57" spans="2:9" x14ac:dyDescent="0.25">
      <c r="B57" s="12" t="s">
        <v>240</v>
      </c>
      <c r="C57" s="80" t="str">
        <f>_xlfn.XLOOKUP(B57,'Jun-Compile'!$B$3:$B$167,'Jun-Compile'!$C$3:$C$167," ",0)</f>
        <v>Operation</v>
      </c>
      <c r="D57" s="8">
        <v>19</v>
      </c>
      <c r="E57" s="29">
        <f t="shared" si="3"/>
        <v>58</v>
      </c>
      <c r="F57" s="26">
        <v>0.31666666666666665</v>
      </c>
      <c r="G57" s="50">
        <f t="shared" si="4"/>
        <v>58</v>
      </c>
      <c r="H57" s="8">
        <v>3</v>
      </c>
      <c r="I57" s="50">
        <f t="shared" si="5"/>
        <v>50</v>
      </c>
    </row>
    <row r="58" spans="2:9" x14ac:dyDescent="0.25">
      <c r="B58" s="12" t="s">
        <v>287</v>
      </c>
      <c r="C58" s="80" t="str">
        <f>_xlfn.XLOOKUP(B58,'Jun-Compile'!$B$3:$B$167,'Jun-Compile'!$C$3:$C$167," ",0)</f>
        <v>Operation</v>
      </c>
      <c r="D58" s="8">
        <v>19</v>
      </c>
      <c r="E58" s="29">
        <f t="shared" si="3"/>
        <v>58</v>
      </c>
      <c r="F58" s="26">
        <v>0.31666666666666665</v>
      </c>
      <c r="G58" s="50">
        <f t="shared" si="4"/>
        <v>58</v>
      </c>
      <c r="H58" s="8">
        <v>3</v>
      </c>
      <c r="I58" s="50">
        <f t="shared" si="5"/>
        <v>50</v>
      </c>
    </row>
    <row r="59" spans="2:9" x14ac:dyDescent="0.25">
      <c r="B59" s="12" t="s">
        <v>200</v>
      </c>
      <c r="C59" s="80" t="str">
        <f>_xlfn.XLOOKUP(B59,'Jun-Compile'!$B$3:$B$167,'Jun-Compile'!$C$3:$C$167," ",0)</f>
        <v>RPE</v>
      </c>
      <c r="D59" s="8">
        <v>25</v>
      </c>
      <c r="E59" s="29">
        <f t="shared" si="3"/>
        <v>54</v>
      </c>
      <c r="F59" s="26">
        <v>0.41666666666666669</v>
      </c>
      <c r="G59" s="50">
        <f t="shared" si="4"/>
        <v>54</v>
      </c>
      <c r="H59" s="8">
        <v>3</v>
      </c>
      <c r="I59" s="50">
        <f t="shared" si="5"/>
        <v>50</v>
      </c>
    </row>
    <row r="60" spans="2:9" x14ac:dyDescent="0.25">
      <c r="B60" s="12" t="s">
        <v>279</v>
      </c>
      <c r="C60" s="80" t="str">
        <f>_xlfn.XLOOKUP(B60,'Jun-Compile'!$B$3:$B$167,'Jun-Compile'!$C$3:$C$167," ",0)</f>
        <v>Finance &amp; Accounting</v>
      </c>
      <c r="D60" s="8">
        <v>24</v>
      </c>
      <c r="E60" s="29">
        <f t="shared" si="3"/>
        <v>55</v>
      </c>
      <c r="F60" s="26">
        <v>0.4</v>
      </c>
      <c r="G60" s="50">
        <f t="shared" si="4"/>
        <v>55</v>
      </c>
      <c r="H60" s="8">
        <v>2</v>
      </c>
      <c r="I60" s="50">
        <f t="shared" si="5"/>
        <v>58</v>
      </c>
    </row>
    <row r="61" spans="2:9" x14ac:dyDescent="0.25">
      <c r="B61" s="12" t="s">
        <v>211</v>
      </c>
      <c r="C61" s="80" t="str">
        <f>_xlfn.XLOOKUP(B61,'Jun-Compile'!$B$3:$B$167,'Jun-Compile'!$C$3:$C$167," ",0)</f>
        <v>MEP</v>
      </c>
      <c r="D61" s="8">
        <v>4</v>
      </c>
      <c r="E61" s="29">
        <f t="shared" si="3"/>
        <v>77</v>
      </c>
      <c r="F61" s="26">
        <v>6.6666666666666666E-2</v>
      </c>
      <c r="G61" s="50">
        <f t="shared" si="4"/>
        <v>77</v>
      </c>
      <c r="H61" s="8">
        <v>2</v>
      </c>
      <c r="I61" s="50">
        <f t="shared" si="5"/>
        <v>58</v>
      </c>
    </row>
    <row r="62" spans="2:9" x14ac:dyDescent="0.25">
      <c r="B62" s="12" t="s">
        <v>280</v>
      </c>
      <c r="C62" s="80" t="str">
        <f>_xlfn.XLOOKUP(B62,'Jun-Compile'!$B$3:$B$167,'Jun-Compile'!$C$3:$C$167," ",0)</f>
        <v>MEP</v>
      </c>
      <c r="D62" s="8">
        <v>39</v>
      </c>
      <c r="E62" s="29">
        <f t="shared" si="3"/>
        <v>47</v>
      </c>
      <c r="F62" s="26">
        <v>0.65</v>
      </c>
      <c r="G62" s="50">
        <f t="shared" si="4"/>
        <v>47</v>
      </c>
      <c r="H62" s="8">
        <v>2</v>
      </c>
      <c r="I62" s="50">
        <f t="shared" si="5"/>
        <v>58</v>
      </c>
    </row>
    <row r="63" spans="2:9" x14ac:dyDescent="0.25">
      <c r="B63" s="12" t="s">
        <v>297</v>
      </c>
      <c r="C63" s="80">
        <f>_xlfn.XLOOKUP(B63,'Jun-Compile'!$B$3:$B$167,'Jun-Compile'!$C$3:$C$167," ",0)</f>
        <v>0</v>
      </c>
      <c r="D63" s="8">
        <v>12</v>
      </c>
      <c r="E63" s="29">
        <f t="shared" si="3"/>
        <v>65</v>
      </c>
      <c r="F63" s="26">
        <v>0.2</v>
      </c>
      <c r="G63" s="50">
        <f t="shared" si="4"/>
        <v>65</v>
      </c>
      <c r="H63" s="8">
        <v>2</v>
      </c>
      <c r="I63" s="50">
        <f t="shared" si="5"/>
        <v>58</v>
      </c>
    </row>
    <row r="64" spans="2:9" x14ac:dyDescent="0.25">
      <c r="B64" s="12" t="s">
        <v>277</v>
      </c>
      <c r="C64" s="80">
        <f>_xlfn.XLOOKUP(B64,'Jun-Compile'!$B$3:$B$167,'Jun-Compile'!$C$3:$C$167," ",0)</f>
        <v>0</v>
      </c>
      <c r="D64" s="8">
        <v>16</v>
      </c>
      <c r="E64" s="29">
        <f t="shared" si="3"/>
        <v>62</v>
      </c>
      <c r="F64" s="26">
        <v>0.26666666666666666</v>
      </c>
      <c r="G64" s="50">
        <f t="shared" si="4"/>
        <v>62</v>
      </c>
      <c r="H64" s="8">
        <v>2</v>
      </c>
      <c r="I64" s="50">
        <f t="shared" si="5"/>
        <v>58</v>
      </c>
    </row>
    <row r="65" spans="2:9" x14ac:dyDescent="0.25">
      <c r="B65" s="12" t="s">
        <v>235</v>
      </c>
      <c r="C65" s="80" t="str">
        <f>_xlfn.XLOOKUP(B65,'Jun-Compile'!$B$3:$B$167,'Jun-Compile'!$C$3:$C$167," ",0)</f>
        <v>Operation</v>
      </c>
      <c r="D65" s="8">
        <v>6</v>
      </c>
      <c r="E65" s="29">
        <f t="shared" si="3"/>
        <v>74</v>
      </c>
      <c r="F65" s="26">
        <v>0.1</v>
      </c>
      <c r="G65" s="50">
        <f t="shared" si="4"/>
        <v>74</v>
      </c>
      <c r="H65" s="8">
        <v>2</v>
      </c>
      <c r="I65" s="50">
        <f t="shared" si="5"/>
        <v>58</v>
      </c>
    </row>
    <row r="66" spans="2:9" x14ac:dyDescent="0.25">
      <c r="B66" s="12" t="s">
        <v>261</v>
      </c>
      <c r="C66" s="80" t="str">
        <f>_xlfn.XLOOKUP(B66,'Jun-Compile'!$B$3:$B$167,'Jun-Compile'!$C$3:$C$167," ",0)</f>
        <v>Operation</v>
      </c>
      <c r="D66" s="8">
        <v>29</v>
      </c>
      <c r="E66" s="29">
        <f t="shared" si="3"/>
        <v>49</v>
      </c>
      <c r="F66" s="26">
        <v>0.48333333333333334</v>
      </c>
      <c r="G66" s="50">
        <f t="shared" si="4"/>
        <v>49</v>
      </c>
      <c r="H66" s="8">
        <v>2</v>
      </c>
      <c r="I66" s="50">
        <f t="shared" si="5"/>
        <v>58</v>
      </c>
    </row>
    <row r="67" spans="2:9" x14ac:dyDescent="0.25">
      <c r="B67" s="12" t="s">
        <v>166</v>
      </c>
      <c r="C67" s="80" t="str">
        <f>_xlfn.XLOOKUP(B67,'Jun-Compile'!$B$3:$B$167,'Jun-Compile'!$C$3:$C$167," ",0)</f>
        <v>PPJM</v>
      </c>
      <c r="D67" s="8">
        <v>8</v>
      </c>
      <c r="E67" s="29">
        <f t="shared" ref="E67:E98" si="6">_xlfn.RANK.EQ(D67,$D$3:$D$153,0)</f>
        <v>68</v>
      </c>
      <c r="F67" s="26">
        <v>0.13333333333333333</v>
      </c>
      <c r="G67" s="50">
        <f t="shared" ref="G67:G98" si="7">_xlfn.RANK.EQ(F67,$F$3:$F$153,0)</f>
        <v>68</v>
      </c>
      <c r="H67" s="8">
        <v>2</v>
      </c>
      <c r="I67" s="50">
        <f t="shared" ref="I67:I98" si="8">_xlfn.RANK.EQ(H67,$H$3:$H$153,0)</f>
        <v>58</v>
      </c>
    </row>
    <row r="68" spans="2:9" x14ac:dyDescent="0.25">
      <c r="B68" s="12" t="s">
        <v>251</v>
      </c>
      <c r="C68" s="80">
        <f>_xlfn.XLOOKUP(B68,'Jun-Compile'!$B$3:$B$167,'Jun-Compile'!$C$3:$C$167," ",0)</f>
        <v>0</v>
      </c>
      <c r="D68" s="8">
        <v>47</v>
      </c>
      <c r="E68" s="29">
        <f t="shared" si="6"/>
        <v>44</v>
      </c>
      <c r="F68" s="26">
        <v>0.78333333333333333</v>
      </c>
      <c r="G68" s="50">
        <f t="shared" si="7"/>
        <v>44</v>
      </c>
      <c r="H68" s="8">
        <v>2</v>
      </c>
      <c r="I68" s="50">
        <f t="shared" si="8"/>
        <v>58</v>
      </c>
    </row>
    <row r="69" spans="2:9" x14ac:dyDescent="0.25">
      <c r="B69" s="12" t="s">
        <v>231</v>
      </c>
      <c r="C69" s="80" t="str">
        <f>_xlfn.XLOOKUP(B69,'Jun-Compile'!$B$3:$B$167,'Jun-Compile'!$C$3:$C$167," ",0)</f>
        <v>Admin Sales &amp; Engineer</v>
      </c>
      <c r="D69" s="8">
        <v>28</v>
      </c>
      <c r="E69" s="29">
        <f t="shared" si="6"/>
        <v>50</v>
      </c>
      <c r="F69" s="26">
        <v>0.46666666666666667</v>
      </c>
      <c r="G69" s="50">
        <f t="shared" si="7"/>
        <v>50</v>
      </c>
      <c r="H69" s="8">
        <v>1</v>
      </c>
      <c r="I69" s="50">
        <f t="shared" si="8"/>
        <v>67</v>
      </c>
    </row>
    <row r="70" spans="2:9" x14ac:dyDescent="0.25">
      <c r="B70" s="12" t="s">
        <v>195</v>
      </c>
      <c r="C70" s="80" t="str">
        <f>_xlfn.XLOOKUP(B70,'Jun-Compile'!$B$3:$B$167,'Jun-Compile'!$C$3:$C$167," ",0)</f>
        <v>Teknisi Service</v>
      </c>
      <c r="D70" s="8">
        <v>23</v>
      </c>
      <c r="E70" s="29">
        <f t="shared" si="6"/>
        <v>56</v>
      </c>
      <c r="F70" s="26">
        <v>0.38333333333333336</v>
      </c>
      <c r="G70" s="50">
        <f t="shared" si="7"/>
        <v>56</v>
      </c>
      <c r="H70" s="8">
        <v>1</v>
      </c>
      <c r="I70" s="50">
        <f t="shared" si="8"/>
        <v>67</v>
      </c>
    </row>
    <row r="71" spans="2:9" x14ac:dyDescent="0.25">
      <c r="B71" s="12" t="s">
        <v>266</v>
      </c>
      <c r="C71" s="80" t="str">
        <f>_xlfn.XLOOKUP(B71,'Jun-Compile'!$B$3:$B$167,'Jun-Compile'!$C$3:$C$167," ",0)</f>
        <v>Admin Sales &amp; Engineer</v>
      </c>
      <c r="D71" s="8">
        <v>4</v>
      </c>
      <c r="E71" s="29">
        <f t="shared" si="6"/>
        <v>77</v>
      </c>
      <c r="F71" s="26">
        <v>6.6666666666666666E-2</v>
      </c>
      <c r="G71" s="50">
        <f t="shared" si="7"/>
        <v>77</v>
      </c>
      <c r="H71" s="8">
        <v>1</v>
      </c>
      <c r="I71" s="50">
        <f t="shared" si="8"/>
        <v>67</v>
      </c>
    </row>
    <row r="72" spans="2:9" x14ac:dyDescent="0.25">
      <c r="B72" s="12" t="s">
        <v>225</v>
      </c>
      <c r="C72" s="80" t="str">
        <f>_xlfn.XLOOKUP(B72,'Jun-Compile'!$B$3:$B$167,'Jun-Compile'!$C$3:$C$167," ",0)</f>
        <v>ERP</v>
      </c>
      <c r="D72" s="8">
        <v>3</v>
      </c>
      <c r="E72" s="29">
        <f t="shared" si="6"/>
        <v>79</v>
      </c>
      <c r="F72" s="26">
        <v>0.05</v>
      </c>
      <c r="G72" s="50">
        <f t="shared" si="7"/>
        <v>79</v>
      </c>
      <c r="H72" s="8">
        <v>1</v>
      </c>
      <c r="I72" s="50">
        <f t="shared" si="8"/>
        <v>67</v>
      </c>
    </row>
    <row r="73" spans="2:9" x14ac:dyDescent="0.25">
      <c r="B73" s="12" t="s">
        <v>268</v>
      </c>
      <c r="C73" s="80" t="str">
        <f>_xlfn.XLOOKUP(B73,'Jun-Compile'!$B$3:$B$167,'Jun-Compile'!$C$3:$C$167," ",0)</f>
        <v>Finance &amp; Accounting</v>
      </c>
      <c r="D73" s="8">
        <v>14</v>
      </c>
      <c r="E73" s="29">
        <f t="shared" si="6"/>
        <v>64</v>
      </c>
      <c r="F73" s="26">
        <v>0.23333333333333334</v>
      </c>
      <c r="G73" s="50">
        <f t="shared" si="7"/>
        <v>64</v>
      </c>
      <c r="H73" s="8">
        <v>1</v>
      </c>
      <c r="I73" s="50">
        <f t="shared" si="8"/>
        <v>67</v>
      </c>
    </row>
    <row r="74" spans="2:9" x14ac:dyDescent="0.25">
      <c r="B74" s="12" t="s">
        <v>179</v>
      </c>
      <c r="C74" s="80" t="str">
        <f>_xlfn.XLOOKUP(B74,'Jun-Compile'!$B$3:$B$167,'Jun-Compile'!$C$3:$C$167," ",0)</f>
        <v>Logistik</v>
      </c>
      <c r="D74" s="8">
        <v>9</v>
      </c>
      <c r="E74" s="29">
        <f t="shared" si="6"/>
        <v>67</v>
      </c>
      <c r="F74" s="26">
        <v>0.15</v>
      </c>
      <c r="G74" s="50">
        <f t="shared" si="7"/>
        <v>67</v>
      </c>
      <c r="H74" s="8">
        <v>1</v>
      </c>
      <c r="I74" s="50">
        <f t="shared" si="8"/>
        <v>67</v>
      </c>
    </row>
    <row r="75" spans="2:9" x14ac:dyDescent="0.25">
      <c r="B75" s="12" t="s">
        <v>241</v>
      </c>
      <c r="C75" s="80" t="str">
        <f>_xlfn.XLOOKUP(B75,'Jun-Compile'!$B$3:$B$167,'Jun-Compile'!$C$3:$C$167," ",0)</f>
        <v>Logistik</v>
      </c>
      <c r="D75" s="8">
        <v>8</v>
      </c>
      <c r="E75" s="29">
        <f t="shared" si="6"/>
        <v>68</v>
      </c>
      <c r="F75" s="26">
        <v>0.13333333333333333</v>
      </c>
      <c r="G75" s="50">
        <f t="shared" si="7"/>
        <v>68</v>
      </c>
      <c r="H75" s="8">
        <v>1</v>
      </c>
      <c r="I75" s="50">
        <f t="shared" si="8"/>
        <v>67</v>
      </c>
    </row>
    <row r="76" spans="2:9" x14ac:dyDescent="0.25">
      <c r="B76" s="12" t="s">
        <v>218</v>
      </c>
      <c r="C76" s="80" t="str">
        <f>_xlfn.XLOOKUP(B76,'Jun-Compile'!$B$3:$B$167,'Jun-Compile'!$C$3:$C$167," ",0)</f>
        <v>Logistik</v>
      </c>
      <c r="D76" s="8">
        <v>3</v>
      </c>
      <c r="E76" s="29">
        <f t="shared" si="6"/>
        <v>79</v>
      </c>
      <c r="F76" s="26">
        <v>0.05</v>
      </c>
      <c r="G76" s="50">
        <f t="shared" si="7"/>
        <v>79</v>
      </c>
      <c r="H76" s="8">
        <v>1</v>
      </c>
      <c r="I76" s="50">
        <f t="shared" si="8"/>
        <v>67</v>
      </c>
    </row>
    <row r="77" spans="2:9" x14ac:dyDescent="0.25">
      <c r="B77" s="12" t="s">
        <v>372</v>
      </c>
      <c r="C77" s="80" t="str">
        <f>_xlfn.XLOOKUP(B77,'Jun-Compile'!$B$3:$B$167,'Jun-Compile'!$C$3:$C$167," ",0)</f>
        <v>MEP</v>
      </c>
      <c r="D77" s="8">
        <v>1</v>
      </c>
      <c r="E77" s="29">
        <f t="shared" si="6"/>
        <v>85</v>
      </c>
      <c r="F77" s="26">
        <v>1.6666666666666666E-2</v>
      </c>
      <c r="G77" s="50">
        <f t="shared" si="7"/>
        <v>85</v>
      </c>
      <c r="H77" s="8">
        <v>1</v>
      </c>
      <c r="I77" s="50">
        <f t="shared" si="8"/>
        <v>67</v>
      </c>
    </row>
    <row r="78" spans="2:9" x14ac:dyDescent="0.25">
      <c r="B78" s="12" t="s">
        <v>373</v>
      </c>
      <c r="C78" s="80" t="str">
        <f>_xlfn.XLOOKUP(B78,'Jun-Compile'!$B$3:$B$167,'Jun-Compile'!$C$3:$C$167," ",0)</f>
        <v>MEP</v>
      </c>
      <c r="D78" s="8">
        <v>3</v>
      </c>
      <c r="E78" s="29">
        <f t="shared" si="6"/>
        <v>79</v>
      </c>
      <c r="F78" s="26">
        <v>0.05</v>
      </c>
      <c r="G78" s="50">
        <f t="shared" si="7"/>
        <v>79</v>
      </c>
      <c r="H78" s="8">
        <v>1</v>
      </c>
      <c r="I78" s="50">
        <f t="shared" si="8"/>
        <v>67</v>
      </c>
    </row>
    <row r="79" spans="2:9" x14ac:dyDescent="0.25">
      <c r="B79" s="12" t="s">
        <v>230</v>
      </c>
      <c r="C79" s="80" t="str">
        <f>_xlfn.XLOOKUP(B79,'Jun-Compile'!$B$3:$B$167,'Jun-Compile'!$C$3:$C$167," ",0)</f>
        <v>MEP</v>
      </c>
      <c r="D79" s="8">
        <v>3</v>
      </c>
      <c r="E79" s="29">
        <f t="shared" si="6"/>
        <v>79</v>
      </c>
      <c r="F79" s="26">
        <v>0.05</v>
      </c>
      <c r="G79" s="50">
        <f t="shared" si="7"/>
        <v>79</v>
      </c>
      <c r="H79" s="8">
        <v>1</v>
      </c>
      <c r="I79" s="50">
        <f t="shared" si="8"/>
        <v>67</v>
      </c>
    </row>
    <row r="80" spans="2:9" x14ac:dyDescent="0.25">
      <c r="B80" s="12" t="s">
        <v>254</v>
      </c>
      <c r="C80" s="80" t="str">
        <f>_xlfn.XLOOKUP(B80,'Jun-Compile'!$B$3:$B$167,'Jun-Compile'!$C$3:$C$167," ",0)</f>
        <v>MEP</v>
      </c>
      <c r="D80" s="8">
        <v>52</v>
      </c>
      <c r="E80" s="29">
        <f t="shared" si="6"/>
        <v>41</v>
      </c>
      <c r="F80" s="26">
        <v>0.8666666666666667</v>
      </c>
      <c r="G80" s="50">
        <f t="shared" si="7"/>
        <v>41</v>
      </c>
      <c r="H80" s="8">
        <v>1</v>
      </c>
      <c r="I80" s="50">
        <f t="shared" si="8"/>
        <v>67</v>
      </c>
    </row>
    <row r="81" spans="2:9" x14ac:dyDescent="0.25">
      <c r="B81" s="11" t="s">
        <v>114</v>
      </c>
      <c r="C81" s="80" t="str">
        <f>_xlfn.XLOOKUP(B81,'Jun-Compile'!$B$3:$B$167,'Jun-Compile'!$C$3:$C$167," ",0)</f>
        <v>MEP</v>
      </c>
      <c r="D81" s="8">
        <v>6</v>
      </c>
      <c r="E81" s="29">
        <f t="shared" si="6"/>
        <v>74</v>
      </c>
      <c r="F81" s="26">
        <v>0.1</v>
      </c>
      <c r="G81" s="50">
        <f t="shared" si="7"/>
        <v>74</v>
      </c>
      <c r="H81" s="8">
        <v>1</v>
      </c>
      <c r="I81" s="50">
        <f t="shared" si="8"/>
        <v>67</v>
      </c>
    </row>
    <row r="82" spans="2:9" x14ac:dyDescent="0.25">
      <c r="B82" s="12" t="s">
        <v>269</v>
      </c>
      <c r="C82" s="80" t="str">
        <f>_xlfn.XLOOKUP(B82,'Jun-Compile'!$B$3:$B$167,'Jun-Compile'!$C$3:$C$167," ",0)</f>
        <v>MEP</v>
      </c>
      <c r="D82" s="8">
        <v>15</v>
      </c>
      <c r="E82" s="29">
        <f t="shared" si="6"/>
        <v>63</v>
      </c>
      <c r="F82" s="26">
        <v>0.25</v>
      </c>
      <c r="G82" s="50">
        <f t="shared" si="7"/>
        <v>63</v>
      </c>
      <c r="H82" s="8">
        <v>1</v>
      </c>
      <c r="I82" s="50">
        <f t="shared" si="8"/>
        <v>67</v>
      </c>
    </row>
    <row r="83" spans="2:9" x14ac:dyDescent="0.25">
      <c r="B83" s="12" t="s">
        <v>226</v>
      </c>
      <c r="C83" s="80">
        <f>_xlfn.XLOOKUP(B83,'Jun-Compile'!$B$3:$B$167,'Jun-Compile'!$C$3:$C$167," ",0)</f>
        <v>0</v>
      </c>
      <c r="D83" s="8">
        <v>1</v>
      </c>
      <c r="E83" s="29">
        <f t="shared" si="6"/>
        <v>85</v>
      </c>
      <c r="F83" s="26">
        <v>1.6666666666666666E-2</v>
      </c>
      <c r="G83" s="50">
        <f t="shared" si="7"/>
        <v>85</v>
      </c>
      <c r="H83" s="8">
        <v>1</v>
      </c>
      <c r="I83" s="50">
        <f t="shared" si="8"/>
        <v>67</v>
      </c>
    </row>
    <row r="84" spans="2:9" x14ac:dyDescent="0.25">
      <c r="B84" s="12" t="s">
        <v>252</v>
      </c>
      <c r="C84" s="80" t="str">
        <f>_xlfn.XLOOKUP(B84,'Jun-Compile'!$B$3:$B$167,'Jun-Compile'!$C$3:$C$167," ",0)</f>
        <v>Operation</v>
      </c>
      <c r="D84" s="8">
        <v>2</v>
      </c>
      <c r="E84" s="29">
        <f t="shared" si="6"/>
        <v>83</v>
      </c>
      <c r="F84" s="26">
        <v>3.3333333333333333E-2</v>
      </c>
      <c r="G84" s="50">
        <f t="shared" si="7"/>
        <v>83</v>
      </c>
      <c r="H84" s="8">
        <v>1</v>
      </c>
      <c r="I84" s="50">
        <f t="shared" si="8"/>
        <v>67</v>
      </c>
    </row>
    <row r="85" spans="2:9" x14ac:dyDescent="0.25">
      <c r="B85" s="12" t="s">
        <v>272</v>
      </c>
      <c r="C85" s="80" t="str">
        <f>_xlfn.XLOOKUP(B85,'Jun-Compile'!$B$3:$B$167,'Jun-Compile'!$C$3:$C$167," ",0)</f>
        <v>Operation</v>
      </c>
      <c r="D85" s="8">
        <v>6</v>
      </c>
      <c r="E85" s="29">
        <f t="shared" si="6"/>
        <v>74</v>
      </c>
      <c r="F85" s="26">
        <v>0.1</v>
      </c>
      <c r="G85" s="50">
        <f t="shared" si="7"/>
        <v>74</v>
      </c>
      <c r="H85" s="8">
        <v>1</v>
      </c>
      <c r="I85" s="50">
        <f t="shared" si="8"/>
        <v>67</v>
      </c>
    </row>
    <row r="86" spans="2:9" x14ac:dyDescent="0.25">
      <c r="B86" s="11" t="s">
        <v>145</v>
      </c>
      <c r="C86" s="80" t="str">
        <f>_xlfn.XLOOKUP(B86,'Jun-Compile'!$B$3:$B$167,'Jun-Compile'!$C$3:$C$167," ",0)</f>
        <v>Purchasing</v>
      </c>
      <c r="D86" s="8">
        <v>1</v>
      </c>
      <c r="E86" s="29">
        <f t="shared" si="6"/>
        <v>85</v>
      </c>
      <c r="F86" s="26">
        <v>1.6666666666666666E-2</v>
      </c>
      <c r="G86" s="50">
        <f t="shared" si="7"/>
        <v>85</v>
      </c>
      <c r="H86" s="8">
        <v>1</v>
      </c>
      <c r="I86" s="50">
        <f t="shared" si="8"/>
        <v>67</v>
      </c>
    </row>
    <row r="87" spans="2:9" x14ac:dyDescent="0.25">
      <c r="B87" s="12" t="s">
        <v>187</v>
      </c>
      <c r="C87" s="80" t="str">
        <f>_xlfn.XLOOKUP(B87,'Jun-Compile'!$B$3:$B$167,'Jun-Compile'!$C$3:$C$167," ",0)</f>
        <v>RPE</v>
      </c>
      <c r="D87" s="8">
        <v>7</v>
      </c>
      <c r="E87" s="29">
        <f t="shared" si="6"/>
        <v>72</v>
      </c>
      <c r="F87" s="26">
        <v>0.11666666666666667</v>
      </c>
      <c r="G87" s="50">
        <f t="shared" si="7"/>
        <v>72</v>
      </c>
      <c r="H87" s="8">
        <v>1</v>
      </c>
      <c r="I87" s="50">
        <f t="shared" si="8"/>
        <v>67</v>
      </c>
    </row>
    <row r="88" spans="2:9" x14ac:dyDescent="0.25">
      <c r="B88" s="12" t="s">
        <v>258</v>
      </c>
      <c r="C88" s="80" t="str">
        <f>_xlfn.XLOOKUP(B88,'Jun-Compile'!$B$3:$B$167,'Jun-Compile'!$C$3:$C$167," ",0)</f>
        <v>Sales</v>
      </c>
      <c r="D88" s="8">
        <v>8</v>
      </c>
      <c r="E88" s="29">
        <f t="shared" si="6"/>
        <v>68</v>
      </c>
      <c r="F88" s="26">
        <v>0.13333333333333333</v>
      </c>
      <c r="G88" s="50">
        <f t="shared" si="7"/>
        <v>68</v>
      </c>
      <c r="H88" s="8">
        <v>1</v>
      </c>
      <c r="I88" s="50">
        <f t="shared" si="8"/>
        <v>67</v>
      </c>
    </row>
    <row r="89" spans="2:9" x14ac:dyDescent="0.25">
      <c r="B89" s="12" t="s">
        <v>190</v>
      </c>
      <c r="C89" s="80" t="str">
        <f>_xlfn.XLOOKUP(B89,'Jun-Compile'!$B$3:$B$167,'Jun-Compile'!$C$3:$C$167," ",0)</f>
        <v>Teknisi TC</v>
      </c>
      <c r="D89" s="8">
        <v>2</v>
      </c>
      <c r="E89" s="29">
        <f t="shared" si="6"/>
        <v>83</v>
      </c>
      <c r="F89" s="26">
        <v>3.3333333333333333E-2</v>
      </c>
      <c r="G89" s="50">
        <f t="shared" si="7"/>
        <v>83</v>
      </c>
      <c r="H89" s="8">
        <v>1</v>
      </c>
      <c r="I89" s="50">
        <f t="shared" si="8"/>
        <v>67</v>
      </c>
    </row>
    <row r="90" spans="2:9" x14ac:dyDescent="0.25">
      <c r="B90" s="12" t="s">
        <v>222</v>
      </c>
      <c r="C90" s="80" t="str">
        <f>_xlfn.XLOOKUP(B90,'Jun-Compile'!$B$3:$B$167,'Jun-Compile'!$C$3:$C$167," ",0)</f>
        <v>Admin Sales &amp; Engineer</v>
      </c>
      <c r="D90" s="8">
        <v>0</v>
      </c>
      <c r="E90" s="29">
        <f t="shared" si="6"/>
        <v>88</v>
      </c>
      <c r="F90" s="26">
        <v>0</v>
      </c>
      <c r="G90" s="50">
        <f t="shared" si="7"/>
        <v>88</v>
      </c>
      <c r="H90" s="8">
        <v>0</v>
      </c>
      <c r="I90" s="50">
        <f t="shared" si="8"/>
        <v>88</v>
      </c>
    </row>
    <row r="91" spans="2:9" x14ac:dyDescent="0.25">
      <c r="B91" s="12" t="s">
        <v>281</v>
      </c>
      <c r="C91" s="80" t="str">
        <f>_xlfn.XLOOKUP(B91,'Jun-Compile'!$B$3:$B$167,'Jun-Compile'!$C$3:$C$167," ",0)</f>
        <v>Admin Sales &amp; Engineer</v>
      </c>
      <c r="D91" s="8">
        <v>0</v>
      </c>
      <c r="E91" s="29">
        <f t="shared" si="6"/>
        <v>88</v>
      </c>
      <c r="F91" s="26">
        <v>0</v>
      </c>
      <c r="G91" s="50">
        <f t="shared" si="7"/>
        <v>88</v>
      </c>
      <c r="H91" s="8">
        <v>0</v>
      </c>
      <c r="I91" s="50">
        <f t="shared" si="8"/>
        <v>88</v>
      </c>
    </row>
    <row r="92" spans="2:9" x14ac:dyDescent="0.25">
      <c r="B92" s="12" t="s">
        <v>283</v>
      </c>
      <c r="C92" s="80" t="str">
        <f>_xlfn.XLOOKUP(B92,'Jun-Compile'!$B$3:$B$167,'Jun-Compile'!$C$3:$C$167," ",0)</f>
        <v>Finance &amp; Accounting</v>
      </c>
      <c r="D92" s="8">
        <v>0</v>
      </c>
      <c r="E92" s="29">
        <f t="shared" si="6"/>
        <v>88</v>
      </c>
      <c r="F92" s="26">
        <v>0</v>
      </c>
      <c r="G92" s="50">
        <f t="shared" si="7"/>
        <v>88</v>
      </c>
      <c r="H92" s="8">
        <v>0</v>
      </c>
      <c r="I92" s="50">
        <f t="shared" si="8"/>
        <v>88</v>
      </c>
    </row>
    <row r="93" spans="2:9" x14ac:dyDescent="0.25">
      <c r="B93" s="12" t="s">
        <v>286</v>
      </c>
      <c r="C93" s="80" t="str">
        <f>_xlfn.XLOOKUP(B93,'Jun-Compile'!$B$3:$B$167,'Jun-Compile'!$C$3:$C$167," ",0)</f>
        <v>Admin Sales &amp; Engineer</v>
      </c>
      <c r="D93" s="8">
        <v>0</v>
      </c>
      <c r="E93" s="29">
        <f t="shared" si="6"/>
        <v>88</v>
      </c>
      <c r="F93" s="26">
        <v>0</v>
      </c>
      <c r="G93" s="50">
        <f t="shared" si="7"/>
        <v>88</v>
      </c>
      <c r="H93" s="8">
        <v>0</v>
      </c>
      <c r="I93" s="50">
        <f t="shared" si="8"/>
        <v>88</v>
      </c>
    </row>
    <row r="94" spans="2:9" x14ac:dyDescent="0.25">
      <c r="B94" s="12" t="s">
        <v>288</v>
      </c>
      <c r="C94" s="80" t="str">
        <f>_xlfn.XLOOKUP(B94,'Jun-Compile'!$B$3:$B$167,'Jun-Compile'!$C$3:$C$167," ",0)</f>
        <v>Admin Sales &amp; Engineer</v>
      </c>
      <c r="D94" s="8">
        <v>0</v>
      </c>
      <c r="E94" s="29">
        <f t="shared" si="6"/>
        <v>88</v>
      </c>
      <c r="F94" s="26">
        <v>0</v>
      </c>
      <c r="G94" s="50">
        <f t="shared" si="7"/>
        <v>88</v>
      </c>
      <c r="H94" s="8">
        <v>0</v>
      </c>
      <c r="I94" s="50">
        <f t="shared" si="8"/>
        <v>88</v>
      </c>
    </row>
    <row r="95" spans="2:9" x14ac:dyDescent="0.25">
      <c r="B95" s="12" t="s">
        <v>237</v>
      </c>
      <c r="C95" s="80" t="str">
        <f>_xlfn.XLOOKUP(B95,'Jun-Compile'!$B$3:$B$167,'Jun-Compile'!$C$3:$C$167," ",0)</f>
        <v>Estimator</v>
      </c>
      <c r="D95" s="8">
        <v>0</v>
      </c>
      <c r="E95" s="29">
        <f t="shared" si="6"/>
        <v>88</v>
      </c>
      <c r="F95" s="26">
        <v>0</v>
      </c>
      <c r="G95" s="50">
        <f t="shared" si="7"/>
        <v>88</v>
      </c>
      <c r="H95" s="8">
        <v>0</v>
      </c>
      <c r="I95" s="50">
        <f t="shared" si="8"/>
        <v>88</v>
      </c>
    </row>
    <row r="96" spans="2:9" x14ac:dyDescent="0.25">
      <c r="B96" s="12" t="s">
        <v>180</v>
      </c>
      <c r="C96" s="80" t="str">
        <f>_xlfn.XLOOKUP(B96,'Jun-Compile'!$B$3:$B$167,'Jun-Compile'!$C$3:$C$167," ",0)</f>
        <v>Finance &amp; Accounting</v>
      </c>
      <c r="D96" s="8">
        <v>0</v>
      </c>
      <c r="E96" s="29">
        <f t="shared" si="6"/>
        <v>88</v>
      </c>
      <c r="F96" s="26">
        <v>0</v>
      </c>
      <c r="G96" s="50">
        <f t="shared" si="7"/>
        <v>88</v>
      </c>
      <c r="H96" s="8">
        <v>0</v>
      </c>
      <c r="I96" s="50">
        <f t="shared" si="8"/>
        <v>88</v>
      </c>
    </row>
    <row r="97" spans="2:9" x14ac:dyDescent="0.25">
      <c r="B97" s="12" t="s">
        <v>181</v>
      </c>
      <c r="C97" s="80" t="str">
        <f>_xlfn.XLOOKUP(B97,'Jun-Compile'!$B$3:$B$167,'Jun-Compile'!$C$3:$C$167," ",0)</f>
        <v>Finance &amp; Accounting</v>
      </c>
      <c r="D97" s="8">
        <v>0</v>
      </c>
      <c r="E97" s="29">
        <f t="shared" si="6"/>
        <v>88</v>
      </c>
      <c r="F97" s="26">
        <v>0</v>
      </c>
      <c r="G97" s="50">
        <f t="shared" si="7"/>
        <v>88</v>
      </c>
      <c r="H97" s="8">
        <v>0</v>
      </c>
      <c r="I97" s="50">
        <f t="shared" si="8"/>
        <v>88</v>
      </c>
    </row>
    <row r="98" spans="2:9" x14ac:dyDescent="0.25">
      <c r="B98" s="12" t="s">
        <v>262</v>
      </c>
      <c r="C98" s="80" t="str">
        <f>_xlfn.XLOOKUP(B98,'Jun-Compile'!$B$3:$B$167,'Jun-Compile'!$C$3:$C$167," ",0)</f>
        <v>Finance &amp; Accounting</v>
      </c>
      <c r="D98" s="8">
        <v>0</v>
      </c>
      <c r="E98" s="29">
        <f t="shared" si="6"/>
        <v>88</v>
      </c>
      <c r="F98" s="26">
        <v>0</v>
      </c>
      <c r="G98" s="50">
        <f t="shared" si="7"/>
        <v>88</v>
      </c>
      <c r="H98" s="8">
        <v>0</v>
      </c>
      <c r="I98" s="50">
        <f t="shared" si="8"/>
        <v>88</v>
      </c>
    </row>
    <row r="99" spans="2:9" x14ac:dyDescent="0.25">
      <c r="B99" s="12" t="s">
        <v>242</v>
      </c>
      <c r="C99" s="80">
        <f>_xlfn.XLOOKUP(B99,'Jun-Compile'!$B$3:$B$167,'Jun-Compile'!$C$3:$C$167," ",0)</f>
        <v>0</v>
      </c>
      <c r="D99" s="8">
        <v>0</v>
      </c>
      <c r="E99" s="29">
        <f t="shared" ref="E99:E130" si="9">_xlfn.RANK.EQ(D99,$D$3:$D$153,0)</f>
        <v>88</v>
      </c>
      <c r="F99" s="26">
        <v>0</v>
      </c>
      <c r="G99" s="50">
        <f t="shared" ref="G99:G130" si="10">_xlfn.RANK.EQ(F99,$F$3:$F$153,0)</f>
        <v>88</v>
      </c>
      <c r="H99" s="8">
        <v>0</v>
      </c>
      <c r="I99" s="50">
        <f t="shared" ref="I99:I130" si="11">_xlfn.RANK.EQ(H99,$H$3:$H$153,0)</f>
        <v>88</v>
      </c>
    </row>
    <row r="100" spans="2:9" x14ac:dyDescent="0.25">
      <c r="B100" s="12" t="s">
        <v>245</v>
      </c>
      <c r="C100" s="80">
        <f>_xlfn.XLOOKUP(B100,'Jun-Compile'!$B$3:$B$167,'Jun-Compile'!$C$3:$C$167," ",0)</f>
        <v>0</v>
      </c>
      <c r="D100" s="8">
        <v>0</v>
      </c>
      <c r="E100" s="29">
        <f t="shared" si="9"/>
        <v>88</v>
      </c>
      <c r="F100" s="26">
        <v>0</v>
      </c>
      <c r="G100" s="50">
        <f t="shared" si="10"/>
        <v>88</v>
      </c>
      <c r="H100" s="8">
        <v>0</v>
      </c>
      <c r="I100" s="50">
        <f t="shared" si="11"/>
        <v>88</v>
      </c>
    </row>
    <row r="101" spans="2:9" x14ac:dyDescent="0.25">
      <c r="B101" s="12" t="s">
        <v>267</v>
      </c>
      <c r="C101" s="80" t="str">
        <f>_xlfn.XLOOKUP(B101,'Jun-Compile'!$B$3:$B$167,'Jun-Compile'!$C$3:$C$167," ",0)</f>
        <v>Finance &amp; Accounting</v>
      </c>
      <c r="D101" s="8">
        <v>0</v>
      </c>
      <c r="E101" s="29">
        <f t="shared" si="9"/>
        <v>88</v>
      </c>
      <c r="F101" s="26">
        <v>0</v>
      </c>
      <c r="G101" s="50">
        <f t="shared" si="10"/>
        <v>88</v>
      </c>
      <c r="H101" s="8">
        <v>0</v>
      </c>
      <c r="I101" s="50">
        <f t="shared" si="11"/>
        <v>88</v>
      </c>
    </row>
    <row r="102" spans="2:9" x14ac:dyDescent="0.25">
      <c r="B102" s="12" t="s">
        <v>282</v>
      </c>
      <c r="C102" s="80" t="str">
        <f>_xlfn.XLOOKUP(B102,'Jun-Compile'!$B$3:$B$167,'Jun-Compile'!$C$3:$C$167," ",0)</f>
        <v>Finance &amp; Accounting</v>
      </c>
      <c r="D102" s="8">
        <v>0</v>
      </c>
      <c r="E102" s="29">
        <f t="shared" si="9"/>
        <v>88</v>
      </c>
      <c r="F102" s="26">
        <v>0</v>
      </c>
      <c r="G102" s="50">
        <f t="shared" si="10"/>
        <v>88</v>
      </c>
      <c r="H102" s="8">
        <v>0</v>
      </c>
      <c r="I102" s="50">
        <f t="shared" si="11"/>
        <v>88</v>
      </c>
    </row>
    <row r="103" spans="2:9" x14ac:dyDescent="0.25">
      <c r="B103" s="12" t="s">
        <v>290</v>
      </c>
      <c r="C103" s="80" t="str">
        <f>_xlfn.XLOOKUP(B103,'Jun-Compile'!$B$3:$B$167,'Jun-Compile'!$C$3:$C$167," ",0)</f>
        <v>Finance &amp; Accounting</v>
      </c>
      <c r="D103" s="8">
        <v>0</v>
      </c>
      <c r="E103" s="29">
        <f t="shared" si="9"/>
        <v>88</v>
      </c>
      <c r="F103" s="26">
        <v>0</v>
      </c>
      <c r="G103" s="50">
        <f t="shared" si="10"/>
        <v>88</v>
      </c>
      <c r="H103" s="8">
        <v>0</v>
      </c>
      <c r="I103" s="50">
        <f t="shared" si="11"/>
        <v>88</v>
      </c>
    </row>
    <row r="104" spans="2:9" x14ac:dyDescent="0.25">
      <c r="B104" s="12" t="s">
        <v>293</v>
      </c>
      <c r="C104" s="80" t="str">
        <f>_xlfn.XLOOKUP(B104,'Jun-Compile'!$B$3:$B$167,'Jun-Compile'!$C$3:$C$167," ",0)</f>
        <v>Finance &amp; Accounting</v>
      </c>
      <c r="D104" s="8">
        <v>0</v>
      </c>
      <c r="E104" s="29">
        <f t="shared" si="9"/>
        <v>88</v>
      </c>
      <c r="F104" s="26">
        <v>0</v>
      </c>
      <c r="G104" s="50">
        <f t="shared" si="10"/>
        <v>88</v>
      </c>
      <c r="H104" s="8">
        <v>0</v>
      </c>
      <c r="I104" s="50">
        <f t="shared" si="11"/>
        <v>88</v>
      </c>
    </row>
    <row r="105" spans="2:9" x14ac:dyDescent="0.25">
      <c r="B105" s="12" t="s">
        <v>213</v>
      </c>
      <c r="C105" s="80" t="str">
        <f>_xlfn.XLOOKUP(B105,'Jun-Compile'!$B$3:$B$167,'Jun-Compile'!$C$3:$C$167," ",0)</f>
        <v>GTI</v>
      </c>
      <c r="D105" s="8">
        <v>0</v>
      </c>
      <c r="E105" s="29">
        <f t="shared" si="9"/>
        <v>88</v>
      </c>
      <c r="F105" s="26">
        <v>0</v>
      </c>
      <c r="G105" s="50">
        <f t="shared" si="10"/>
        <v>88</v>
      </c>
      <c r="H105" s="8">
        <v>0</v>
      </c>
      <c r="I105" s="50">
        <f t="shared" si="11"/>
        <v>88</v>
      </c>
    </row>
    <row r="106" spans="2:9" x14ac:dyDescent="0.25">
      <c r="B106" s="12" t="s">
        <v>217</v>
      </c>
      <c r="C106" s="80" t="str">
        <f>_xlfn.XLOOKUP(B106,'Jun-Compile'!$B$3:$B$167,'Jun-Compile'!$C$3:$C$167," ",0)</f>
        <v>GTI</v>
      </c>
      <c r="D106" s="8">
        <v>0</v>
      </c>
      <c r="E106" s="29">
        <f t="shared" si="9"/>
        <v>88</v>
      </c>
      <c r="F106" s="26">
        <v>0</v>
      </c>
      <c r="G106" s="50">
        <f t="shared" si="10"/>
        <v>88</v>
      </c>
      <c r="H106" s="8">
        <v>0</v>
      </c>
      <c r="I106" s="50">
        <f t="shared" si="11"/>
        <v>88</v>
      </c>
    </row>
    <row r="107" spans="2:9" x14ac:dyDescent="0.25">
      <c r="B107" s="12" t="s">
        <v>59</v>
      </c>
      <c r="C107" s="80" t="str">
        <f>_xlfn.XLOOKUP(B107,'Jun-Compile'!$B$3:$B$167,'Jun-Compile'!$C$3:$C$167," ",0)</f>
        <v>GTI</v>
      </c>
      <c r="D107" s="8">
        <v>0</v>
      </c>
      <c r="E107" s="29">
        <f t="shared" si="9"/>
        <v>88</v>
      </c>
      <c r="F107" s="26">
        <v>0</v>
      </c>
      <c r="G107" s="50">
        <f t="shared" si="10"/>
        <v>88</v>
      </c>
      <c r="H107" s="8">
        <v>0</v>
      </c>
      <c r="I107" s="50">
        <f t="shared" si="11"/>
        <v>88</v>
      </c>
    </row>
    <row r="108" spans="2:9" x14ac:dyDescent="0.25">
      <c r="B108" s="12" t="s">
        <v>207</v>
      </c>
      <c r="C108" s="80" t="str">
        <f>_xlfn.XLOOKUP(B108,'Jun-Compile'!$B$3:$B$167,'Jun-Compile'!$C$3:$C$167," ",0)</f>
        <v>MEP</v>
      </c>
      <c r="D108" s="8">
        <v>0</v>
      </c>
      <c r="E108" s="29">
        <f t="shared" si="9"/>
        <v>88</v>
      </c>
      <c r="F108" s="26">
        <v>0</v>
      </c>
      <c r="G108" s="50">
        <f t="shared" si="10"/>
        <v>88</v>
      </c>
      <c r="H108" s="8">
        <v>0</v>
      </c>
      <c r="I108" s="50">
        <f t="shared" si="11"/>
        <v>88</v>
      </c>
    </row>
    <row r="109" spans="2:9" x14ac:dyDescent="0.25">
      <c r="B109" s="12" t="s">
        <v>208</v>
      </c>
      <c r="C109" s="80" t="str">
        <f>_xlfn.XLOOKUP(B109,'Jun-Compile'!$B$3:$B$167,'Jun-Compile'!$C$3:$C$167," ",0)</f>
        <v>MEP</v>
      </c>
      <c r="D109" s="8">
        <v>0</v>
      </c>
      <c r="E109" s="29">
        <f t="shared" si="9"/>
        <v>88</v>
      </c>
      <c r="F109" s="26">
        <v>0</v>
      </c>
      <c r="G109" s="50">
        <f t="shared" si="10"/>
        <v>88</v>
      </c>
      <c r="H109" s="8">
        <v>0</v>
      </c>
      <c r="I109" s="50">
        <f t="shared" si="11"/>
        <v>88</v>
      </c>
    </row>
    <row r="110" spans="2:9" x14ac:dyDescent="0.25">
      <c r="B110" s="12" t="s">
        <v>210</v>
      </c>
      <c r="C110" s="80" t="str">
        <f>_xlfn.XLOOKUP(B110,'Jun-Compile'!$B$3:$B$167,'Jun-Compile'!$C$3:$C$167," ",0)</f>
        <v>MEP</v>
      </c>
      <c r="D110" s="8">
        <v>0</v>
      </c>
      <c r="E110" s="29">
        <f t="shared" si="9"/>
        <v>88</v>
      </c>
      <c r="F110" s="26">
        <v>0</v>
      </c>
      <c r="G110" s="50">
        <f t="shared" si="10"/>
        <v>88</v>
      </c>
      <c r="H110" s="8">
        <v>0</v>
      </c>
      <c r="I110" s="50">
        <f t="shared" si="11"/>
        <v>88</v>
      </c>
    </row>
    <row r="111" spans="2:9" x14ac:dyDescent="0.25">
      <c r="B111" s="12" t="s">
        <v>219</v>
      </c>
      <c r="C111" s="80">
        <f>_xlfn.XLOOKUP(B111,'Jun-Compile'!$B$3:$B$167,'Jun-Compile'!$C$3:$C$167," ",0)</f>
        <v>0</v>
      </c>
      <c r="D111" s="8">
        <v>0</v>
      </c>
      <c r="E111" s="29">
        <f t="shared" si="9"/>
        <v>88</v>
      </c>
      <c r="F111" s="26">
        <v>0</v>
      </c>
      <c r="G111" s="50">
        <f t="shared" si="10"/>
        <v>88</v>
      </c>
      <c r="H111" s="8">
        <v>0</v>
      </c>
      <c r="I111" s="50">
        <f t="shared" si="11"/>
        <v>88</v>
      </c>
    </row>
    <row r="112" spans="2:9" x14ac:dyDescent="0.25">
      <c r="B112" s="12" t="s">
        <v>256</v>
      </c>
      <c r="C112" s="80" t="str">
        <f>_xlfn.XLOOKUP(B112,'Jun-Compile'!$B$3:$B$167,'Jun-Compile'!$C$3:$C$167," ",0)</f>
        <v>MEP</v>
      </c>
      <c r="D112" s="8">
        <v>0</v>
      </c>
      <c r="E112" s="29">
        <f t="shared" si="9"/>
        <v>88</v>
      </c>
      <c r="F112" s="26">
        <v>0</v>
      </c>
      <c r="G112" s="50">
        <f t="shared" si="10"/>
        <v>88</v>
      </c>
      <c r="H112" s="8">
        <v>0</v>
      </c>
      <c r="I112" s="50">
        <f t="shared" si="11"/>
        <v>88</v>
      </c>
    </row>
    <row r="113" spans="2:9" x14ac:dyDescent="0.25">
      <c r="B113" s="12" t="s">
        <v>380</v>
      </c>
      <c r="C113" s="80" t="str">
        <f>_xlfn.XLOOKUP(B113,'Jun-Compile'!$B$3:$B$167,'Jun-Compile'!$C$3:$C$167," ",0)</f>
        <v>MEP</v>
      </c>
      <c r="D113" s="8">
        <v>0</v>
      </c>
      <c r="E113" s="29">
        <f t="shared" si="9"/>
        <v>88</v>
      </c>
      <c r="F113" s="26">
        <v>0</v>
      </c>
      <c r="G113" s="50">
        <f t="shared" si="10"/>
        <v>88</v>
      </c>
      <c r="H113" s="8">
        <v>0</v>
      </c>
      <c r="I113" s="50">
        <f t="shared" si="11"/>
        <v>88</v>
      </c>
    </row>
    <row r="114" spans="2:9" x14ac:dyDescent="0.25">
      <c r="B114" s="12" t="s">
        <v>273</v>
      </c>
      <c r="C114" s="80" t="str">
        <f>_xlfn.XLOOKUP(B114,'Jun-Compile'!$B$3:$B$167,'Jun-Compile'!$C$3:$C$167," ",0)</f>
        <v>MEP</v>
      </c>
      <c r="D114" s="8">
        <v>0</v>
      </c>
      <c r="E114" s="29">
        <f t="shared" si="9"/>
        <v>88</v>
      </c>
      <c r="F114" s="26">
        <v>0</v>
      </c>
      <c r="G114" s="50">
        <f t="shared" si="10"/>
        <v>88</v>
      </c>
      <c r="H114" s="8">
        <v>0</v>
      </c>
      <c r="I114" s="50">
        <f t="shared" si="11"/>
        <v>88</v>
      </c>
    </row>
    <row r="115" spans="2:9" x14ac:dyDescent="0.25">
      <c r="B115" s="12" t="s">
        <v>182</v>
      </c>
      <c r="C115" s="80" t="str">
        <f>_xlfn.XLOOKUP(B115,'Jun-Compile'!$B$3:$B$167,'Jun-Compile'!$C$3:$C$167," ",0)</f>
        <v>Operation</v>
      </c>
      <c r="D115" s="8">
        <v>0</v>
      </c>
      <c r="E115" s="29">
        <f t="shared" si="9"/>
        <v>88</v>
      </c>
      <c r="F115" s="26">
        <v>0</v>
      </c>
      <c r="G115" s="50">
        <f t="shared" si="10"/>
        <v>88</v>
      </c>
      <c r="H115" s="8">
        <v>0</v>
      </c>
      <c r="I115" s="50">
        <f t="shared" si="11"/>
        <v>88</v>
      </c>
    </row>
    <row r="116" spans="2:9" x14ac:dyDescent="0.25">
      <c r="B116" s="12" t="s">
        <v>276</v>
      </c>
      <c r="C116" s="80">
        <f>_xlfn.XLOOKUP(B116,'Jun-Compile'!$B$3:$B$167,'Jun-Compile'!$C$3:$C$167," ",0)</f>
        <v>0</v>
      </c>
      <c r="D116" s="8">
        <v>0</v>
      </c>
      <c r="E116" s="29">
        <f t="shared" si="9"/>
        <v>88</v>
      </c>
      <c r="F116" s="26">
        <v>0</v>
      </c>
      <c r="G116" s="50">
        <f t="shared" si="10"/>
        <v>88</v>
      </c>
      <c r="H116" s="8">
        <v>0</v>
      </c>
      <c r="I116" s="50">
        <f t="shared" si="11"/>
        <v>88</v>
      </c>
    </row>
    <row r="117" spans="2:9" x14ac:dyDescent="0.25">
      <c r="B117" s="12" t="s">
        <v>376</v>
      </c>
      <c r="C117" s="80" t="str">
        <f>_xlfn.XLOOKUP(B117,'Jun-Compile'!$B$3:$B$167,'Jun-Compile'!$C$3:$C$167," ",0)</f>
        <v>Operation</v>
      </c>
      <c r="D117" s="8">
        <v>0</v>
      </c>
      <c r="E117" s="29">
        <f t="shared" si="9"/>
        <v>88</v>
      </c>
      <c r="F117" s="26">
        <v>0</v>
      </c>
      <c r="G117" s="50">
        <f t="shared" si="10"/>
        <v>88</v>
      </c>
      <c r="H117" s="8">
        <v>0</v>
      </c>
      <c r="I117" s="50">
        <f t="shared" si="11"/>
        <v>88</v>
      </c>
    </row>
    <row r="118" spans="2:9" x14ac:dyDescent="0.25">
      <c r="B118" s="12" t="s">
        <v>216</v>
      </c>
      <c r="C118" s="80" t="str">
        <f>_xlfn.XLOOKUP(B118,'Jun-Compile'!$B$3:$B$167,'Jun-Compile'!$C$3:$C$167," ",0)</f>
        <v>Operation</v>
      </c>
      <c r="D118" s="8">
        <v>0</v>
      </c>
      <c r="E118" s="29">
        <f t="shared" si="9"/>
        <v>88</v>
      </c>
      <c r="F118" s="26">
        <v>0</v>
      </c>
      <c r="G118" s="50">
        <f t="shared" si="10"/>
        <v>88</v>
      </c>
      <c r="H118" s="8">
        <v>0</v>
      </c>
      <c r="I118" s="50">
        <f t="shared" si="11"/>
        <v>88</v>
      </c>
    </row>
    <row r="119" spans="2:9" x14ac:dyDescent="0.25">
      <c r="B119" s="12" t="s">
        <v>234</v>
      </c>
      <c r="C119" s="80" t="str">
        <f>_xlfn.XLOOKUP(B119,'Jun-Compile'!$B$3:$B$167,'Jun-Compile'!$C$3:$C$167," ",0)</f>
        <v>Operation</v>
      </c>
      <c r="D119" s="8">
        <v>0</v>
      </c>
      <c r="E119" s="29">
        <f t="shared" si="9"/>
        <v>88</v>
      </c>
      <c r="F119" s="26">
        <v>0</v>
      </c>
      <c r="G119" s="50">
        <f t="shared" si="10"/>
        <v>88</v>
      </c>
      <c r="H119" s="8">
        <v>0</v>
      </c>
      <c r="I119" s="50">
        <f t="shared" si="11"/>
        <v>88</v>
      </c>
    </row>
    <row r="120" spans="2:9" x14ac:dyDescent="0.25">
      <c r="B120" s="12" t="s">
        <v>239</v>
      </c>
      <c r="C120" s="80" t="str">
        <f>_xlfn.XLOOKUP(B120,'Jun-Compile'!$B$3:$B$167,'Jun-Compile'!$C$3:$C$167," ",0)</f>
        <v>Operation</v>
      </c>
      <c r="D120" s="8">
        <v>0</v>
      </c>
      <c r="E120" s="29">
        <f t="shared" si="9"/>
        <v>88</v>
      </c>
      <c r="F120" s="26">
        <v>0</v>
      </c>
      <c r="G120" s="50">
        <f t="shared" si="10"/>
        <v>88</v>
      </c>
      <c r="H120" s="8">
        <v>0</v>
      </c>
      <c r="I120" s="50">
        <f t="shared" si="11"/>
        <v>88</v>
      </c>
    </row>
    <row r="121" spans="2:9" x14ac:dyDescent="0.25">
      <c r="B121" s="12" t="s">
        <v>243</v>
      </c>
      <c r="C121" s="80" t="str">
        <f>_xlfn.XLOOKUP(B121,'Jun-Compile'!$B$3:$B$167,'Jun-Compile'!$C$3:$C$167," ",0)</f>
        <v>Operation</v>
      </c>
      <c r="D121" s="8">
        <v>0</v>
      </c>
      <c r="E121" s="29">
        <f t="shared" si="9"/>
        <v>88</v>
      </c>
      <c r="F121" s="26">
        <v>0</v>
      </c>
      <c r="G121" s="50">
        <f t="shared" si="10"/>
        <v>88</v>
      </c>
      <c r="H121" s="8">
        <v>0</v>
      </c>
      <c r="I121" s="50">
        <f t="shared" si="11"/>
        <v>88</v>
      </c>
    </row>
    <row r="122" spans="2:9" x14ac:dyDescent="0.25">
      <c r="B122" s="11" t="s">
        <v>98</v>
      </c>
      <c r="C122" s="80">
        <f>_xlfn.XLOOKUP(B122,'Jun-Compile'!$B$3:$B$167,'Jun-Compile'!$C$3:$C$167," ",0)</f>
        <v>0</v>
      </c>
      <c r="D122" s="8">
        <v>0</v>
      </c>
      <c r="E122" s="29">
        <f t="shared" si="9"/>
        <v>88</v>
      </c>
      <c r="F122" s="26">
        <v>0</v>
      </c>
      <c r="G122" s="50">
        <f t="shared" si="10"/>
        <v>88</v>
      </c>
      <c r="H122" s="8">
        <v>0</v>
      </c>
      <c r="I122" s="50">
        <f t="shared" si="11"/>
        <v>88</v>
      </c>
    </row>
    <row r="123" spans="2:9" x14ac:dyDescent="0.25">
      <c r="B123" s="12" t="s">
        <v>253</v>
      </c>
      <c r="C123" s="80" t="str">
        <f>_xlfn.XLOOKUP(B123,'Jun-Compile'!$B$3:$B$167,'Jun-Compile'!$C$3:$C$167," ",0)</f>
        <v>Operation</v>
      </c>
      <c r="D123" s="8">
        <v>0</v>
      </c>
      <c r="E123" s="29">
        <f t="shared" si="9"/>
        <v>88</v>
      </c>
      <c r="F123" s="26">
        <v>0</v>
      </c>
      <c r="G123" s="50">
        <f t="shared" si="10"/>
        <v>88</v>
      </c>
      <c r="H123" s="8">
        <v>0</v>
      </c>
      <c r="I123" s="50">
        <f t="shared" si="11"/>
        <v>88</v>
      </c>
    </row>
    <row r="124" spans="2:9" x14ac:dyDescent="0.25">
      <c r="B124" s="12" t="s">
        <v>255</v>
      </c>
      <c r="C124" s="80" t="str">
        <f>_xlfn.XLOOKUP(B124,'Jun-Compile'!$B$3:$B$167,'Jun-Compile'!$C$3:$C$167," ",0)</f>
        <v>Operation</v>
      </c>
      <c r="D124" s="8">
        <v>0</v>
      </c>
      <c r="E124" s="29">
        <f t="shared" si="9"/>
        <v>88</v>
      </c>
      <c r="F124" s="26">
        <v>0</v>
      </c>
      <c r="G124" s="50">
        <f t="shared" si="10"/>
        <v>88</v>
      </c>
      <c r="H124" s="8">
        <v>0</v>
      </c>
      <c r="I124" s="50">
        <f t="shared" si="11"/>
        <v>88</v>
      </c>
    </row>
    <row r="125" spans="2:9" x14ac:dyDescent="0.25">
      <c r="B125" s="12" t="s">
        <v>257</v>
      </c>
      <c r="C125" s="80" t="str">
        <f>_xlfn.XLOOKUP(B125,'Jun-Compile'!$B$3:$B$167,'Jun-Compile'!$C$3:$C$167," ",0)</f>
        <v>Operation</v>
      </c>
      <c r="D125" s="8">
        <v>0</v>
      </c>
      <c r="E125" s="29">
        <f t="shared" si="9"/>
        <v>88</v>
      </c>
      <c r="F125" s="26">
        <v>0</v>
      </c>
      <c r="G125" s="50">
        <f t="shared" si="10"/>
        <v>88</v>
      </c>
      <c r="H125" s="8">
        <v>0</v>
      </c>
      <c r="I125" s="50">
        <f t="shared" si="11"/>
        <v>88</v>
      </c>
    </row>
    <row r="126" spans="2:9" x14ac:dyDescent="0.25">
      <c r="B126" s="19" t="s">
        <v>123</v>
      </c>
      <c r="C126" s="80" t="str">
        <f>_xlfn.XLOOKUP(B126,'Jun-Compile'!$B$3:$B$167,'Jun-Compile'!$C$3:$C$167," ",0)</f>
        <v>Operation</v>
      </c>
      <c r="D126" s="8">
        <v>0</v>
      </c>
      <c r="E126" s="29">
        <f t="shared" si="9"/>
        <v>88</v>
      </c>
      <c r="F126" s="26">
        <v>0</v>
      </c>
      <c r="G126" s="50">
        <f t="shared" si="10"/>
        <v>88</v>
      </c>
      <c r="H126" s="8">
        <v>0</v>
      </c>
      <c r="I126" s="50">
        <f t="shared" si="11"/>
        <v>88</v>
      </c>
    </row>
    <row r="127" spans="2:9" x14ac:dyDescent="0.25">
      <c r="B127" s="12" t="s">
        <v>284</v>
      </c>
      <c r="C127" s="80" t="str">
        <f>_xlfn.XLOOKUP(B127,'Jun-Compile'!$B$3:$B$167,'Jun-Compile'!$C$3:$C$167," ",0)</f>
        <v>Operation</v>
      </c>
      <c r="D127" s="8">
        <v>0</v>
      </c>
      <c r="E127" s="29">
        <f t="shared" si="9"/>
        <v>88</v>
      </c>
      <c r="F127" s="26">
        <v>0</v>
      </c>
      <c r="G127" s="50">
        <f t="shared" si="10"/>
        <v>88</v>
      </c>
      <c r="H127" s="8">
        <v>0</v>
      </c>
      <c r="I127" s="50">
        <f t="shared" si="11"/>
        <v>88</v>
      </c>
    </row>
    <row r="128" spans="2:9" x14ac:dyDescent="0.25">
      <c r="B128" s="12" t="s">
        <v>296</v>
      </c>
      <c r="C128" s="80" t="str">
        <f>_xlfn.XLOOKUP(B128,'Jun-Compile'!$B$3:$B$167,'Jun-Compile'!$C$3:$C$167," ",0)</f>
        <v>Operation</v>
      </c>
      <c r="D128" s="8">
        <v>0</v>
      </c>
      <c r="E128" s="29">
        <f t="shared" si="9"/>
        <v>88</v>
      </c>
      <c r="F128" s="26">
        <v>0</v>
      </c>
      <c r="G128" s="50">
        <f t="shared" si="10"/>
        <v>88</v>
      </c>
      <c r="H128" s="8">
        <v>0</v>
      </c>
      <c r="I128" s="50">
        <f t="shared" si="11"/>
        <v>88</v>
      </c>
    </row>
    <row r="129" spans="2:9" x14ac:dyDescent="0.25">
      <c r="B129" s="12" t="s">
        <v>270</v>
      </c>
      <c r="C129" s="80" t="str">
        <f>_xlfn.XLOOKUP(B129,'Jun-Compile'!$B$3:$B$167,'Jun-Compile'!$C$3:$C$167," ",0)</f>
        <v>PCS</v>
      </c>
      <c r="D129" s="8">
        <v>0</v>
      </c>
      <c r="E129" s="29">
        <f t="shared" si="9"/>
        <v>88</v>
      </c>
      <c r="F129" s="26">
        <v>0</v>
      </c>
      <c r="G129" s="50">
        <f t="shared" si="10"/>
        <v>88</v>
      </c>
      <c r="H129" s="8">
        <v>0</v>
      </c>
      <c r="I129" s="50">
        <f t="shared" si="11"/>
        <v>88</v>
      </c>
    </row>
    <row r="130" spans="2:9" x14ac:dyDescent="0.25">
      <c r="B130" s="12" t="s">
        <v>168</v>
      </c>
      <c r="C130" s="80" t="str">
        <f>_xlfn.XLOOKUP(B130,'Jun-Compile'!$B$3:$B$167,'Jun-Compile'!$C$3:$C$167," ",0)</f>
        <v>PPJM</v>
      </c>
      <c r="D130" s="8">
        <v>0</v>
      </c>
      <c r="E130" s="29">
        <f t="shared" si="9"/>
        <v>88</v>
      </c>
      <c r="F130" s="26">
        <v>0</v>
      </c>
      <c r="G130" s="50">
        <f t="shared" si="10"/>
        <v>88</v>
      </c>
      <c r="H130" s="8">
        <v>0</v>
      </c>
      <c r="I130" s="50">
        <f t="shared" si="11"/>
        <v>88</v>
      </c>
    </row>
    <row r="131" spans="2:9" x14ac:dyDescent="0.25">
      <c r="B131" s="12" t="s">
        <v>169</v>
      </c>
      <c r="C131" s="80">
        <f>_xlfn.XLOOKUP(B131,'Jun-Compile'!$B$3:$B$167,'Jun-Compile'!$C$3:$C$167," ",0)</f>
        <v>0</v>
      </c>
      <c r="D131" s="8">
        <v>0</v>
      </c>
      <c r="E131" s="29">
        <f t="shared" ref="E131:E153" si="12">_xlfn.RANK.EQ(D131,$D$3:$D$153,0)</f>
        <v>88</v>
      </c>
      <c r="F131" s="26">
        <v>0</v>
      </c>
      <c r="G131" s="50">
        <f t="shared" ref="G131:G153" si="13">_xlfn.RANK.EQ(F131,$F$3:$F$153,0)</f>
        <v>88</v>
      </c>
      <c r="H131" s="8">
        <v>0</v>
      </c>
      <c r="I131" s="50">
        <f t="shared" ref="I131:I153" si="14">_xlfn.RANK.EQ(H131,$H$3:$H$153,0)</f>
        <v>88</v>
      </c>
    </row>
    <row r="132" spans="2:9" x14ac:dyDescent="0.25">
      <c r="B132" s="16" t="s">
        <v>170</v>
      </c>
      <c r="C132" s="80" t="str">
        <f>_xlfn.XLOOKUP(B132,'Jun-Compile'!$B$3:$B$167,'Jun-Compile'!$C$3:$C$167," ",0)</f>
        <v>PPJM</v>
      </c>
      <c r="D132" s="8">
        <v>0</v>
      </c>
      <c r="E132" s="29">
        <f t="shared" si="12"/>
        <v>88</v>
      </c>
      <c r="F132" s="26">
        <v>0</v>
      </c>
      <c r="G132" s="50">
        <f t="shared" si="13"/>
        <v>88</v>
      </c>
      <c r="H132" s="8">
        <v>0</v>
      </c>
      <c r="I132" s="50">
        <f t="shared" si="14"/>
        <v>88</v>
      </c>
    </row>
    <row r="133" spans="2:9" x14ac:dyDescent="0.25">
      <c r="B133" s="12" t="s">
        <v>173</v>
      </c>
      <c r="C133" s="80" t="str">
        <f>_xlfn.XLOOKUP(B133,'Jun-Compile'!$B$3:$B$167,'Jun-Compile'!$C$3:$C$167," ",0)</f>
        <v>PPJM</v>
      </c>
      <c r="D133" s="8">
        <v>0</v>
      </c>
      <c r="E133" s="29">
        <f t="shared" si="12"/>
        <v>88</v>
      </c>
      <c r="F133" s="26">
        <v>0</v>
      </c>
      <c r="G133" s="50">
        <f t="shared" si="13"/>
        <v>88</v>
      </c>
      <c r="H133" s="8">
        <v>0</v>
      </c>
      <c r="I133" s="50">
        <f t="shared" si="14"/>
        <v>88</v>
      </c>
    </row>
    <row r="134" spans="2:9" x14ac:dyDescent="0.25">
      <c r="B134" s="12" t="s">
        <v>174</v>
      </c>
      <c r="C134" s="80" t="str">
        <f>_xlfn.XLOOKUP(B134,'Jun-Compile'!$B$3:$B$167,'Jun-Compile'!$C$3:$C$167," ",0)</f>
        <v>PPJM</v>
      </c>
      <c r="D134" s="8">
        <v>0</v>
      </c>
      <c r="E134" s="29">
        <f t="shared" si="12"/>
        <v>88</v>
      </c>
      <c r="F134" s="26">
        <v>0</v>
      </c>
      <c r="G134" s="50">
        <f t="shared" si="13"/>
        <v>88</v>
      </c>
      <c r="H134" s="8">
        <v>0</v>
      </c>
      <c r="I134" s="50">
        <f t="shared" si="14"/>
        <v>88</v>
      </c>
    </row>
    <row r="135" spans="2:9" x14ac:dyDescent="0.25">
      <c r="B135" s="12" t="s">
        <v>176</v>
      </c>
      <c r="C135" s="80" t="str">
        <f>_xlfn.XLOOKUP(B135,'Jun-Compile'!$B$3:$B$167,'Jun-Compile'!$C$3:$C$167," ",0)</f>
        <v>PPJM</v>
      </c>
      <c r="D135" s="8">
        <v>0</v>
      </c>
      <c r="E135" s="29">
        <f t="shared" si="12"/>
        <v>88</v>
      </c>
      <c r="F135" s="26">
        <v>0</v>
      </c>
      <c r="G135" s="50">
        <f t="shared" si="13"/>
        <v>88</v>
      </c>
      <c r="H135" s="8">
        <v>0</v>
      </c>
      <c r="I135" s="50">
        <f t="shared" si="14"/>
        <v>88</v>
      </c>
    </row>
    <row r="136" spans="2:9" x14ac:dyDescent="0.25">
      <c r="B136" s="12" t="s">
        <v>177</v>
      </c>
      <c r="C136" s="80" t="str">
        <f>_xlfn.XLOOKUP(B136,'Jun-Compile'!$B$3:$B$167,'Jun-Compile'!$C$3:$C$167," ",0)</f>
        <v>PPJM</v>
      </c>
      <c r="D136" s="8">
        <v>0</v>
      </c>
      <c r="E136" s="29">
        <f t="shared" si="12"/>
        <v>88</v>
      </c>
      <c r="F136" s="26">
        <v>0</v>
      </c>
      <c r="G136" s="50">
        <f t="shared" si="13"/>
        <v>88</v>
      </c>
      <c r="H136" s="8">
        <v>0</v>
      </c>
      <c r="I136" s="50">
        <f t="shared" si="14"/>
        <v>88</v>
      </c>
    </row>
    <row r="137" spans="2:9" x14ac:dyDescent="0.25">
      <c r="B137" s="12" t="s">
        <v>178</v>
      </c>
      <c r="C137" s="80">
        <f>_xlfn.XLOOKUP(B137,'Jun-Compile'!$B$3:$B$167,'Jun-Compile'!$C$3:$C$167," ",0)</f>
        <v>0</v>
      </c>
      <c r="D137" s="8">
        <v>0</v>
      </c>
      <c r="E137" s="29">
        <f t="shared" si="12"/>
        <v>88</v>
      </c>
      <c r="F137" s="26">
        <v>0</v>
      </c>
      <c r="G137" s="50">
        <f t="shared" si="13"/>
        <v>88</v>
      </c>
      <c r="H137" s="8">
        <v>0</v>
      </c>
      <c r="I137" s="50">
        <f t="shared" si="14"/>
        <v>88</v>
      </c>
    </row>
    <row r="138" spans="2:9" x14ac:dyDescent="0.25">
      <c r="B138" s="12" t="s">
        <v>183</v>
      </c>
      <c r="C138" s="80">
        <f>_xlfn.XLOOKUP(B138,'Jun-Compile'!$B$3:$B$167,'Jun-Compile'!$C$3:$C$167," ",0)</f>
        <v>0</v>
      </c>
      <c r="D138" s="8">
        <v>0</v>
      </c>
      <c r="E138" s="29">
        <f t="shared" si="12"/>
        <v>88</v>
      </c>
      <c r="F138" s="26">
        <v>0</v>
      </c>
      <c r="G138" s="50">
        <f t="shared" si="13"/>
        <v>88</v>
      </c>
      <c r="H138" s="8">
        <v>0</v>
      </c>
      <c r="I138" s="50">
        <f t="shared" si="14"/>
        <v>88</v>
      </c>
    </row>
    <row r="139" spans="2:9" x14ac:dyDescent="0.25">
      <c r="B139" s="12" t="s">
        <v>366</v>
      </c>
      <c r="C139" s="80" t="str">
        <f>_xlfn.XLOOKUP(B139,'Jun-Compile'!$B$3:$B$167,'Jun-Compile'!$C$3:$C$167," ",0)</f>
        <v>PPJM</v>
      </c>
      <c r="D139" s="8">
        <v>0</v>
      </c>
      <c r="E139" s="29">
        <f t="shared" si="12"/>
        <v>88</v>
      </c>
      <c r="F139" s="26">
        <v>0</v>
      </c>
      <c r="G139" s="50">
        <f t="shared" si="13"/>
        <v>88</v>
      </c>
      <c r="H139" s="8">
        <v>0</v>
      </c>
      <c r="I139" s="50">
        <f t="shared" si="14"/>
        <v>88</v>
      </c>
    </row>
    <row r="140" spans="2:9" x14ac:dyDescent="0.25">
      <c r="B140" s="12" t="s">
        <v>383</v>
      </c>
      <c r="C140" s="80">
        <f>_xlfn.XLOOKUP(B140,'Jun-Compile'!$B$3:$B$167,'Jun-Compile'!$C$3:$C$167," ",0)</f>
        <v>0</v>
      </c>
      <c r="D140" s="8">
        <v>0</v>
      </c>
      <c r="E140" s="29">
        <f t="shared" si="12"/>
        <v>88</v>
      </c>
      <c r="F140" s="26">
        <v>0</v>
      </c>
      <c r="G140" s="50">
        <f t="shared" si="13"/>
        <v>88</v>
      </c>
      <c r="H140" s="8">
        <v>0</v>
      </c>
      <c r="I140" s="50">
        <f t="shared" si="14"/>
        <v>88</v>
      </c>
    </row>
    <row r="141" spans="2:9" x14ac:dyDescent="0.25">
      <c r="B141" s="12" t="s">
        <v>228</v>
      </c>
      <c r="C141" s="80" t="str">
        <f>_xlfn.XLOOKUP(B141,'Jun-Compile'!$B$3:$B$167,'Jun-Compile'!$C$3:$C$167," ",0)</f>
        <v>Purchasing</v>
      </c>
      <c r="D141" s="8">
        <v>0</v>
      </c>
      <c r="E141" s="29">
        <f t="shared" si="12"/>
        <v>88</v>
      </c>
      <c r="F141" s="26">
        <v>0</v>
      </c>
      <c r="G141" s="50">
        <f t="shared" si="13"/>
        <v>88</v>
      </c>
      <c r="H141" s="8">
        <v>0</v>
      </c>
      <c r="I141" s="50">
        <f t="shared" si="14"/>
        <v>88</v>
      </c>
    </row>
    <row r="142" spans="2:9" x14ac:dyDescent="0.25">
      <c r="B142" s="12" t="s">
        <v>259</v>
      </c>
      <c r="C142" s="80" t="str">
        <f>_xlfn.XLOOKUP(B142,'Jun-Compile'!$B$3:$B$167,'Jun-Compile'!$C$3:$C$167," ",0)</f>
        <v>Purchasing</v>
      </c>
      <c r="D142" s="8">
        <v>0</v>
      </c>
      <c r="E142" s="29">
        <f t="shared" si="12"/>
        <v>88</v>
      </c>
      <c r="F142" s="26">
        <v>0</v>
      </c>
      <c r="G142" s="50">
        <f t="shared" si="13"/>
        <v>88</v>
      </c>
      <c r="H142" s="8">
        <v>0</v>
      </c>
      <c r="I142" s="50">
        <f t="shared" si="14"/>
        <v>88</v>
      </c>
    </row>
    <row r="143" spans="2:9" x14ac:dyDescent="0.25">
      <c r="B143" s="12" t="s">
        <v>202</v>
      </c>
      <c r="C143" s="80" t="str">
        <f>_xlfn.XLOOKUP(B143,'Jun-Compile'!$B$3:$B$167,'Jun-Compile'!$C$3:$C$167," ",0)</f>
        <v>RPE</v>
      </c>
      <c r="D143" s="8">
        <v>0</v>
      </c>
      <c r="E143" s="29">
        <f t="shared" si="12"/>
        <v>88</v>
      </c>
      <c r="F143" s="26">
        <v>0</v>
      </c>
      <c r="G143" s="50">
        <f t="shared" si="13"/>
        <v>88</v>
      </c>
      <c r="H143" s="8">
        <v>0</v>
      </c>
      <c r="I143" s="50">
        <f t="shared" si="14"/>
        <v>88</v>
      </c>
    </row>
    <row r="144" spans="2:9" x14ac:dyDescent="0.25">
      <c r="B144" s="12" t="s">
        <v>206</v>
      </c>
      <c r="C144" s="80" t="str">
        <f>_xlfn.XLOOKUP(B144,'Jun-Compile'!$B$3:$B$167,'Jun-Compile'!$C$3:$C$167," ",0)</f>
        <v>MEP</v>
      </c>
      <c r="D144" s="8">
        <v>0</v>
      </c>
      <c r="E144" s="29">
        <f t="shared" si="12"/>
        <v>88</v>
      </c>
      <c r="F144" s="26">
        <v>0</v>
      </c>
      <c r="G144" s="50">
        <f t="shared" si="13"/>
        <v>88</v>
      </c>
      <c r="H144" s="8">
        <v>0</v>
      </c>
      <c r="I144" s="50">
        <f t="shared" si="14"/>
        <v>88</v>
      </c>
    </row>
    <row r="145" spans="2:9" x14ac:dyDescent="0.25">
      <c r="B145" s="12" t="s">
        <v>184</v>
      </c>
      <c r="C145" s="80" t="str">
        <f>_xlfn.XLOOKUP(B145,'Jun-Compile'!$B$3:$B$167,'Jun-Compile'!$C$3:$C$167," ",0)</f>
        <v>Sales</v>
      </c>
      <c r="D145" s="8">
        <v>0</v>
      </c>
      <c r="E145" s="29">
        <f t="shared" si="12"/>
        <v>88</v>
      </c>
      <c r="F145" s="26">
        <v>0</v>
      </c>
      <c r="G145" s="50">
        <f t="shared" si="13"/>
        <v>88</v>
      </c>
      <c r="H145" s="8">
        <v>0</v>
      </c>
      <c r="I145" s="50">
        <f t="shared" si="14"/>
        <v>88</v>
      </c>
    </row>
    <row r="146" spans="2:9" x14ac:dyDescent="0.25">
      <c r="B146" s="12" t="s">
        <v>248</v>
      </c>
      <c r="C146" s="80" t="str">
        <f>_xlfn.XLOOKUP(B146,'Jun-Compile'!$B$3:$B$167,'Jun-Compile'!$C$3:$C$167," ",0)</f>
        <v>Teknisi Service</v>
      </c>
      <c r="D146" s="8">
        <v>0</v>
      </c>
      <c r="E146" s="29">
        <f t="shared" si="12"/>
        <v>88</v>
      </c>
      <c r="F146" s="26">
        <v>0</v>
      </c>
      <c r="G146" s="50">
        <f t="shared" si="13"/>
        <v>88</v>
      </c>
      <c r="H146" s="8">
        <v>0</v>
      </c>
      <c r="I146" s="50">
        <f t="shared" si="14"/>
        <v>88</v>
      </c>
    </row>
    <row r="147" spans="2:9" x14ac:dyDescent="0.25">
      <c r="B147" s="12" t="s">
        <v>197</v>
      </c>
      <c r="C147" s="80" t="str">
        <f>_xlfn.XLOOKUP(B147,'Jun-Compile'!$B$3:$B$167,'Jun-Compile'!$C$3:$C$167," ",0)</f>
        <v>Teknisi Service</v>
      </c>
      <c r="D147" s="8">
        <v>0</v>
      </c>
      <c r="E147" s="29">
        <f t="shared" si="12"/>
        <v>88</v>
      </c>
      <c r="F147" s="26">
        <v>0</v>
      </c>
      <c r="G147" s="50">
        <f t="shared" si="13"/>
        <v>88</v>
      </c>
      <c r="H147" s="8">
        <v>0</v>
      </c>
      <c r="I147" s="50">
        <f t="shared" si="14"/>
        <v>88</v>
      </c>
    </row>
    <row r="148" spans="2:9" x14ac:dyDescent="0.25">
      <c r="B148" s="12" t="s">
        <v>185</v>
      </c>
      <c r="C148" s="80" t="str">
        <f>_xlfn.XLOOKUP(B148,'Jun-Compile'!$B$3:$B$167,'Jun-Compile'!$C$3:$C$167," ",0)</f>
        <v>Tim Bali</v>
      </c>
      <c r="D148" s="8">
        <v>0</v>
      </c>
      <c r="E148" s="29">
        <f t="shared" si="12"/>
        <v>88</v>
      </c>
      <c r="F148" s="26">
        <v>0</v>
      </c>
      <c r="G148" s="50">
        <f t="shared" si="13"/>
        <v>88</v>
      </c>
      <c r="H148" s="8">
        <v>0</v>
      </c>
      <c r="I148" s="50">
        <f t="shared" si="14"/>
        <v>88</v>
      </c>
    </row>
    <row r="149" spans="2:9" x14ac:dyDescent="0.25">
      <c r="B149" s="12" t="s">
        <v>186</v>
      </c>
      <c r="C149" s="80" t="str">
        <f>_xlfn.XLOOKUP(B149,'Jun-Compile'!$B$3:$B$167,'Jun-Compile'!$C$3:$C$167," ",0)</f>
        <v>Tim Bali</v>
      </c>
      <c r="D149" s="8">
        <v>0</v>
      </c>
      <c r="E149" s="29">
        <f t="shared" si="12"/>
        <v>88</v>
      </c>
      <c r="F149" s="26">
        <v>0</v>
      </c>
      <c r="G149" s="50">
        <f t="shared" si="13"/>
        <v>88</v>
      </c>
      <c r="H149" s="8">
        <v>0</v>
      </c>
      <c r="I149" s="50">
        <f t="shared" si="14"/>
        <v>88</v>
      </c>
    </row>
    <row r="150" spans="2:9" x14ac:dyDescent="0.25">
      <c r="B150" s="28" t="s">
        <v>193</v>
      </c>
      <c r="C150" s="80">
        <f>_xlfn.XLOOKUP(B150,'Jun-Compile'!$B$3:$B$167,'Jun-Compile'!$C$3:$C$167," ",0)</f>
        <v>0</v>
      </c>
      <c r="D150" s="8">
        <v>0</v>
      </c>
      <c r="E150" s="29">
        <f t="shared" si="12"/>
        <v>88</v>
      </c>
      <c r="F150" s="26">
        <v>0</v>
      </c>
      <c r="G150" s="50">
        <f t="shared" si="13"/>
        <v>88</v>
      </c>
      <c r="H150" s="8">
        <v>0</v>
      </c>
      <c r="I150" s="50">
        <f t="shared" si="14"/>
        <v>88</v>
      </c>
    </row>
    <row r="151" spans="2:9" x14ac:dyDescent="0.25">
      <c r="B151" s="28" t="s">
        <v>203</v>
      </c>
      <c r="C151" s="80">
        <f>_xlfn.XLOOKUP(B151,'Jun-Compile'!$B$3:$B$167,'Jun-Compile'!$C$3:$C$167," ",0)</f>
        <v>0</v>
      </c>
      <c r="D151" s="8">
        <v>0</v>
      </c>
      <c r="E151" s="29">
        <f t="shared" si="12"/>
        <v>88</v>
      </c>
      <c r="F151" s="26">
        <v>0</v>
      </c>
      <c r="G151" s="50">
        <f t="shared" si="13"/>
        <v>88</v>
      </c>
      <c r="H151" s="8">
        <v>0</v>
      </c>
      <c r="I151" s="50">
        <f t="shared" si="14"/>
        <v>88</v>
      </c>
    </row>
    <row r="152" spans="2:9" x14ac:dyDescent="0.25">
      <c r="B152" s="28" t="s">
        <v>209</v>
      </c>
      <c r="C152" s="80">
        <f>_xlfn.XLOOKUP(B152,'Jun-Compile'!$B$3:$B$167,'Jun-Compile'!$C$3:$C$167," ",0)</f>
        <v>0</v>
      </c>
      <c r="D152" s="8">
        <v>0</v>
      </c>
      <c r="E152" s="29">
        <f t="shared" si="12"/>
        <v>88</v>
      </c>
      <c r="F152" s="26">
        <v>0</v>
      </c>
      <c r="G152" s="50">
        <f t="shared" si="13"/>
        <v>88</v>
      </c>
      <c r="H152" s="8">
        <v>0</v>
      </c>
      <c r="I152" s="50">
        <f t="shared" si="14"/>
        <v>88</v>
      </c>
    </row>
    <row r="153" spans="2:9" x14ac:dyDescent="0.25">
      <c r="B153" s="28" t="s">
        <v>232</v>
      </c>
      <c r="C153" s="80">
        <f>_xlfn.XLOOKUP(B153,'Jun-Compile'!$B$3:$B$167,'Jun-Compile'!$C$3:$C$167," ",0)</f>
        <v>0</v>
      </c>
      <c r="D153" s="8">
        <v>0</v>
      </c>
      <c r="E153" s="29">
        <f t="shared" si="12"/>
        <v>88</v>
      </c>
      <c r="F153" s="26">
        <v>0</v>
      </c>
      <c r="G153" s="50">
        <f t="shared" si="13"/>
        <v>88</v>
      </c>
      <c r="H153" s="8">
        <v>0</v>
      </c>
      <c r="I153" s="50">
        <f t="shared" si="14"/>
        <v>88</v>
      </c>
    </row>
  </sheetData>
  <autoFilter ref="B2:I153">
    <sortState ref="B3:I153">
      <sortCondition descending="1" ref="H2:H15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Jumlah Terlambat (Jam)</vt:lpstr>
      <vt:lpstr>Jumlah Terlambat (Hari)</vt:lpstr>
      <vt:lpstr>Trend Line Per Orang</vt:lpstr>
      <vt:lpstr>Jan</vt:lpstr>
      <vt:lpstr>Summary Pivot</vt:lpstr>
      <vt:lpstr>Jan-Compile</vt:lpstr>
      <vt:lpstr>Jan-Pivot</vt:lpstr>
      <vt:lpstr>Feb</vt:lpstr>
      <vt:lpstr>Feb-Compile</vt:lpstr>
      <vt:lpstr>Feb-Pivot</vt:lpstr>
      <vt:lpstr>Mar</vt:lpstr>
      <vt:lpstr>Mar-Compile</vt:lpstr>
      <vt:lpstr>Mar-Pivot</vt:lpstr>
      <vt:lpstr>Apr</vt:lpstr>
      <vt:lpstr>Apr-Compile</vt:lpstr>
      <vt:lpstr>Mei</vt:lpstr>
      <vt:lpstr>Mei-Compile</vt:lpstr>
      <vt:lpstr>Mei-Pivot</vt:lpstr>
      <vt:lpstr>Jun</vt:lpstr>
      <vt:lpstr>Jun-Compile</vt:lpstr>
      <vt:lpstr>Jun-Pivot</vt:lpstr>
      <vt:lpstr>Apr-Pivot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RPK</dc:creator>
  <cp:lastModifiedBy>Operation</cp:lastModifiedBy>
  <cp:lastPrinted>2024-04-04T04:20:32Z</cp:lastPrinted>
  <dcterms:created xsi:type="dcterms:W3CDTF">2023-12-29T05:11:42Z</dcterms:created>
  <dcterms:modified xsi:type="dcterms:W3CDTF">2024-08-05T08:58:39Z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082ff0e1-dd00-4c99-a821-b45f3bb20119</vt:lpwstr>
  </property>
</Properties>
</file>