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p179\Documents\VbsWriter\VbsWriter\file\"/>
    </mc:Choice>
  </mc:AlternateContent>
  <bookViews>
    <workbookView xWindow="0" yWindow="0" windowWidth="28800" windowHeight="12795" activeTab="2"/>
  </bookViews>
  <sheets>
    <sheet name="作業計画" sheetId="1" r:id="rId1"/>
    <sheet name="①作業計画シートから値を取得" sheetId="2" r:id="rId2"/>
    <sheet name="②　①を文字列としてペースト" sheetId="3" r:id="rId3"/>
  </sheets>
  <externalReferences>
    <externalReference r:id="rId4"/>
    <externalReference r:id="rId5"/>
  </externalReferences>
  <definedNames>
    <definedName name="data">#REF!</definedName>
    <definedName name="data_1">#REF!</definedName>
    <definedName name="data2">#REF!</definedName>
    <definedName name="Excel_BuiltIn_Print_Titles_1">#REF!</definedName>
    <definedName name="_xlnm.Print_Titles" localSheetId="0">作業計画!$1:$4</definedName>
    <definedName name="sheet">#REF!</definedName>
    <definedName name="sheet4">#REF!</definedName>
    <definedName name="sheet6358">#REF!</definedName>
    <definedName name="title6358">[1]試験項目表!#REF!</definedName>
    <definedName name="title7_2">[1]試験項目表!#REF!</definedName>
    <definedName name="titles2">[1]試験項目表!#REF!</definedName>
    <definedName name="別紙">#REF!</definedName>
    <definedName name="別紙_">[1]試験項目表!#REF!</definedName>
    <definedName name="別紙_3039">[1]試験項目表!#REF!</definedName>
    <definedName name="別紙2953">#REF!</definedName>
    <definedName name="別紙7107">#REF!</definedName>
    <definedName name="別紙8_静的コンテンツ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18" i="2"/>
  <c r="H19" i="2"/>
  <c r="H20" i="2"/>
  <c r="H21" i="2"/>
  <c r="H22" i="2"/>
  <c r="H11" i="2"/>
  <c r="H12" i="2"/>
  <c r="H13" i="2"/>
  <c r="H14" i="2"/>
  <c r="H15" i="2"/>
  <c r="H16" i="2"/>
  <c r="H17" i="2"/>
  <c r="H7" i="2"/>
  <c r="H8" i="2"/>
  <c r="H9" i="2"/>
  <c r="H10" i="2"/>
  <c r="H3" i="2"/>
  <c r="H4" i="2"/>
  <c r="H5" i="2"/>
  <c r="H6" i="2"/>
  <c r="H2" i="2"/>
  <c r="K4" i="2"/>
  <c r="G30" i="2" l="1"/>
  <c r="G31" i="2" s="1"/>
  <c r="G17" i="2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3" i="2"/>
  <c r="G4" i="2"/>
  <c r="G5" i="2" s="1"/>
  <c r="G2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3" i="2"/>
  <c r="F4" i="2"/>
  <c r="F5" i="2" s="1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K2" i="2" l="1"/>
  <c r="D13" i="2"/>
  <c r="D14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" i="2"/>
  <c r="D8" i="2"/>
  <c r="D10" i="2"/>
  <c r="D11" i="2"/>
  <c r="D12" i="2"/>
  <c r="C2" i="2"/>
  <c r="A3" i="2"/>
  <c r="B3" i="2"/>
  <c r="I3" i="2"/>
  <c r="J3" i="2"/>
  <c r="K3" i="2"/>
  <c r="L3" i="2"/>
  <c r="M3" i="2"/>
  <c r="N3" i="2"/>
  <c r="O3" i="2"/>
  <c r="P3" i="2"/>
  <c r="Q3" i="2"/>
  <c r="A4" i="2"/>
  <c r="B4" i="2"/>
  <c r="C4" i="2"/>
  <c r="I4" i="2"/>
  <c r="J4" i="2"/>
  <c r="L4" i="2"/>
  <c r="M4" i="2"/>
  <c r="N4" i="2"/>
  <c r="O4" i="2"/>
  <c r="P4" i="2"/>
  <c r="Q4" i="2"/>
  <c r="A5" i="2"/>
  <c r="B5" i="2"/>
  <c r="I5" i="2"/>
  <c r="J5" i="2"/>
  <c r="K5" i="2"/>
  <c r="L5" i="2"/>
  <c r="M5" i="2"/>
  <c r="N5" i="2"/>
  <c r="O5" i="2"/>
  <c r="P5" i="2"/>
  <c r="Q5" i="2"/>
  <c r="A6" i="2"/>
  <c r="B6" i="2"/>
  <c r="C6" i="2"/>
  <c r="I6" i="2"/>
  <c r="J6" i="2"/>
  <c r="K6" i="2"/>
  <c r="L6" i="2"/>
  <c r="M6" i="2"/>
  <c r="N6" i="2"/>
  <c r="O6" i="2"/>
  <c r="P6" i="2"/>
  <c r="Q6" i="2"/>
  <c r="A7" i="2"/>
  <c r="B7" i="2"/>
  <c r="C7" i="2"/>
  <c r="I7" i="2"/>
  <c r="J7" i="2"/>
  <c r="K7" i="2"/>
  <c r="L7" i="2"/>
  <c r="M7" i="2"/>
  <c r="N7" i="2"/>
  <c r="O7" i="2"/>
  <c r="P7" i="2"/>
  <c r="Q7" i="2"/>
  <c r="A8" i="2"/>
  <c r="B8" i="2"/>
  <c r="C8" i="2"/>
  <c r="I8" i="2"/>
  <c r="J8" i="2"/>
  <c r="K8" i="2"/>
  <c r="L8" i="2"/>
  <c r="M8" i="2"/>
  <c r="N8" i="2"/>
  <c r="O8" i="2"/>
  <c r="P8" i="2"/>
  <c r="Q8" i="2"/>
  <c r="A9" i="2"/>
  <c r="B9" i="2"/>
  <c r="I9" i="2"/>
  <c r="J9" i="2"/>
  <c r="L9" i="2"/>
  <c r="M9" i="2"/>
  <c r="N9" i="2"/>
  <c r="O9" i="2"/>
  <c r="P9" i="2"/>
  <c r="Q9" i="2"/>
  <c r="A10" i="2"/>
  <c r="B10" i="2"/>
  <c r="I10" i="2"/>
  <c r="J10" i="2"/>
  <c r="K10" i="2"/>
  <c r="L10" i="2"/>
  <c r="M10" i="2"/>
  <c r="N10" i="2"/>
  <c r="O10" i="2"/>
  <c r="P10" i="2"/>
  <c r="Q10" i="2"/>
  <c r="A11" i="2"/>
  <c r="B11" i="2"/>
  <c r="I11" i="2"/>
  <c r="J11" i="2"/>
  <c r="K11" i="2"/>
  <c r="L11" i="2"/>
  <c r="M11" i="2"/>
  <c r="N11" i="2"/>
  <c r="O11" i="2"/>
  <c r="P11" i="2"/>
  <c r="Q11" i="2"/>
  <c r="A12" i="2"/>
  <c r="B12" i="2"/>
  <c r="I12" i="2"/>
  <c r="J12" i="2"/>
  <c r="K12" i="2"/>
  <c r="L12" i="2"/>
  <c r="M12" i="2"/>
  <c r="N12" i="2"/>
  <c r="O12" i="2"/>
  <c r="P12" i="2"/>
  <c r="Q12" i="2"/>
  <c r="A13" i="2"/>
  <c r="B13" i="2"/>
  <c r="I13" i="2"/>
  <c r="J13" i="2"/>
  <c r="K13" i="2"/>
  <c r="L13" i="2"/>
  <c r="M13" i="2"/>
  <c r="N13" i="2"/>
  <c r="O13" i="2"/>
  <c r="P13" i="2"/>
  <c r="Q13" i="2"/>
  <c r="A14" i="2"/>
  <c r="B14" i="2"/>
  <c r="I14" i="2"/>
  <c r="J14" i="2"/>
  <c r="K14" i="2"/>
  <c r="L14" i="2"/>
  <c r="M14" i="2"/>
  <c r="N14" i="2"/>
  <c r="O14" i="2"/>
  <c r="P14" i="2"/>
  <c r="Q14" i="2"/>
  <c r="A15" i="2"/>
  <c r="B15" i="2"/>
  <c r="C15" i="2"/>
  <c r="I15" i="2"/>
  <c r="J15" i="2"/>
  <c r="K15" i="2"/>
  <c r="L15" i="2"/>
  <c r="M15" i="2"/>
  <c r="N15" i="2"/>
  <c r="O15" i="2"/>
  <c r="P15" i="2"/>
  <c r="Q15" i="2"/>
  <c r="A16" i="2"/>
  <c r="B16" i="2"/>
  <c r="C16" i="2"/>
  <c r="I16" i="2"/>
  <c r="J16" i="2"/>
  <c r="K16" i="2"/>
  <c r="L16" i="2"/>
  <c r="M16" i="2"/>
  <c r="N16" i="2"/>
  <c r="O16" i="2"/>
  <c r="P16" i="2"/>
  <c r="Q16" i="2"/>
  <c r="A17" i="2"/>
  <c r="B17" i="2"/>
  <c r="C17" i="2"/>
  <c r="I17" i="2"/>
  <c r="J17" i="2"/>
  <c r="K17" i="2"/>
  <c r="L17" i="2"/>
  <c r="M17" i="2"/>
  <c r="N17" i="2"/>
  <c r="O17" i="2"/>
  <c r="P17" i="2"/>
  <c r="Q17" i="2"/>
  <c r="A18" i="2"/>
  <c r="B18" i="2"/>
  <c r="I18" i="2"/>
  <c r="J18" i="2"/>
  <c r="K18" i="2"/>
  <c r="L18" i="2"/>
  <c r="M18" i="2"/>
  <c r="N18" i="2"/>
  <c r="O18" i="2"/>
  <c r="P18" i="2"/>
  <c r="Q18" i="2"/>
  <c r="A19" i="2"/>
  <c r="B19" i="2"/>
  <c r="I19" i="2"/>
  <c r="J19" i="2"/>
  <c r="K19" i="2"/>
  <c r="L19" i="2"/>
  <c r="M19" i="2"/>
  <c r="N19" i="2"/>
  <c r="O19" i="2"/>
  <c r="P19" i="2"/>
  <c r="Q19" i="2"/>
  <c r="A20" i="2"/>
  <c r="B20" i="2"/>
  <c r="I20" i="2"/>
  <c r="J20" i="2"/>
  <c r="L20" i="2"/>
  <c r="M20" i="2"/>
  <c r="N20" i="2"/>
  <c r="O20" i="2"/>
  <c r="P20" i="2"/>
  <c r="Q20" i="2"/>
  <c r="A21" i="2"/>
  <c r="B21" i="2"/>
  <c r="I21" i="2"/>
  <c r="J21" i="2"/>
  <c r="K21" i="2"/>
  <c r="L21" i="2"/>
  <c r="M21" i="2"/>
  <c r="N21" i="2"/>
  <c r="O21" i="2"/>
  <c r="P21" i="2"/>
  <c r="Q21" i="2"/>
  <c r="A22" i="2"/>
  <c r="B22" i="2"/>
  <c r="I22" i="2"/>
  <c r="J22" i="2"/>
  <c r="K22" i="2"/>
  <c r="L22" i="2"/>
  <c r="M22" i="2"/>
  <c r="N22" i="2"/>
  <c r="O22" i="2"/>
  <c r="P22" i="2"/>
  <c r="Q22" i="2"/>
  <c r="A23" i="2"/>
  <c r="B23" i="2"/>
  <c r="I23" i="2"/>
  <c r="J23" i="2"/>
  <c r="K23" i="2"/>
  <c r="L23" i="2"/>
  <c r="M23" i="2"/>
  <c r="N23" i="2"/>
  <c r="O23" i="2"/>
  <c r="P23" i="2"/>
  <c r="Q23" i="2"/>
  <c r="A24" i="2"/>
  <c r="B24" i="2"/>
  <c r="I24" i="2"/>
  <c r="J24" i="2"/>
  <c r="K24" i="2"/>
  <c r="L24" i="2"/>
  <c r="M24" i="2"/>
  <c r="N24" i="2"/>
  <c r="O24" i="2"/>
  <c r="P24" i="2"/>
  <c r="Q24" i="2"/>
  <c r="A25" i="2"/>
  <c r="B25" i="2"/>
  <c r="I25" i="2"/>
  <c r="J25" i="2"/>
  <c r="K25" i="2"/>
  <c r="L25" i="2"/>
  <c r="M25" i="2"/>
  <c r="N25" i="2"/>
  <c r="O25" i="2"/>
  <c r="P25" i="2"/>
  <c r="Q25" i="2"/>
  <c r="A26" i="2"/>
  <c r="B26" i="2"/>
  <c r="I26" i="2"/>
  <c r="J26" i="2"/>
  <c r="K26" i="2"/>
  <c r="L26" i="2"/>
  <c r="M26" i="2"/>
  <c r="N26" i="2"/>
  <c r="O26" i="2"/>
  <c r="P26" i="2"/>
  <c r="Q26" i="2"/>
  <c r="A27" i="2"/>
  <c r="B27" i="2"/>
  <c r="I27" i="2"/>
  <c r="J27" i="2"/>
  <c r="K27" i="2"/>
  <c r="L27" i="2"/>
  <c r="M27" i="2"/>
  <c r="N27" i="2"/>
  <c r="O27" i="2"/>
  <c r="P27" i="2"/>
  <c r="Q27" i="2"/>
  <c r="A28" i="2"/>
  <c r="B28" i="2"/>
  <c r="I28" i="2"/>
  <c r="J28" i="2"/>
  <c r="K28" i="2"/>
  <c r="L28" i="2"/>
  <c r="M28" i="2"/>
  <c r="N28" i="2"/>
  <c r="O28" i="2"/>
  <c r="P28" i="2"/>
  <c r="Q28" i="2"/>
  <c r="A29" i="2"/>
  <c r="B29" i="2"/>
  <c r="I29" i="2"/>
  <c r="J29" i="2"/>
  <c r="K29" i="2"/>
  <c r="L29" i="2"/>
  <c r="M29" i="2"/>
  <c r="N29" i="2"/>
  <c r="O29" i="2"/>
  <c r="P29" i="2"/>
  <c r="Q29" i="2"/>
  <c r="A30" i="2"/>
  <c r="B30" i="2"/>
  <c r="I30" i="2"/>
  <c r="J30" i="2"/>
  <c r="K30" i="2"/>
  <c r="L30" i="2"/>
  <c r="M30" i="2"/>
  <c r="N30" i="2"/>
  <c r="O30" i="2"/>
  <c r="P30" i="2"/>
  <c r="Q30" i="2"/>
  <c r="A31" i="2"/>
  <c r="B31" i="2"/>
  <c r="I31" i="2"/>
  <c r="J31" i="2"/>
  <c r="K31" i="2"/>
  <c r="L31" i="2"/>
  <c r="M31" i="2"/>
  <c r="N31" i="2"/>
  <c r="O31" i="2"/>
  <c r="P31" i="2"/>
  <c r="Q31" i="2"/>
  <c r="A32" i="2"/>
  <c r="B32" i="2"/>
  <c r="C32" i="2"/>
  <c r="G32" i="2"/>
  <c r="I32" i="2"/>
  <c r="J32" i="2"/>
  <c r="K32" i="2"/>
  <c r="L32" i="2"/>
  <c r="M32" i="2"/>
  <c r="N32" i="2"/>
  <c r="O32" i="2"/>
  <c r="P32" i="2"/>
  <c r="Q32" i="2"/>
  <c r="A33" i="2"/>
  <c r="B33" i="2"/>
  <c r="C33" i="2"/>
  <c r="G33" i="2"/>
  <c r="I33" i="2"/>
  <c r="J33" i="2"/>
  <c r="K33" i="2"/>
  <c r="L33" i="2"/>
  <c r="M33" i="2"/>
  <c r="N33" i="2"/>
  <c r="O33" i="2"/>
  <c r="P33" i="2"/>
  <c r="Q33" i="2"/>
  <c r="A34" i="2"/>
  <c r="B34" i="2"/>
  <c r="C34" i="2"/>
  <c r="G34" i="2"/>
  <c r="I34" i="2"/>
  <c r="J34" i="2"/>
  <c r="K34" i="2"/>
  <c r="L34" i="2"/>
  <c r="M34" i="2"/>
  <c r="N34" i="2"/>
  <c r="O34" i="2"/>
  <c r="P34" i="2"/>
  <c r="Q34" i="2"/>
  <c r="A35" i="2"/>
  <c r="B35" i="2"/>
  <c r="C35" i="2"/>
  <c r="G35" i="2"/>
  <c r="I35" i="2"/>
  <c r="J35" i="2"/>
  <c r="K35" i="2"/>
  <c r="L35" i="2"/>
  <c r="M35" i="2"/>
  <c r="N35" i="2"/>
  <c r="O35" i="2"/>
  <c r="P35" i="2"/>
  <c r="Q35" i="2"/>
  <c r="A36" i="2"/>
  <c r="B36" i="2"/>
  <c r="C36" i="2"/>
  <c r="G36" i="2"/>
  <c r="I36" i="2"/>
  <c r="J36" i="2"/>
  <c r="K36" i="2"/>
  <c r="L36" i="2"/>
  <c r="M36" i="2"/>
  <c r="N36" i="2"/>
  <c r="O36" i="2"/>
  <c r="P36" i="2"/>
  <c r="Q36" i="2"/>
  <c r="A37" i="2"/>
  <c r="B37" i="2"/>
  <c r="C37" i="2"/>
  <c r="G37" i="2"/>
  <c r="I37" i="2"/>
  <c r="J37" i="2"/>
  <c r="K37" i="2"/>
  <c r="L37" i="2"/>
  <c r="M37" i="2"/>
  <c r="N37" i="2"/>
  <c r="O37" i="2"/>
  <c r="P37" i="2"/>
  <c r="Q37" i="2"/>
  <c r="A38" i="2"/>
  <c r="B38" i="2"/>
  <c r="C38" i="2"/>
  <c r="G38" i="2"/>
  <c r="I38" i="2"/>
  <c r="J38" i="2"/>
  <c r="K38" i="2"/>
  <c r="L38" i="2"/>
  <c r="M38" i="2"/>
  <c r="N38" i="2"/>
  <c r="O38" i="2"/>
  <c r="P38" i="2"/>
  <c r="Q38" i="2"/>
  <c r="A39" i="2"/>
  <c r="B39" i="2"/>
  <c r="C39" i="2"/>
  <c r="G39" i="2"/>
  <c r="I39" i="2"/>
  <c r="J39" i="2"/>
  <c r="K39" i="2"/>
  <c r="L39" i="2"/>
  <c r="M39" i="2"/>
  <c r="N39" i="2"/>
  <c r="O39" i="2"/>
  <c r="P39" i="2"/>
  <c r="Q39" i="2"/>
  <c r="A40" i="2"/>
  <c r="B40" i="2"/>
  <c r="C40" i="2"/>
  <c r="G40" i="2"/>
  <c r="I40" i="2"/>
  <c r="J40" i="2"/>
  <c r="K40" i="2"/>
  <c r="L40" i="2"/>
  <c r="M40" i="2"/>
  <c r="N40" i="2"/>
  <c r="O40" i="2"/>
  <c r="P40" i="2"/>
  <c r="Q40" i="2"/>
  <c r="A41" i="2"/>
  <c r="B41" i="2"/>
  <c r="C41" i="2"/>
  <c r="G41" i="2"/>
  <c r="I41" i="2"/>
  <c r="J41" i="2"/>
  <c r="K41" i="2"/>
  <c r="L41" i="2"/>
  <c r="M41" i="2"/>
  <c r="N41" i="2"/>
  <c r="O41" i="2"/>
  <c r="P41" i="2"/>
  <c r="Q41" i="2"/>
  <c r="A42" i="2"/>
  <c r="B42" i="2"/>
  <c r="C42" i="2"/>
  <c r="G42" i="2"/>
  <c r="I42" i="2"/>
  <c r="J42" i="2"/>
  <c r="K42" i="2"/>
  <c r="L42" i="2"/>
  <c r="M42" i="2"/>
  <c r="N42" i="2"/>
  <c r="O42" i="2"/>
  <c r="P42" i="2"/>
  <c r="Q42" i="2"/>
  <c r="A43" i="2"/>
  <c r="B43" i="2"/>
  <c r="C43" i="2"/>
  <c r="G43" i="2"/>
  <c r="I43" i="2"/>
  <c r="J43" i="2"/>
  <c r="K43" i="2"/>
  <c r="L43" i="2"/>
  <c r="M43" i="2"/>
  <c r="N43" i="2"/>
  <c r="O43" i="2"/>
  <c r="P43" i="2"/>
  <c r="Q43" i="2"/>
  <c r="A44" i="2"/>
  <c r="B44" i="2"/>
  <c r="C44" i="2"/>
  <c r="G44" i="2"/>
  <c r="I44" i="2"/>
  <c r="J44" i="2"/>
  <c r="K44" i="2"/>
  <c r="L44" i="2"/>
  <c r="M44" i="2"/>
  <c r="N44" i="2"/>
  <c r="O44" i="2"/>
  <c r="P44" i="2"/>
  <c r="Q44" i="2"/>
  <c r="U13" i="1"/>
  <c r="I2" i="2"/>
  <c r="J2" i="2"/>
  <c r="L2" i="2"/>
  <c r="M2" i="2"/>
  <c r="N2" i="2"/>
  <c r="O2" i="2"/>
  <c r="P2" i="2"/>
  <c r="Q2" i="2"/>
  <c r="A85" i="2"/>
  <c r="A86" i="2"/>
  <c r="A87" i="2"/>
  <c r="A88" i="2"/>
  <c r="A89" i="2"/>
  <c r="A90" i="2"/>
  <c r="A91" i="2"/>
  <c r="A92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2" i="2"/>
  <c r="C50" i="2"/>
  <c r="C51" i="2"/>
  <c r="C52" i="2"/>
  <c r="C53" i="2"/>
  <c r="C54" i="2"/>
  <c r="C55" i="2"/>
  <c r="C56" i="2"/>
  <c r="C57" i="2"/>
  <c r="C58" i="2"/>
  <c r="C59" i="2"/>
  <c r="C60" i="2"/>
  <c r="C45" i="2"/>
  <c r="C46" i="2"/>
  <c r="C47" i="2"/>
  <c r="C48" i="2"/>
  <c r="C49" i="2"/>
  <c r="B2" i="2"/>
  <c r="A39" i="1"/>
  <c r="A38" i="1"/>
  <c r="A37" i="1"/>
  <c r="A36" i="1"/>
  <c r="A35" i="1"/>
  <c r="A34" i="1"/>
  <c r="A33" i="1"/>
  <c r="A32" i="1"/>
  <c r="A31" i="1"/>
  <c r="A30" i="1"/>
  <c r="A29" i="1"/>
  <c r="M28" i="1"/>
  <c r="K20" i="2" s="1"/>
  <c r="A28" i="1"/>
  <c r="A27" i="1"/>
  <c r="A26" i="1"/>
  <c r="C25" i="1"/>
  <c r="B26" i="1" s="1"/>
  <c r="C26" i="1" s="1"/>
  <c r="B27" i="1" s="1"/>
  <c r="C27" i="1" s="1"/>
  <c r="B28" i="1" s="1"/>
  <c r="C28" i="1" s="1"/>
  <c r="B29" i="1" s="1"/>
  <c r="A25" i="1"/>
  <c r="C24" i="1"/>
  <c r="D16" i="2" s="1"/>
  <c r="A24" i="1"/>
  <c r="C23" i="1"/>
  <c r="D15" i="2" s="1"/>
  <c r="A23" i="1"/>
  <c r="A22" i="1"/>
  <c r="A21" i="1"/>
  <c r="A20" i="1"/>
  <c r="A19" i="1"/>
  <c r="B18" i="1"/>
  <c r="C18" i="1" s="1"/>
  <c r="B19" i="1" s="1"/>
  <c r="C19" i="1" s="1"/>
  <c r="A18" i="1"/>
  <c r="M17" i="1"/>
  <c r="K9" i="2" s="1"/>
  <c r="A17" i="1"/>
  <c r="C16" i="1"/>
  <c r="A16" i="1"/>
  <c r="C15" i="1"/>
  <c r="B17" i="1" s="1"/>
  <c r="C17" i="1" s="1"/>
  <c r="D9" i="2" s="1"/>
  <c r="A15" i="1"/>
  <c r="A14" i="1"/>
  <c r="A13" i="1"/>
  <c r="M12" i="1"/>
  <c r="C12" i="1"/>
  <c r="B13" i="1" s="1"/>
  <c r="C13" i="1" s="1"/>
  <c r="D5" i="2" s="1"/>
  <c r="A12" i="1"/>
  <c r="A11" i="1"/>
  <c r="C10" i="1"/>
  <c r="B11" i="1" s="1"/>
  <c r="C11" i="1" s="1"/>
  <c r="D3" i="2" s="1"/>
  <c r="A10" i="1"/>
  <c r="M9" i="1"/>
  <c r="M7" i="1"/>
  <c r="M6" i="1"/>
  <c r="M5" i="1"/>
  <c r="C2" i="1"/>
  <c r="C12" i="2"/>
  <c r="C19" i="2"/>
  <c r="C18" i="2"/>
  <c r="C27" i="2"/>
  <c r="C28" i="2"/>
  <c r="C14" i="2"/>
  <c r="C26" i="2"/>
  <c r="C30" i="2"/>
  <c r="C23" i="2"/>
  <c r="C31" i="2"/>
  <c r="C9" i="2"/>
  <c r="C3" i="2"/>
  <c r="C13" i="2"/>
  <c r="C25" i="2"/>
  <c r="C20" i="2"/>
  <c r="C22" i="2"/>
  <c r="C21" i="2"/>
  <c r="C11" i="2"/>
  <c r="C5" i="2"/>
  <c r="C10" i="2"/>
  <c r="C29" i="2"/>
  <c r="C24" i="2"/>
  <c r="D19" i="2" l="1"/>
  <c r="D20" i="2"/>
  <c r="D18" i="2"/>
  <c r="D17" i="2"/>
  <c r="D7" i="2"/>
  <c r="D4" i="2"/>
  <c r="D2" i="2"/>
  <c r="B21" i="1"/>
  <c r="C21" i="1" s="1"/>
  <c r="B20" i="1"/>
  <c r="C20" i="1" s="1"/>
  <c r="B22" i="1" s="1"/>
  <c r="C22" i="1" s="1"/>
  <c r="C29" i="1"/>
  <c r="D21" i="2" s="1"/>
  <c r="B30" i="1"/>
  <c r="C30" i="1" s="1"/>
  <c r="B31" i="1" l="1"/>
  <c r="C31" i="1" s="1"/>
  <c r="D22" i="2"/>
  <c r="B32" i="1" l="1"/>
  <c r="C32" i="1" s="1"/>
  <c r="D23" i="2"/>
  <c r="B33" i="1" l="1"/>
  <c r="C33" i="1" s="1"/>
  <c r="D24" i="2"/>
  <c r="B34" i="1" l="1"/>
  <c r="C34" i="1" s="1"/>
  <c r="D25" i="2"/>
  <c r="B35" i="1" l="1"/>
  <c r="C35" i="1" s="1"/>
  <c r="D26" i="2"/>
  <c r="B36" i="1" l="1"/>
  <c r="C36" i="1" s="1"/>
  <c r="D27" i="2"/>
  <c r="B37" i="1" l="1"/>
  <c r="C37" i="1" s="1"/>
  <c r="D28" i="2"/>
  <c r="B38" i="1" l="1"/>
  <c r="C38" i="1" s="1"/>
  <c r="D29" i="2"/>
  <c r="B39" i="1" l="1"/>
  <c r="C39" i="1" s="1"/>
  <c r="D31" i="2" s="1"/>
  <c r="D30" i="2"/>
</calcChain>
</file>

<file path=xl/sharedStrings.xml><?xml version="1.0" encoding="utf-8"?>
<sst xmlns="http://schemas.openxmlformats.org/spreadsheetml/2006/main" count="978" uniqueCount="246">
  <si>
    <t>■作業表</t>
  </si>
  <si>
    <t>実施日</t>
  </si>
  <si>
    <t>■：済  □：未</t>
    <phoneticPr fontId="5"/>
  </si>
  <si>
    <t>項
番</t>
  </si>
  <si>
    <t>予想時間</t>
  </si>
  <si>
    <t>予想
作業
時間</t>
    <phoneticPr fontId="5"/>
  </si>
  <si>
    <t>実作業時刻</t>
  </si>
  <si>
    <t>実
作業
時間</t>
  </si>
  <si>
    <t>作業対象</t>
    <rPh sb="0" eb="2">
      <t>サギョウ</t>
    </rPh>
    <rPh sb="2" eb="4">
      <t>タイショウ</t>
    </rPh>
    <phoneticPr fontId="5"/>
  </si>
  <si>
    <t>作業内容</t>
    <phoneticPr fontId="5"/>
  </si>
  <si>
    <t>担当</t>
  </si>
  <si>
    <t>場所</t>
  </si>
  <si>
    <t>手順</t>
    <rPh sb="0" eb="2">
      <t>テジュン</t>
    </rPh>
    <phoneticPr fontId="2"/>
  </si>
  <si>
    <t>手順</t>
    <rPh sb="0" eb="2">
      <t>テジュン</t>
    </rPh>
    <phoneticPr fontId="5"/>
  </si>
  <si>
    <t>作業チェック</t>
  </si>
  <si>
    <t>開始</t>
  </si>
  <si>
    <t>終了</t>
  </si>
  <si>
    <t>札幌</t>
  </si>
  <si>
    <t>恵庭</t>
  </si>
  <si>
    <t>函館</t>
  </si>
  <si>
    <t>旭川</t>
    <phoneticPr fontId="5"/>
  </si>
  <si>
    <t>広島</t>
    <rPh sb="0" eb="2">
      <t>ヒロシマ</t>
    </rPh>
    <phoneticPr fontId="2"/>
  </si>
  <si>
    <t>広島</t>
    <rPh sb="0" eb="2">
      <t>ヒロシマ</t>
    </rPh>
    <phoneticPr fontId="5"/>
  </si>
  <si>
    <t>あき
る野</t>
    <rPh sb="4" eb="5">
      <t>ノ</t>
    </rPh>
    <phoneticPr fontId="2"/>
  </si>
  <si>
    <t>あき
る野</t>
    <rPh sb="4" eb="5">
      <t>ノ</t>
    </rPh>
    <phoneticPr fontId="5"/>
  </si>
  <si>
    <t>事前作業
(２週間前)</t>
    <phoneticPr fontId="5"/>
  </si>
  <si>
    <t>本番</t>
    <rPh sb="0" eb="2">
      <t>ホンバン</t>
    </rPh>
    <phoneticPr fontId="5"/>
  </si>
  <si>
    <t>全体</t>
    <rPh sb="0" eb="2">
      <t>ゼンタイ</t>
    </rPh>
    <phoneticPr fontId="5"/>
  </si>
  <si>
    <t>「システム管理者からのお知らせ」登録</t>
    <phoneticPr fontId="5"/>
  </si>
  <si>
    <t>佐藤</t>
    <rPh sb="0" eb="2">
      <t>サトウ</t>
    </rPh>
    <phoneticPr fontId="5"/>
  </si>
  <si>
    <t>HARP</t>
    <phoneticPr fontId="5"/>
  </si>
  <si>
    <t>■</t>
    <phoneticPr fontId="5"/>
  </si>
  <si>
    <t>事前作業</t>
    <phoneticPr fontId="5"/>
  </si>
  <si>
    <t>広域</t>
    <rPh sb="0" eb="2">
      <t>コウイキ</t>
    </rPh>
    <phoneticPr fontId="5"/>
  </si>
  <si>
    <t>リリースモジュール準備</t>
    <rPh sb="9" eb="11">
      <t>ジュンビ</t>
    </rPh>
    <phoneticPr fontId="5"/>
  </si>
  <si>
    <t>佐々木</t>
    <phoneticPr fontId="5"/>
  </si>
  <si>
    <t>HARP</t>
    <phoneticPr fontId="5"/>
  </si>
  <si>
    <t>モジュールバックアップ</t>
    <phoneticPr fontId="5"/>
  </si>
  <si>
    <t>佐々木</t>
    <phoneticPr fontId="5"/>
  </si>
  <si>
    <t>HARP</t>
    <phoneticPr fontId="5"/>
  </si>
  <si>
    <t>評価環境へリリース</t>
    <rPh sb="0" eb="2">
      <t>ヒョウカ</t>
    </rPh>
    <rPh sb="2" eb="4">
      <t>カンキョウ</t>
    </rPh>
    <phoneticPr fontId="5"/>
  </si>
  <si>
    <t xml:space="preserve">１．札幌の評価環境に対してリリースする。
　１－１．事前作業において準備済みのリリースモジュールを、評価サーバ( clsycmnsv11 )の以下のフォルダに対してコピーする。
　　D:\hyoukaWeb\ap1\jumin\hyoka-sapporo-j
　１－２．別紙「動作確認(札幌)」に従い、動作確認を行う。
２．ひろしまの評価環境に対してリリースする。
　２－１．事前作業において準備済みのリリースモジュールを、評価サーバ( clsycmnsv11 )の以下のフォルダに対してコピーする。
　　D:\hyoukaWeb\ap2\kanrisha\hyoka-hiroshima-k
　　D:\hyoukaWeb\ap2\Service\hyoka-hiroshima-svc
　２－２．SQL Server Management Studio からHYOKA_HARP_HIROSHIMAのDBに対し以下のクエリを実行する。
　　２－２－１．#25303_CodeMstに利用者への表示範囲区分（設備パターン）を追加.sql
　　２－２－２．#25303_設備パターンマスタにRyuDispHanniKbnカラムを追加.sql
　２－３．別紙「動作確認(広域)」に従い、動作確認を行う。
</t>
    <rPh sb="2" eb="4">
      <t>サッポロ</t>
    </rPh>
    <rPh sb="5" eb="7">
      <t>ヒョウカ</t>
    </rPh>
    <rPh sb="7" eb="9">
      <t>カンキョウ</t>
    </rPh>
    <rPh sb="10" eb="11">
      <t>タイ</t>
    </rPh>
    <rPh sb="167" eb="169">
      <t>ヒョウカ</t>
    </rPh>
    <rPh sb="169" eb="171">
      <t>カンキョウ</t>
    </rPh>
    <rPh sb="172" eb="173">
      <t>タイ</t>
    </rPh>
    <rPh sb="533" eb="535">
      <t>コウイキ</t>
    </rPh>
    <phoneticPr fontId="5"/>
  </si>
  <si>
    <t>事前作業
（当日）</t>
    <rPh sb="6" eb="8">
      <t>トウジツ</t>
    </rPh>
    <phoneticPr fontId="5"/>
  </si>
  <si>
    <t>Hinemosで施設予約ジョブスケジュールを確認する</t>
    <rPh sb="22" eb="24">
      <t>カクニン</t>
    </rPh>
    <phoneticPr fontId="5"/>
  </si>
  <si>
    <t>佐々木</t>
    <phoneticPr fontId="5"/>
  </si>
  <si>
    <t>HARP</t>
    <phoneticPr fontId="5"/>
  </si>
  <si>
    <t>□</t>
    <phoneticPr fontId="5"/>
  </si>
  <si>
    <t>20:00</t>
    <phoneticPr fontId="5"/>
  </si>
  <si>
    <t>20:01</t>
    <phoneticPr fontId="5"/>
  </si>
  <si>
    <t>評価</t>
    <rPh sb="0" eb="2">
      <t>ヒョウカ</t>
    </rPh>
    <phoneticPr fontId="5"/>
  </si>
  <si>
    <t>評価PDFサーバ電源OFF</t>
    <phoneticPr fontId="5"/>
  </si>
  <si>
    <t xml:space="preserve">１．評価ＰＤＦサーバ２号機( cldspdfap12 )にリモートデスクトップでログインする。（必ず administrator でログインすること）
２．左下のWindowsメニューを開いて電源アイコンを選択し「シャットダウン」をクリックする。
</t>
    <rPh sb="93" eb="94">
      <t>ヒラ</t>
    </rPh>
    <phoneticPr fontId="5"/>
  </si>
  <si>
    <t>□</t>
    <phoneticPr fontId="5"/>
  </si>
  <si>
    <t>20:01</t>
    <phoneticPr fontId="5"/>
  </si>
  <si>
    <t>20:08</t>
    <phoneticPr fontId="5"/>
  </si>
  <si>
    <t>評価PDFサーバCPU追加</t>
    <phoneticPr fontId="5"/>
  </si>
  <si>
    <t>基盤チーム</t>
    <rPh sb="0" eb="2">
      <t>キバン</t>
    </rPh>
    <phoneticPr fontId="5"/>
  </si>
  <si>
    <t>HARP</t>
    <phoneticPr fontId="5"/>
  </si>
  <si>
    <t xml:space="preserve">基盤チームの作業手順：スナップショットの取得　→　CPUリソース追加　→　電源ON
※施設予約チームの担当箇所：作業前の電源OFF、作業後の動作確認・スナップショット削除
</t>
    <rPh sb="0" eb="2">
      <t>キバン</t>
    </rPh>
    <rPh sb="6" eb="8">
      <t>サギョウ</t>
    </rPh>
    <rPh sb="8" eb="10">
      <t>テジュン</t>
    </rPh>
    <rPh sb="51" eb="53">
      <t>タントウ</t>
    </rPh>
    <rPh sb="53" eb="55">
      <t>カショ</t>
    </rPh>
    <rPh sb="56" eb="58">
      <t>サギョウ</t>
    </rPh>
    <rPh sb="58" eb="59">
      <t>マエ</t>
    </rPh>
    <rPh sb="60" eb="62">
      <t>デンゲン</t>
    </rPh>
    <rPh sb="66" eb="68">
      <t>サギョウ</t>
    </rPh>
    <rPh sb="68" eb="69">
      <t>ゴ</t>
    </rPh>
    <rPh sb="70" eb="72">
      <t>ドウサ</t>
    </rPh>
    <rPh sb="72" eb="74">
      <t>カクニン</t>
    </rPh>
    <rPh sb="83" eb="85">
      <t>サクジョ</t>
    </rPh>
    <phoneticPr fontId="5"/>
  </si>
  <si>
    <t>スナップショット取得
・施設予約評価サーバ( clsycmnsv11 )
※評価ＰＤＦサーバ２号機( cldspdfap12 )は基盤チームが取得するため不要</t>
    <rPh sb="8" eb="10">
      <t>シュトク</t>
    </rPh>
    <rPh sb="66" eb="68">
      <t>キバン</t>
    </rPh>
    <rPh sb="72" eb="74">
      <t>シュトク</t>
    </rPh>
    <rPh sb="78" eb="80">
      <t>フヨウ</t>
    </rPh>
    <phoneticPr fontId="5"/>
  </si>
  <si>
    <t>HARP</t>
  </si>
  <si>
    <t>Windowsパッチ適用(評価・評価PDF)</t>
    <rPh sb="10" eb="12">
      <t>テキヨウ</t>
    </rPh>
    <rPh sb="13" eb="15">
      <t>ヒョウカ</t>
    </rPh>
    <rPh sb="16" eb="18">
      <t>ヒョウカ</t>
    </rPh>
    <phoneticPr fontId="5"/>
  </si>
  <si>
    <t xml:space="preserve">１．評価サーバー(clsycmnsv11)に以下のパッチをWindows Updateで適用する。Windows Updateが正常に機能しなかった場合は手動で適用する。パッチ適用後、サーバーを再起動する。
 ・windows8.1-kb4467697-x64_f588e695da8b44efda3fb0201aff8f0b0cfcf5bc.msu
 ・windows8.1-kb4467703-x64_61a1985243fe783a4095916160736a5cf8811a88.msu
 ・windows8.1-kb4466536-x64_4a888ca79a1568bcfeba556e93d8fb9b26842953.msu
２．評価PDFサーバー(cldspdfap12)に以下のパッチをWindows Updateで適用する。Windows Updateが正常に機能しなかった場合は手動で適用する。パッチ適用後、サーバーを再起動する。
 ・（差分）windows10.0-kb4467691-x64delta6b9a46894017c7fc7776f896b0a8123ede03b8f6.msu
 ・（累積）windows10.0-kb4467691-x64_c1884b8c61fd7837b4a59a3aa7b87707474a8c12.msu
</t>
    <rPh sb="22" eb="24">
      <t>イカ</t>
    </rPh>
    <phoneticPr fontId="5"/>
  </si>
  <si>
    <t>札幌</t>
    <rPh sb="0" eb="2">
      <t>サッポロ</t>
    </rPh>
    <phoneticPr fontId="5"/>
  </si>
  <si>
    <t>音声サービス終了時間変更（21:00）</t>
    <phoneticPr fontId="5"/>
  </si>
  <si>
    <r>
      <t>１．音声サーバー(clsysapvs01) にリモートデスクトップでログインする。（必ず administrator でログインすること）
２．「C:\HARP.JV.SSY.Onsei.Main\exe\SSYONSEI.exe_メンテConfigにする.bat」を実行し、「SSYONSEI.exe.config」が変更されていることを確認する。
３．「C:\HARP.JV.SSY.Onsei.Main\wav\_____メンテ音声にする.bat」を実行し、「1003.wav」「1004.wav」が変更されていることを確認する。
４．電話（011-522-2500）にて、施設予約の受付が可能であることを確認する。</t>
    </r>
    <r>
      <rPr>
        <sz val="9"/>
        <color rgb="FFFF0000"/>
        <rFont val="ＭＳ 明朝"/>
        <family val="1"/>
        <charset val="128"/>
      </rPr>
      <t xml:space="preserve">
</t>
    </r>
    <rPh sb="42" eb="43">
      <t>カナラ</t>
    </rPh>
    <rPh sb="134" eb="136">
      <t>ジッコウ</t>
    </rPh>
    <rPh sb="160" eb="162">
      <t>ヘンコウ</t>
    </rPh>
    <rPh sb="170" eb="172">
      <t>カクニン</t>
    </rPh>
    <phoneticPr fontId="5"/>
  </si>
  <si>
    <t>□</t>
  </si>
  <si>
    <t>札幌施設予約看板（工事中）のONを確認</t>
    <phoneticPr fontId="5"/>
  </si>
  <si>
    <r>
      <t xml:space="preserve">１．以下のURLにアクセスして利用者の看板（工事中）がONになっていることを確認する。
　札幌 利用者：https://yoyaku.harp.lg.jp/resident/Menu.aspx
２．カード発行端末から以下のURLにアクセスして管理者の看板（工事中）がONになっていることを確認する。
　札幌 管理者：https://ssy.harp.local/011002
</t>
    </r>
    <r>
      <rPr>
        <b/>
        <sz val="9"/>
        <color indexed="10"/>
        <rFont val="ＭＳ 明朝"/>
        <family val="1"/>
        <charset val="128"/>
      </rPr>
      <t/>
    </r>
    <rPh sb="15" eb="18">
      <t>リヨウシャ</t>
    </rPh>
    <rPh sb="45" eb="47">
      <t>サッポロ</t>
    </rPh>
    <rPh sb="48" eb="51">
      <t>リヨウシャ</t>
    </rPh>
    <rPh sb="102" eb="104">
      <t>ハッコウ</t>
    </rPh>
    <rPh sb="104" eb="106">
      <t>タンマツ</t>
    </rPh>
    <rPh sb="108" eb="110">
      <t>イカ</t>
    </rPh>
    <rPh sb="121" eb="124">
      <t>カンリシャ</t>
    </rPh>
    <rPh sb="154" eb="156">
      <t>カンリ</t>
    </rPh>
    <phoneticPr fontId="5"/>
  </si>
  <si>
    <t>音声メンテナンスモードへ(21時00分に実施)</t>
    <rPh sb="0" eb="2">
      <t>オンセイ</t>
    </rPh>
    <rPh sb="15" eb="16">
      <t>ジ</t>
    </rPh>
    <rPh sb="18" eb="19">
      <t>プン</t>
    </rPh>
    <rPh sb="20" eb="22">
      <t>ジッシ</t>
    </rPh>
    <phoneticPr fontId="5"/>
  </si>
  <si>
    <t xml:space="preserve">１．音声終了時間設定反映のため、 音声サーバー(clsysapvs01) の再起動を行う。（スタートメニューから）
２．再起動後、administrator でログインし、VOISTAGE のサービスが起動されていることを確認する。
３．電話（011-522-2500）にて、メンテナンスメッセージが流れ電話が切れることを確認する。
</t>
    <rPh sb="2" eb="4">
      <t>オンセイ</t>
    </rPh>
    <rPh sb="4" eb="6">
      <t>シュウリョウ</t>
    </rPh>
    <rPh sb="6" eb="8">
      <t>ジカン</t>
    </rPh>
    <rPh sb="119" eb="121">
      <t>デンワ</t>
    </rPh>
    <rPh sb="150" eb="151">
      <t>ナガ</t>
    </rPh>
    <rPh sb="152" eb="154">
      <t>デンワ</t>
    </rPh>
    <rPh sb="155" eb="156">
      <t>キ</t>
    </rPh>
    <rPh sb="161" eb="163">
      <t>カクニン</t>
    </rPh>
    <phoneticPr fontId="5"/>
  </si>
  <si>
    <t>スナップショット取得
・施設予約札幌ＤＢサーバ( clsysapdb01 )
・施設予約札幌ＡＰサーバ( clsysapap01 )</t>
    <phoneticPr fontId="5"/>
  </si>
  <si>
    <t>Windowsパッチ適用(音声・DB・AP)</t>
    <rPh sb="10" eb="12">
      <t>テキヨウ</t>
    </rPh>
    <phoneticPr fontId="5"/>
  </si>
  <si>
    <t xml:space="preserve">１．札幌DB(clsysapdb01)、札幌AP(clsysapap01)、音声(clsysapvs01)に以下のパッチをWindows Updateで適用する。Windows Updateが正常に機能しなかった場合は手動で適用する。パッチ適用後、サーバーを再起動する。
 ・windows8.1-kb4467697-x64_f588e695da8b44efda3fb0201aff8f0b0cfcf5bc.msu
 ・windows8.1-kb4467703-x64_61a1985243fe783a4095916160736a5cf8811a88.msu
 ・windows8.1-kb4466536-x64_4a888ca79a1568bcfeba556e93d8fb9b26842953.msu
</t>
    <phoneticPr fontId="5"/>
  </si>
  <si>
    <t>夜間バッチ手動実行(DBバックアップバッチ取得)</t>
    <rPh sb="0" eb="2">
      <t>ヤカン</t>
    </rPh>
    <rPh sb="5" eb="7">
      <t>シュドウ</t>
    </rPh>
    <rPh sb="7" eb="9">
      <t>ジッコウ</t>
    </rPh>
    <phoneticPr fontId="5"/>
  </si>
  <si>
    <r>
      <rPr>
        <b/>
        <sz val="9"/>
        <color indexed="10"/>
        <rFont val="ＭＳ 明朝"/>
        <family val="1"/>
        <charset val="128"/>
      </rPr>
      <t>※バッチ実行前に、AP・DBの R:\harpBatch\SystemFiles\BatchDate.dat が「2018/11/27」になっていることを確認する。</t>
    </r>
    <r>
      <rPr>
        <sz val="9"/>
        <rFont val="ＭＳ 明朝"/>
        <family val="1"/>
        <charset val="128"/>
      </rPr>
      <t xml:space="preserve">
１．統合管理ターミナルサーバー(10.254.255.21)からHinemosクライアントを開き、以下のジョブを即時実行する。
　　札幌_日次夜間バッチ（SAPPORO_DAILY_NIGHT_BATCH）
　　　（ジョブ一覧より右クリック→実行）
２．Hinemosのジョブ[履歴]タブにて、ジョブが正常終了していることを確認する。
３．以下の件名のメールを受信していることを確認する。
　　SSY_Night_Sapporo(情報)
４．以下のフォルダに Before, After のDBバックアップファイルが作られていることを確認する。
　　\\10.30.100.4\r$\MSSQL12.SYDB05\MSSQL\Backup 
５．以下のバッチログを確認し、異常が出ていないことを確認する。
　　\\10.30.100.4\r$\harpBatch\Logs
６．以下のAPサーバーのバッチログ</t>
    </r>
    <r>
      <rPr>
        <sz val="9"/>
        <color theme="1"/>
        <rFont val="ＭＳ 明朝"/>
        <family val="1"/>
        <charset val="128"/>
      </rPr>
      <t>を</t>
    </r>
    <r>
      <rPr>
        <sz val="9"/>
        <rFont val="ＭＳ 明朝"/>
        <family val="1"/>
        <charset val="128"/>
      </rPr>
      <t xml:space="preserve">確認し、納付情報取込処理が正常に完了したことを確認する。
　　\\10.30.100.1\d$\harpBatch\Logs\NoufuJouhouTorikomi_20181030.log
</t>
    </r>
    <r>
      <rPr>
        <b/>
        <sz val="9"/>
        <color indexed="10"/>
        <rFont val="ＭＳ 明朝"/>
        <family val="1"/>
        <charset val="128"/>
      </rPr>
      <t>※バッチ実行後に、DBの R:\harpBatch\SystemFiles\BatchDate.dat が「2018/11/28」になっていることを確認する。</t>
    </r>
    <r>
      <rPr>
        <sz val="9"/>
        <rFont val="ＭＳ 明朝"/>
        <family val="1"/>
        <charset val="128"/>
      </rPr>
      <t xml:space="preserve">
</t>
    </r>
    <rPh sb="4" eb="6">
      <t>ジッコウ</t>
    </rPh>
    <rPh sb="6" eb="7">
      <t>マエ</t>
    </rPh>
    <rPh sb="77" eb="79">
      <t>カクニン</t>
    </rPh>
    <rPh sb="129" eb="130">
      <t>ヒラ</t>
    </rPh>
    <rPh sb="132" eb="134">
      <t>イカ</t>
    </rPh>
    <rPh sb="139" eb="141">
      <t>ソクジ</t>
    </rPh>
    <rPh sb="141" eb="143">
      <t>ジッコウ</t>
    </rPh>
    <rPh sb="149" eb="151">
      <t>サッポロ</t>
    </rPh>
    <rPh sb="222" eb="224">
      <t>リレキ</t>
    </rPh>
    <rPh sb="234" eb="236">
      <t>セイジョウ</t>
    </rPh>
    <rPh sb="236" eb="238">
      <t>シュウリョウ</t>
    </rPh>
    <rPh sb="245" eb="247">
      <t>カクニン</t>
    </rPh>
    <rPh sb="253" eb="255">
      <t>イカ</t>
    </rPh>
    <rPh sb="256" eb="258">
      <t>ケンメイ</t>
    </rPh>
    <rPh sb="263" eb="265">
      <t>ジュシン</t>
    </rPh>
    <rPh sb="272" eb="274">
      <t>カクニン</t>
    </rPh>
    <rPh sb="304" eb="306">
      <t>イカ</t>
    </rPh>
    <rPh sb="341" eb="342">
      <t>ツク</t>
    </rPh>
    <rPh sb="350" eb="352">
      <t>カクニン</t>
    </rPh>
    <rPh sb="406" eb="408">
      <t>イカ</t>
    </rPh>
    <rPh sb="415" eb="417">
      <t>カクニン</t>
    </rPh>
    <rPh sb="419" eb="421">
      <t>イジョウ</t>
    </rPh>
    <rPh sb="422" eb="423">
      <t>デ</t>
    </rPh>
    <rPh sb="430" eb="432">
      <t>カクニン</t>
    </rPh>
    <rPh sb="472" eb="474">
      <t>イカ</t>
    </rPh>
    <rPh sb="590" eb="591">
      <t>ゴ</t>
    </rPh>
    <phoneticPr fontId="5"/>
  </si>
  <si>
    <t>期限切れセッションデータ削除</t>
    <rPh sb="0" eb="2">
      <t>キゲン</t>
    </rPh>
    <rPh sb="2" eb="3">
      <t>キ</t>
    </rPh>
    <rPh sb="12" eb="14">
      <t>サクジョ</t>
    </rPh>
    <phoneticPr fontId="5"/>
  </si>
  <si>
    <t>佐々木</t>
  </si>
  <si>
    <t>HARP</t>
    <phoneticPr fontId="5"/>
  </si>
  <si>
    <t xml:space="preserve">SQL Server Management Studio から[ASPState]-[プログラミング]-[ストアドプロシージャ]-[DeleteExpiredSessions]を右クリックし、「ストアドプロシージャの実行」をクリックする。
</t>
    <rPh sb="89" eb="90">
      <t>ミギ</t>
    </rPh>
    <rPh sb="108" eb="110">
      <t>ジッコウ</t>
    </rPh>
    <phoneticPr fontId="5"/>
  </si>
  <si>
    <t>モジュール適用</t>
    <rPh sb="5" eb="7">
      <t>テキヨウ</t>
    </rPh>
    <phoneticPr fontId="5"/>
  </si>
  <si>
    <t>佐々木</t>
    <rPh sb="0" eb="3">
      <t>ササキ</t>
    </rPh>
    <phoneticPr fontId="5"/>
  </si>
  <si>
    <t xml:space="preserve">１．事前作業において準備済みのリリースモジュールを、札幌AP(clsysapap01)の以下のフォルダに対してコピーする。
　D:\harpWeb\ap1\resident
</t>
    <phoneticPr fontId="5"/>
  </si>
  <si>
    <t>動作確認</t>
    <phoneticPr fontId="5"/>
  </si>
  <si>
    <r>
      <t>別紙「動作確認(札幌)」に従い、動作確認を行う。</t>
    </r>
    <r>
      <rPr>
        <b/>
        <sz val="9"/>
        <color rgb="FFFF0000"/>
        <rFont val="ＭＳ 明朝"/>
        <family val="1"/>
        <charset val="128"/>
      </rPr>
      <t xml:space="preserve">
</t>
    </r>
    <rPh sb="3" eb="5">
      <t>ドウサ</t>
    </rPh>
    <rPh sb="8" eb="10">
      <t>サッポロ</t>
    </rPh>
    <phoneticPr fontId="5"/>
  </si>
  <si>
    <t>□</t>
    <phoneticPr fontId="5"/>
  </si>
  <si>
    <t>看板（時間外）確認</t>
    <rPh sb="0" eb="2">
      <t>カンバン</t>
    </rPh>
    <rPh sb="3" eb="6">
      <t>ジカンガイ</t>
    </rPh>
    <rPh sb="7" eb="9">
      <t>カクニン</t>
    </rPh>
    <phoneticPr fontId="5"/>
  </si>
  <si>
    <t xml:space="preserve">１．本番URL（https://yoyaku.harp.lg.jp/）にアクセスし、看板（時間外）が表示されることを確認する。
</t>
    <rPh sb="42" eb="44">
      <t>カンバン</t>
    </rPh>
    <rPh sb="50" eb="52">
      <t>ヒョウジ</t>
    </rPh>
    <rPh sb="58" eb="60">
      <t>カクニン</t>
    </rPh>
    <phoneticPr fontId="5"/>
  </si>
  <si>
    <t>音声サービス終了時間を23:00へ変更
（再起動は23:00以降に実施）</t>
    <rPh sb="17" eb="19">
      <t>ヘンコウ</t>
    </rPh>
    <rPh sb="21" eb="24">
      <t>サイキドウ</t>
    </rPh>
    <rPh sb="30" eb="32">
      <t>イコウ</t>
    </rPh>
    <rPh sb="33" eb="35">
      <t>ジッシ</t>
    </rPh>
    <phoneticPr fontId="5"/>
  </si>
  <si>
    <t xml:space="preserve">１．音声サーバー(clsysapvs01) にリモートデスクトップでログインする。（必ず administrator でログインすること）
２．「C:\HARP.JV.SSY.Onsei.Main\exe\SSYONSEI.exe_通常Configにする.bat」を実行し、「SSYONSEI.exe.config」が変更されていることを確認する。
３．「C:\HARP.JV.SSY.Onsei.Main\wav\_____通常音声にする.bat」を実行し、「1003.wav」「1004.wav」が変更されていることを確認する。
４．設定反映のため、 音声サーバー(clsysapvs01) の再起動を行う。（スタートメニューから）
５．再起動後、administrator でログインし、VOISTAGE のサービスが起動されていることを確認する。
６．電話（011-522-2500）にて、通常の時間外メッセージであることを確認する。
</t>
    <rPh sb="42" eb="43">
      <t>カナラ</t>
    </rPh>
    <rPh sb="116" eb="118">
      <t>ツウジョウ</t>
    </rPh>
    <rPh sb="133" eb="135">
      <t>ジッコウ</t>
    </rPh>
    <rPh sb="159" eb="161">
      <t>ヘンコウ</t>
    </rPh>
    <rPh sb="169" eb="171">
      <t>カクニン</t>
    </rPh>
    <rPh sb="213" eb="215">
      <t>ツウジョウ</t>
    </rPh>
    <rPh sb="269" eb="271">
      <t>セッテイ</t>
    </rPh>
    <rPh sb="271" eb="273">
      <t>ハンエイ</t>
    </rPh>
    <rPh sb="299" eb="302">
      <t>サイキドウ</t>
    </rPh>
    <rPh sb="303" eb="304">
      <t>オコナ</t>
    </rPh>
    <rPh sb="321" eb="324">
      <t>サイキドウ</t>
    </rPh>
    <rPh sb="324" eb="325">
      <t>ゴ</t>
    </rPh>
    <rPh sb="362" eb="364">
      <t>キドウ</t>
    </rPh>
    <rPh sb="372" eb="374">
      <t>カクニン</t>
    </rPh>
    <rPh sb="380" eb="382">
      <t>デンワ</t>
    </rPh>
    <rPh sb="399" eb="401">
      <t>ツウジョウ</t>
    </rPh>
    <rPh sb="402" eb="405">
      <t>ジカンガイ</t>
    </rPh>
    <rPh sb="416" eb="418">
      <t>カクニン</t>
    </rPh>
    <phoneticPr fontId="5"/>
  </si>
  <si>
    <t>看板（工事中）を確認</t>
    <rPh sb="0" eb="2">
      <t>カンバン</t>
    </rPh>
    <rPh sb="3" eb="6">
      <t>コウジチュウ</t>
    </rPh>
    <rPh sb="8" eb="10">
      <t>カクニン</t>
    </rPh>
    <phoneticPr fontId="5"/>
  </si>
  <si>
    <t xml:space="preserve">１．各団体の利用者、管理者ページにアクセスして看板（工事中）がONになっていることを確認する。
</t>
    <phoneticPr fontId="5"/>
  </si>
  <si>
    <t>本番PDFサーバ電源OFF</t>
    <rPh sb="8" eb="10">
      <t>デンゲン</t>
    </rPh>
    <phoneticPr fontId="5"/>
  </si>
  <si>
    <t>１．本番ＰＤＦサーバ２号機( cldspdfap02 )にリモートデスクトップでログインする。（必ず administrator でログインすること）
２．左下のWindowsメニューを開いて電源アイコンを選択し「シャットダウン」をクリックする。</t>
    <rPh sb="93" eb="94">
      <t>ヒラ</t>
    </rPh>
    <phoneticPr fontId="5"/>
  </si>
  <si>
    <t>本番PDFサーバCPU追加</t>
    <phoneticPr fontId="5"/>
  </si>
  <si>
    <t>基盤チームの作業手順：スナップショットの取得　→　CPUリソース追加　→　電源ON
※施設予約チームの担当箇所：作業前の電源OFF、作業後の動作確認・スナップショット削除</t>
    <rPh sb="0" eb="2">
      <t>キバン</t>
    </rPh>
    <rPh sb="6" eb="8">
      <t>サギョウ</t>
    </rPh>
    <rPh sb="8" eb="10">
      <t>テジュン</t>
    </rPh>
    <rPh sb="51" eb="53">
      <t>タントウ</t>
    </rPh>
    <rPh sb="53" eb="55">
      <t>カショ</t>
    </rPh>
    <rPh sb="56" eb="58">
      <t>サギョウ</t>
    </rPh>
    <rPh sb="58" eb="59">
      <t>マエ</t>
    </rPh>
    <rPh sb="60" eb="62">
      <t>デンゲン</t>
    </rPh>
    <rPh sb="66" eb="68">
      <t>サギョウ</t>
    </rPh>
    <rPh sb="68" eb="69">
      <t>ゴ</t>
    </rPh>
    <rPh sb="70" eb="72">
      <t>ドウサ</t>
    </rPh>
    <rPh sb="72" eb="74">
      <t>カクニン</t>
    </rPh>
    <rPh sb="83" eb="85">
      <t>サクジョ</t>
    </rPh>
    <phoneticPr fontId="5"/>
  </si>
  <si>
    <t>スナップショット取得
・施設予約広域ＤＢサーバ( clsymuldb01 )
・施設予約広域ＡＰサーバ( clsymulap01 )
※本番ＰＤＦサーバ２号機( cldspdfap12 )は基盤チームが取得するため不要</t>
    <rPh sb="8" eb="10">
      <t>シュトク</t>
    </rPh>
    <rPh sb="69" eb="71">
      <t>ホンバン</t>
    </rPh>
    <phoneticPr fontId="5"/>
  </si>
  <si>
    <t>Windowsパッチ適用(DB・AP・PDFサーバー)</t>
    <rPh sb="10" eb="12">
      <t>テキヨウ</t>
    </rPh>
    <phoneticPr fontId="5"/>
  </si>
  <si>
    <t>HARP</t>
    <phoneticPr fontId="5"/>
  </si>
  <si>
    <t xml:space="preserve">１．広域DB(clsymuldb01)、広域AP(clsymulap01)に以下のパッチをWindows Updateで適用する。Windows Updateが正常に機能しなかった場合は手動で適用する。パッチ適用後、サーバーを再起動する。
 ・windows8.1-kb4467697-x64_f588e695da8b44efda3fb0201aff8f0b0cfcf5bc.msu
 ・windows8.1-kb4467703-x64_61a1985243fe783a4095916160736a5cf8811a88.msu
 ・windows8.1-kb4466536-x64_4a888ca79a1568bcfeba556e93d8fb9b26842953.msu
２．本番PDFサーバー(cldspdfap02)に以下のパッチ①を手動で適用する。Windows Updateが正常に機能しなかった場合は手動で適用する。パッチ適用後、サーバーを再起動する。
 ・（差分）windows10.0-kb4467691-x64delta6b9a46894017c7fc7776f896b0a8123ede03b8f6.msu
 ・（累積）windows10.0-kb4467691-x64_c1884b8c61fd7837b4a59a3aa7b87707474a8c12.msu
</t>
    <phoneticPr fontId="5"/>
  </si>
  <si>
    <t>HARP</t>
    <phoneticPr fontId="5"/>
  </si>
  <si>
    <r>
      <rPr>
        <b/>
        <sz val="9"/>
        <color indexed="10"/>
        <rFont val="ＭＳ 明朝"/>
        <family val="1"/>
        <charset val="128"/>
      </rPr>
      <t>※バッチ実行前に、AP・DBのBatchDate.datが「2018/11/27」になっていることを確認する。</t>
    </r>
    <r>
      <rPr>
        <sz val="9"/>
        <rFont val="ＭＳ 明朝"/>
        <family val="1"/>
        <charset val="128"/>
      </rPr>
      <t xml:space="preserve">
１．統合管理ターミナルサーバー(10.254.255.21)からHinemosクライアントを開き、以下のジョブを即時実行する。
　　（ジョブ一覧より右クリック→実行）
　・恵庭_日次夜間バッチ（ENIWA_DAILY_NIGHT_BATCH）
　・函館_日次夜間バッチ（HAKODATE_DAILY_NIGHT_BATCH）
　・旭川_日次夜間バッチ（ASAHIKAWA_DAILY_NIGHT_BATCH）
　・広島_日次夜間バッチ（HIROSHIMA_DAILY_NIGHT_BATCH）
　・あきる野_日次夜間バッチ（AKIRUNO_DAILY_NIGHT_BATCH）
２．Hinemosのジョブ[履歴]タブにて、すべてのバッチが正常終了していることを確認する。
３．以下の件名のメールを受信していることを確認する。
　・SSY_Night_Eniwa(情報)
　・SSY_Night_Hakodate(情報)
　・SSY_Night_Asahikawa(情報)
　・SSY_Night_Hiroshima(情報)
　・SSY_Night_Akiruno(情報)
４．\\10.30.100.11\r$\MSSQL12.WADB05\MSSQL\Backup に Befor, After のDBバックアップファイルが作られていることを確認する。
５．バッチログ（\\10.30.100.11\r$\harpBatch\xxxxxx\Logs）を確認し、異常が出ていないことを確認する。
　　※xxxxxxは自治体名
</t>
    </r>
    <r>
      <rPr>
        <b/>
        <sz val="9"/>
        <color indexed="10"/>
        <rFont val="ＭＳ 明朝"/>
        <family val="1"/>
        <charset val="128"/>
      </rPr>
      <t>※バッチ実行後に、DBのBatchDate.datが「2018/11/28」になっていることを確認する。</t>
    </r>
    <r>
      <rPr>
        <sz val="9"/>
        <rFont val="ＭＳ 明朝"/>
        <family val="1"/>
        <charset val="128"/>
      </rPr>
      <t xml:space="preserve">
</t>
    </r>
    <rPh sb="126" eb="128">
      <t>イチラン</t>
    </rPh>
    <rPh sb="130" eb="131">
      <t>ミギ</t>
    </rPh>
    <rPh sb="136" eb="138">
      <t>ジッコウ</t>
    </rPh>
    <rPh sb="142" eb="144">
      <t>エニワ</t>
    </rPh>
    <rPh sb="180" eb="182">
      <t>ハコダテ</t>
    </rPh>
    <rPh sb="221" eb="223">
      <t>アサヒカワ</t>
    </rPh>
    <rPh sb="263" eb="265">
      <t>ヒロシマ</t>
    </rPh>
    <rPh sb="308" eb="309">
      <t>ノ</t>
    </rPh>
    <rPh sb="359" eb="361">
      <t>リレキ</t>
    </rPh>
    <rPh sb="375" eb="377">
      <t>セイジョウ</t>
    </rPh>
    <rPh sb="377" eb="379">
      <t>シュウリョウ</t>
    </rPh>
    <rPh sb="386" eb="388">
      <t>カクニン</t>
    </rPh>
    <rPh sb="394" eb="396">
      <t>イカ</t>
    </rPh>
    <rPh sb="397" eb="399">
      <t>ケンメイ</t>
    </rPh>
    <rPh sb="404" eb="406">
      <t>ジュシン</t>
    </rPh>
    <rPh sb="413" eb="415">
      <t>カクニン</t>
    </rPh>
    <rPh sb="619" eb="620">
      <t>ツク</t>
    </rPh>
    <rPh sb="628" eb="630">
      <t>カクニン</t>
    </rPh>
    <rPh sb="683" eb="685">
      <t>カクニン</t>
    </rPh>
    <rPh sb="687" eb="689">
      <t>イジョウ</t>
    </rPh>
    <rPh sb="690" eb="691">
      <t>デ</t>
    </rPh>
    <rPh sb="698" eb="700">
      <t>カクニン</t>
    </rPh>
    <rPh sb="714" eb="717">
      <t>ジチタイ</t>
    </rPh>
    <rPh sb="717" eb="718">
      <t>メイ</t>
    </rPh>
    <rPh sb="725" eb="726">
      <t>ゴ</t>
    </rPh>
    <phoneticPr fontId="5"/>
  </si>
  <si>
    <t>SQL Server Management Studio から[ASPState]-[プログラミング]-[ストアドプロシージャ]-[DeleteExpiredSessions]を右クリックし、「ストアドプロシージャの実行」をクリックする。</t>
    <rPh sb="89" eb="90">
      <t>ミギ</t>
    </rPh>
    <rPh sb="108" eb="110">
      <t>ジッコウ</t>
    </rPh>
    <phoneticPr fontId="5"/>
  </si>
  <si>
    <t>【ひろしま】
モジュール適用</t>
    <rPh sb="12" eb="14">
      <t>テキヨウ</t>
    </rPh>
    <phoneticPr fontId="5"/>
  </si>
  <si>
    <t>全員</t>
    <rPh sb="0" eb="2">
      <t>ゼンイン</t>
    </rPh>
    <phoneticPr fontId="5"/>
  </si>
  <si>
    <t>HARP</t>
    <phoneticPr fontId="5"/>
  </si>
  <si>
    <t xml:space="preserve">１．広域AP(clsymulap01)に対し、以下の作業を行う。
　　１－１．以下のファイルの更新日時を確認する。
　　　　D:\harpWeb\ap2\kanrisha\hiroshima\Shisetsu\SstSetsubiPatternEntryInp.aspx
　　　　D:\harpWeb\ap2\Service\hiroshima\bin\HARP.JV.SSY.DAC.dll
　　１－２．事前作業において準備済みのリリースモジュールを以下のフォルダに対してコピーする。
　　　　D:\harpWeb\ap2\kanrisha\hiroshima
　　　　D:\harpWeb\ap2\Service\hiroshima
　　１－３．手順１－１で確認したファイルの更新日時が更新されていることを確認する。
</t>
    <rPh sb="345" eb="347">
      <t>コウシン</t>
    </rPh>
    <phoneticPr fontId="5"/>
  </si>
  <si>
    <t>□</t>
    <phoneticPr fontId="5"/>
  </si>
  <si>
    <t>【ひろしま】
ＤＢ作業</t>
    <rPh sb="9" eb="11">
      <t>サギョウ</t>
    </rPh>
    <phoneticPr fontId="5"/>
  </si>
  <si>
    <t xml:space="preserve">１．SQL Server Management Studio からHARP_HIROSHIMAのDBに対し以下のクエリを実行する。
　１－１．#25303_CodeMstに利用者への表示範囲区分（設備パターン）を追加.sql
　１－２．#25303_設備パターンマスタにRyuDispHanniKbnカラムを追加.sql
</t>
    <phoneticPr fontId="5"/>
  </si>
  <si>
    <t>【ひろしま】
ＤＢバックアップ手動取得</t>
    <rPh sb="15" eb="17">
      <t>シュドウ</t>
    </rPh>
    <rPh sb="17" eb="19">
      <t>シュトク</t>
    </rPh>
    <phoneticPr fontId="5"/>
  </si>
  <si>
    <t xml:space="preserve">１．SQL Server Management Studio からHARPSSYDB_HIROSHIMAのバックアップを以下のディレクトリに取得する。
　\\10.30.100.11\r$\計画停止\20181127
</t>
    <rPh sb="60" eb="62">
      <t>イカ</t>
    </rPh>
    <rPh sb="70" eb="72">
      <t>シュトク</t>
    </rPh>
    <phoneticPr fontId="5"/>
  </si>
  <si>
    <t>【ひろしま】
個人情報無効化、メールアドレス設定</t>
    <rPh sb="7" eb="9">
      <t>コジン</t>
    </rPh>
    <rPh sb="9" eb="11">
      <t>ジョウホウ</t>
    </rPh>
    <rPh sb="11" eb="14">
      <t>ムコウカ</t>
    </rPh>
    <rPh sb="22" eb="24">
      <t>セッテイ</t>
    </rPh>
    <phoneticPr fontId="5"/>
  </si>
  <si>
    <t xml:space="preserve">１．広域DB(clsymuldb01) にリモートデスクトップでログインし、SQL Server Management Studio からHARPSSYDB_HIROSHIMAに対して、個人情報無効化クエリを実行する。
２．同じく、HARPSSYDB_HIROSHIMAに対して、メールアドレス変更クエリを実行する。
３．UserMstを開き、個人情報が無効化されていること、メールアドレスが「masashi.sasaki@e-harp.jp」に設定されていることを確認する。
</t>
    <rPh sb="89" eb="90">
      <t>タイ</t>
    </rPh>
    <rPh sb="93" eb="95">
      <t>コジン</t>
    </rPh>
    <rPh sb="95" eb="97">
      <t>ジョウホウ</t>
    </rPh>
    <rPh sb="97" eb="100">
      <t>ムコウカ</t>
    </rPh>
    <rPh sb="104" eb="106">
      <t>ジッコウ</t>
    </rPh>
    <rPh sb="112" eb="113">
      <t>オナ</t>
    </rPh>
    <rPh sb="136" eb="137">
      <t>タイ</t>
    </rPh>
    <rPh sb="147" eb="149">
      <t>ヘンコウ</t>
    </rPh>
    <rPh sb="153" eb="155">
      <t>ジッコウ</t>
    </rPh>
    <rPh sb="169" eb="170">
      <t>ヒラ</t>
    </rPh>
    <rPh sb="172" eb="174">
      <t>コジン</t>
    </rPh>
    <rPh sb="174" eb="176">
      <t>ジョウホウ</t>
    </rPh>
    <rPh sb="177" eb="180">
      <t>ムコウカ</t>
    </rPh>
    <rPh sb="223" eb="225">
      <t>セッテイ</t>
    </rPh>
    <rPh sb="233" eb="235">
      <t>カクニン</t>
    </rPh>
    <phoneticPr fontId="5"/>
  </si>
  <si>
    <t>動作確認</t>
    <phoneticPr fontId="5"/>
  </si>
  <si>
    <r>
      <t>別紙「動作確認(広域)」に従い、基本動作確認を行う。</t>
    </r>
    <r>
      <rPr>
        <sz val="9"/>
        <color theme="1"/>
        <rFont val="ＭＳ 明朝"/>
        <family val="1"/>
        <charset val="128"/>
      </rPr>
      <t xml:space="preserve">
</t>
    </r>
    <rPh sb="16" eb="18">
      <t>キホン</t>
    </rPh>
    <phoneticPr fontId="5"/>
  </si>
  <si>
    <t>【ひろしま】
ＤＢリストア　※手動取得バックアップに戻す</t>
    <rPh sb="15" eb="17">
      <t>シュドウ</t>
    </rPh>
    <rPh sb="17" eb="19">
      <t>シュトク</t>
    </rPh>
    <rPh sb="26" eb="27">
      <t>モド</t>
    </rPh>
    <phoneticPr fontId="5"/>
  </si>
  <si>
    <t xml:space="preserve">１．HARPSSYDB_HIROSHIMAに対し、夜間バッチ後に手動取得したバックアップからリストアを行う。
２．リストア後、UserMstを開き、無効化していた個人情報が元に戻っていることを確認する。
３．本番裏線から、DB更新がかからない程度の動作確認を行う。
　・利用者側にアクセスし、空き施設検索からカレンダー画面を表示する
　・管理者側でログインし、日別台帳（予約）を開く
</t>
    <rPh sb="22" eb="23">
      <t>タイ</t>
    </rPh>
    <rPh sb="61" eb="62">
      <t>ゴ</t>
    </rPh>
    <rPh sb="71" eb="72">
      <t>ヒラ</t>
    </rPh>
    <rPh sb="74" eb="77">
      <t>ムコウカ</t>
    </rPh>
    <rPh sb="81" eb="83">
      <t>コジン</t>
    </rPh>
    <rPh sb="83" eb="85">
      <t>ジョウホウ</t>
    </rPh>
    <rPh sb="86" eb="87">
      <t>モト</t>
    </rPh>
    <rPh sb="88" eb="89">
      <t>モド</t>
    </rPh>
    <rPh sb="96" eb="98">
      <t>カクニン</t>
    </rPh>
    <rPh sb="104" eb="106">
      <t>ホンバン</t>
    </rPh>
    <rPh sb="106" eb="107">
      <t>ウラ</t>
    </rPh>
    <rPh sb="107" eb="108">
      <t>セン</t>
    </rPh>
    <rPh sb="113" eb="115">
      <t>コウシン</t>
    </rPh>
    <rPh sb="121" eb="123">
      <t>テイド</t>
    </rPh>
    <rPh sb="124" eb="126">
      <t>ドウサ</t>
    </rPh>
    <rPh sb="126" eb="128">
      <t>カクニン</t>
    </rPh>
    <rPh sb="129" eb="130">
      <t>オコナ</t>
    </rPh>
    <rPh sb="135" eb="138">
      <t>リヨウシャ</t>
    </rPh>
    <rPh sb="138" eb="139">
      <t>ガワ</t>
    </rPh>
    <rPh sb="146" eb="147">
      <t>ア</t>
    </rPh>
    <rPh sb="148" eb="150">
      <t>シセツ</t>
    </rPh>
    <rPh sb="150" eb="152">
      <t>ケンサク</t>
    </rPh>
    <rPh sb="159" eb="161">
      <t>ガメン</t>
    </rPh>
    <rPh sb="162" eb="164">
      <t>ヒョウジ</t>
    </rPh>
    <rPh sb="169" eb="172">
      <t>カンリシャ</t>
    </rPh>
    <rPh sb="172" eb="173">
      <t>ガワ</t>
    </rPh>
    <rPh sb="180" eb="181">
      <t>ヒ</t>
    </rPh>
    <rPh sb="181" eb="182">
      <t>ベツ</t>
    </rPh>
    <rPh sb="182" eb="184">
      <t>ダイチョウ</t>
    </rPh>
    <rPh sb="185" eb="187">
      <t>ヨヤク</t>
    </rPh>
    <rPh sb="189" eb="190">
      <t>ヒラ</t>
    </rPh>
    <phoneticPr fontId="5"/>
  </si>
  <si>
    <t>作業終了確認</t>
    <rPh sb="4" eb="6">
      <t>カクニン</t>
    </rPh>
    <phoneticPr fontId="5"/>
  </si>
  <si>
    <r>
      <t>１．別紙「作業終了時最終確認」に従い、最終確認を行う。
　・Hinemos（ジョブスケジュールは想定どおりか）
　・DB（個人情報は元に戻っているか、別の自治体のものをリストアしていないか）
　・音声（メンテナンスモードを解除しているか）
　・試験のために変更した設定（Web.Configなど）は元に戻しているか
　</t>
    </r>
    <r>
      <rPr>
        <b/>
        <sz val="9"/>
        <color indexed="10"/>
        <rFont val="ＭＳ 明朝"/>
        <family val="1"/>
        <charset val="128"/>
      </rPr>
      <t>・AP/DBのバッチ日付は想定どおりか</t>
    </r>
    <r>
      <rPr>
        <sz val="9"/>
        <rFont val="ＭＳ 明朝"/>
        <family val="1"/>
        <charset val="128"/>
      </rPr>
      <t xml:space="preserve">
</t>
    </r>
    <rPh sb="2" eb="4">
      <t>ベッシ</t>
    </rPh>
    <rPh sb="5" eb="14">
      <t>サギョウシュウリョウジサイシュウカクニン</t>
    </rPh>
    <rPh sb="16" eb="17">
      <t>シタガ</t>
    </rPh>
    <rPh sb="19" eb="23">
      <t>サイシュウカクニン</t>
    </rPh>
    <rPh sb="24" eb="25">
      <t>オコナ</t>
    </rPh>
    <rPh sb="48" eb="50">
      <t>ソウテイ</t>
    </rPh>
    <rPh sb="61" eb="63">
      <t>コジン</t>
    </rPh>
    <rPh sb="63" eb="65">
      <t>ジョウホウ</t>
    </rPh>
    <rPh sb="66" eb="67">
      <t>モト</t>
    </rPh>
    <rPh sb="68" eb="69">
      <t>モド</t>
    </rPh>
    <rPh sb="75" eb="76">
      <t>ベツ</t>
    </rPh>
    <rPh sb="77" eb="80">
      <t>ジチタイ</t>
    </rPh>
    <rPh sb="98" eb="100">
      <t>オンセイ</t>
    </rPh>
    <rPh sb="111" eb="113">
      <t>カイジョ</t>
    </rPh>
    <rPh sb="122" eb="124">
      <t>シケン</t>
    </rPh>
    <rPh sb="128" eb="130">
      <t>ヘンコウ</t>
    </rPh>
    <rPh sb="132" eb="134">
      <t>セッテイ</t>
    </rPh>
    <rPh sb="149" eb="150">
      <t>モト</t>
    </rPh>
    <rPh sb="151" eb="152">
      <t>モド</t>
    </rPh>
    <rPh sb="169" eb="171">
      <t>ヒヅケ</t>
    </rPh>
    <rPh sb="172" eb="174">
      <t>ソウテイ</t>
    </rPh>
    <phoneticPr fontId="5"/>
  </si>
  <si>
    <r>
      <rPr>
        <sz val="9"/>
        <rFont val="ＭＳ 明朝"/>
        <family val="1"/>
        <charset val="128"/>
      </rPr>
      <t xml:space="preserve">
スナップショット削除
・評価ＰＤＦ２号機( cldspdfap12 ) 
    </t>
    </r>
    <r>
      <rPr>
        <sz val="9"/>
        <color rgb="FFFF0000"/>
        <rFont val="ＭＳ 明朝"/>
        <family val="1"/>
        <charset val="128"/>
      </rPr>
      <t>※ファイル名「20181127_CPU拡張前」</t>
    </r>
    <r>
      <rPr>
        <sz val="9"/>
        <rFont val="ＭＳ 明朝"/>
        <family val="1"/>
        <charset val="128"/>
      </rPr>
      <t xml:space="preserve">
・施設予約評価( clsycmnsv11 )
・施設予約札幌ＡＰ( clsysapap01 )
・施設予約札幌ＤＢ( clsysapdb01 )
・本番ＰＤＦ２号機( cldspdfap02 ) 
    </t>
    </r>
    <r>
      <rPr>
        <sz val="9"/>
        <color rgb="FFFF0000"/>
        <rFont val="ＭＳ 明朝"/>
        <family val="1"/>
        <charset val="128"/>
      </rPr>
      <t>※ファイル名「20181127_CPU拡張前」</t>
    </r>
    <r>
      <rPr>
        <sz val="9"/>
        <rFont val="ＭＳ 明朝"/>
        <family val="1"/>
        <charset val="128"/>
      </rPr>
      <t xml:space="preserve">
・施設予約広域ＡＰ( clsymulap01 )
・施設予約広域ＤＢ( clsymuldb01 )</t>
    </r>
    <r>
      <rPr>
        <sz val="9"/>
        <color rgb="FF0070C0"/>
        <rFont val="ＭＳ 明朝"/>
        <family val="1"/>
        <charset val="128"/>
      </rPr>
      <t xml:space="preserve">
</t>
    </r>
    <rPh sb="9" eb="11">
      <t>サクジョ</t>
    </rPh>
    <rPh sb="47" eb="48">
      <t>メイ</t>
    </rPh>
    <phoneticPr fontId="5"/>
  </si>
  <si>
    <t>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４. 左側のツリーより「Virtual Machines」を選択
５. 対象のホストを選択し右クリックから「Snapshots」→「Manage snapshots..」を選択
６. 削除対象のスナップショットを選択して「Delete」をクリック</t>
    <phoneticPr fontId="5"/>
  </si>
  <si>
    <t>開始セル（行数）</t>
    <rPh sb="0" eb="2">
      <t>カイシ</t>
    </rPh>
    <rPh sb="5" eb="7">
      <t>ギョウスウ</t>
    </rPh>
    <phoneticPr fontId="5"/>
  </si>
  <si>
    <t>項番</t>
    <rPh sb="0" eb="1">
      <t>コウ</t>
    </rPh>
    <rPh sb="1" eb="2">
      <t>バン</t>
    </rPh>
    <phoneticPr fontId="5"/>
  </si>
  <si>
    <t>開始時刻</t>
    <rPh sb="0" eb="2">
      <t>カイシ</t>
    </rPh>
    <rPh sb="2" eb="4">
      <t>ジコク</t>
    </rPh>
    <phoneticPr fontId="5"/>
  </si>
  <si>
    <t>作業時間</t>
    <rPh sb="0" eb="2">
      <t>サギョウ</t>
    </rPh>
    <rPh sb="2" eb="4">
      <t>ジカン</t>
    </rPh>
    <phoneticPr fontId="5"/>
  </si>
  <si>
    <t>終了時刻</t>
    <rPh sb="0" eb="2">
      <t>シュウリョウ</t>
    </rPh>
    <rPh sb="2" eb="4">
      <t>ジコク</t>
    </rPh>
    <phoneticPr fontId="5"/>
  </si>
  <si>
    <t>作業内容</t>
    <rPh sb="0" eb="2">
      <t>サギョウ</t>
    </rPh>
    <rPh sb="2" eb="4">
      <t>ナイヨウ</t>
    </rPh>
    <phoneticPr fontId="5"/>
  </si>
  <si>
    <t>旭川</t>
  </si>
  <si>
    <t>20:00</t>
  </si>
  <si>
    <t>20:05</t>
  </si>
  <si>
    <t>評価</t>
  </si>
  <si>
    <t>全体</t>
  </si>
  <si>
    <t>評価PDFサーバ電源OFF</t>
  </si>
  <si>
    <t>佐藤</t>
  </si>
  <si>
    <t>１．評価ＰＤＦサーバ２号機( cldspdfap12 )にリモートデスクトップでログインする。（必ず administrator でログインすること）" &amp; vbCrLf &amp; "２．左下のWindowsメニューを開いて電源アイコンを選択し「シャットダウン」をクリックする。" &amp; vbCrLf &amp; "</t>
  </si>
  <si>
    <t>=C10</t>
  </si>
  <si>
    <t>20:15</t>
  </si>
  <si>
    <t>評価PDFサーバCPU追加</t>
  </si>
  <si>
    <t>基盤チーム</t>
  </si>
  <si>
    <t>基盤チームの作業手順：スナップショットの取得　→　CPUリソース追加　→　電源ON" &amp; vbCrLf &amp; "※施設予約チームの担当箇所：作業前の電源OFF、作業後の動作確認・スナップショット削除" &amp; vbCrLf &amp; "</t>
  </si>
  <si>
    <t>20:10</t>
  </si>
  <si>
    <t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対象のホストを選択し右クリックから「Snapshots」→「Take snapshots..」を選択" &amp; vbCrLf &amp; "６. 名前「 20181127_施設予約計画停止 」をつけてOKをクリック" &amp; vbCrLf &amp; "</t>
  </si>
  <si>
    <t>=C12</t>
  </si>
  <si>
    <t>20:30</t>
  </si>
  <si>
    <t>Windowsパッチ適用(評価・評価PDF)</t>
  </si>
  <si>
    <t>１．評価サーバー(clsycmnsv11)に以下のパッチをWindows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"" &amp; vbCrLf &amp; "２．評価PDFサーバー(cldspdfap12)に以下のパッチをWindows Updateで適用する。Windows Updateが正常に機能しなかった場合は手動で適用する。パッチ適用後、サーバーを再起動する。" &amp; vbCrLf &amp; " ・（差分）windows10.0-kb4467691-x64delta6b9a46894017c7fc7776f896b0a8123ede03b8f6.msu" &amp; vbCrLf &amp; " ・（累積）windows10.0-kb4467691-x64_c1884b8c61fd7837b4a59a3aa7b87707474a8c12.msu" &amp; vbCrLf &amp; "</t>
  </si>
  <si>
    <t>20:45</t>
  </si>
  <si>
    <t>20:50</t>
  </si>
  <si>
    <t>本番</t>
  </si>
  <si>
    <t>音声サービス終了時間変更（21:00）</t>
  </si>
  <si>
    <t>１．音声サーバー(clsysapvs01) にリモートデスクトップでログインする。（必ず administrator でログインすること）" &amp; vbCrLf &amp; "２．「C:\HARP.JV.SSY.Onsei.Main\exe\SSYONSEI.exe_メンテConfigにする.bat」を実行し、「SSYONSEI.exe.config」が変更されていることを確認する。" &amp; vbCrLf &amp; "３．「C:\HARP.JV.SSY.Onsei.Main\wav\_____メンテ音声にする.bat」を実行し、「1003.wav」「1004.wav」が変更されていることを確認する。" &amp; vbCrLf &amp; "４．電話（011-522-2500）にて、施設予約の受付が可能であることを確認する。" &amp; vbCrLf &amp; "</t>
  </si>
  <si>
    <t>21:00</t>
  </si>
  <si>
    <t>21:01</t>
  </si>
  <si>
    <t>札幌施設予約看板（工事中）のONを確認</t>
  </si>
  <si>
    <t>１．以下のURLにアクセスして利用者の看板（工事中）がONになっていることを確認する。" &amp; vbCrLf &amp; "　札幌 利用者：https://yoyaku.harp.lg.jp/resident/Menu.aspx" &amp; vbCrLf &amp; "２．カード発行端末から以下のURLにアクセスして管理者の看板（工事中）がONになっていることを確認する。" &amp; vbCrLf &amp; "　札幌 管理者：https://ssy.harp.local/011002" &amp; vbCrLf &amp; "</t>
  </si>
  <si>
    <t>21:05</t>
  </si>
  <si>
    <t>音声メンテナンスモードへ(21時00分に実施)</t>
  </si>
  <si>
    <t>１．音声終了時間設定反映のため、 音声サーバー(clsysapvs01) の再起動を行う。（スタートメニューから）" &amp; vbCrLf &amp; "２．再起動後、administrator でログインし、VOISTAGE のサービスが起動されていることを確認する。" &amp; vbCrLf &amp; "３．電話（011-522-2500）にて、メンテナンスメッセージが流れ電話が切れることを確認する。" &amp; vbCrLf &amp; "</t>
  </si>
  <si>
    <t>=C15</t>
  </si>
  <si>
    <t>21:11</t>
  </si>
  <si>
    <t>=C16</t>
  </si>
  <si>
    <t>21:25</t>
  </si>
  <si>
    <t>Windowsパッチ適用(音声・DB・AP)</t>
  </si>
  <si>
    <t>１．札幌DB(clsysapdb01)、札幌AP(clsysapap01)、音声(clsysapvs01)に以下のパッチをWindows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</t>
  </si>
  <si>
    <t>=C18</t>
  </si>
  <si>
    <t>21:35</t>
  </si>
  <si>
    <t>夜間バッチ手動実行(DBバックアップバッチ取得)</t>
  </si>
  <si>
    <t>※バッチ実行前に、AP・DBの R:\harpBatch\SystemFiles\BatchDate.dat が「2018/11/27」になっていることを確認する。" &amp; vbCrLf &amp; "１．統合管理ターミナルサーバー(10.254.255.21)からHinemosクライアントを開き、以下のジョブを即時実行する。" &amp; vbCrLf &amp; "　　札幌_日次夜間バッチ（SAPPORO_DAILY_NIGHT_BATCH）" &amp; vbCrLf &amp; "　　　（ジョブ一覧より右クリック→実行）" &amp; vbCrLf &amp; "２．Hinemosのジョブ[履歴]タブにて、ジョブが正常終了していることを確認する。" &amp; vbCrLf &amp; "３．以下の件名のメールを受信していることを確認する。" &amp; vbCrLf &amp; "　　SSY_Night_Sapporo(情報)" &amp; vbCrLf &amp; "４．以下のフォルダに Before, After のDBバックアップファイルが作られていることを確認する。" &amp; vbCrLf &amp; "　　\\10.30.100.4\r$\MSSQL12.SYDB05\MSSQL\Backup " &amp; vbCrLf &amp; "５．以下のバッチログを確認し、異常が出ていないことを確認する。" &amp; vbCrLf &amp; "　　\\10.30.100.4\r$\harpBatch\Logs" &amp; vbCrLf &amp; "６．以下のAPサーバーのバッチログを確認し、納付情報取込処理が正常に完了したことを確認する。" &amp; vbCrLf &amp; "　　\\10.30.100.1\d$\harpBatch\Logs\NoufuJouhouTorikomi_20181030.log" &amp; vbCrLf &amp; "※バッチ実行後に、DBの R:\harpBatch\SystemFiles\BatchDate.dat が「2018/11/28」になっていることを確認する。" &amp; vbCrLf &amp; "" &amp; vbCrLf &amp; "</t>
  </si>
  <si>
    <t>=C19</t>
  </si>
  <si>
    <t>21:45</t>
  </si>
  <si>
    <t>期限切れセッションデータ削除</t>
  </si>
  <si>
    <t>SQL Server Management Studio から[ASPState]-[プログラミング]-[ストアドプロシージャ]-[DeleteExpiredSessions]を右クリックし、「ストアドプロシージャの実行」をクリックする。" &amp; vbCrLf &amp; "</t>
  </si>
  <si>
    <t>モジュール適用</t>
  </si>
  <si>
    <t>１．事前作業において準備済みのリリースモジュールを、札幌AP(clsysapap01)の以下のフォルダに対してコピーする。" &amp; vbCrLf &amp; "　D:\harpWeb\ap1\resident" &amp; vbCrLf &amp; "</t>
  </si>
  <si>
    <t>=C20</t>
  </si>
  <si>
    <t>21:55</t>
  </si>
  <si>
    <t>動作確認</t>
  </si>
  <si>
    <t>別紙「動作確認(札幌)」に従い、動作確認を行う。" &amp; vbCrLf &amp; "</t>
  </si>
  <si>
    <t>23:00</t>
  </si>
  <si>
    <t>23:05</t>
  </si>
  <si>
    <t>看板（時間外）確認</t>
  </si>
  <si>
    <t>１．本番URL（https://yoyaku.harp.lg.jp/）にアクセスし、看板（時間外）が表示されることを確認する。" &amp; vbCrLf &amp; "</t>
  </si>
  <si>
    <t>１．音声サーバー(clsysapvs01) にリモートデスクトップでログインする。（必ず administrator でログインすること）" &amp; vbCrLf &amp; "２．「C:\HARP.JV.SSY.Onsei.Main\exe\SSYONSEI.exe_通常Configにする.bat」を実行し、「SSYONSEI.exe.config」が変更されていることを確認する。" &amp; vbCrLf &amp; "３．「C:\HARP.JV.SSY.Onsei.Main\wav\_____通常音声にする.bat」を実行し、「1003.wav」「1004.wav」が変更されていることを確認する。" &amp; vbCrLf &amp; "４．設定反映のため、 音声サーバー(clsysapvs01) の再起動を行う。（スタートメニューから）" &amp; vbCrLf &amp; "５．再起動後、administrator でログインし、VOISTAGE のサービスが起動されていることを確認する。" &amp; vbCrLf &amp; "６．電話（011-522-2500）にて、通常の時間外メッセージであることを確認する。" &amp; vbCrLf &amp; "" &amp; vbCrLf &amp; "</t>
  </si>
  <si>
    <t>22:00</t>
  </si>
  <si>
    <t>22:05</t>
  </si>
  <si>
    <t>広域</t>
  </si>
  <si>
    <t>看板（工事中）を確認</t>
  </si>
  <si>
    <t>１．各団体の利用者、管理者ページにアクセスして看板（工事中）がONになっていることを確認する。" &amp; vbCrLf &amp; "" &amp; vbCrLf &amp; "</t>
  </si>
  <si>
    <t>=C25</t>
  </si>
  <si>
    <t>22:10</t>
  </si>
  <si>
    <t>本番PDFサーバ電源OFF</t>
  </si>
  <si>
    <t>１．本番ＰＤＦサーバ２号機( cldspdfap02 )にリモートデスクトップでログインする。（必ず administrator でログインすること）" &amp; vbCrLf &amp; "２．左下のWindowsメニューを開いて電源アイコンを選択し「シャットダウン」をクリックする。</t>
  </si>
  <si>
    <t>=C26</t>
  </si>
  <si>
    <t>22:20</t>
  </si>
  <si>
    <t>本番PDFサーバCPU追加</t>
  </si>
  <si>
    <t>基盤チームの作業手順：スナップショットの取得　→　CPUリソース追加　→　電源ON" &amp; vbCrLf &amp; "※施設予約チームの担当箇所：作業前の電源OFF、作業後の動作確認・スナップショット削除</t>
  </si>
  <si>
    <t>=C27</t>
  </si>
  <si>
    <t>22:35</t>
  </si>
  <si>
    <t>=C28</t>
  </si>
  <si>
    <t>23:45</t>
  </si>
  <si>
    <t>Windowsパッチ適用(DB・AP・PDFサーバー)</t>
  </si>
  <si>
    <t>１．広域DB(clsymuldb01)、広域AP(clsymulap01)に以下のパッチをWindows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"" &amp; vbCrLf &amp; "２．本番PDFサーバー(cldspdfap02)に以下のパッチ①を手動で適用する。Windows Updateが正常に機能しなかった場合は手動で適用する。パッチ適用後、サーバーを再起動する。" &amp; vbCrLf &amp; " ・（差分）windows10.0-kb4467691-x64delta6b9a46894017c7fc7776f896b0a8123ede03b8f6.msu" &amp; vbCrLf &amp; " ・（累積）windows10.0-kb4467691-x64_c1884b8c61fd7837b4a59a3aa7b87707474a8c12.msu" &amp; vbCrLf &amp; "</t>
  </si>
  <si>
    <t>=B29+"00:25"</t>
  </si>
  <si>
    <t>23:25</t>
  </si>
  <si>
    <t>※バッチ実行前に、AP・DBのBatchDate.datが「2018/11/27」になっていることを確認する。" &amp; vbCrLf &amp; "１．統合管理ターミナルサーバー(10.254.255.21)からHinemosクライアントを開き、以下のジョブを即時実行する。" &amp; vbCrLf &amp; "　　（ジョブ一覧より右クリック→実行）" &amp; vbCrLf &amp; "　・恵庭_日次夜間バッチ（ENIWA_DAILY_NIGHT_BATCH）" &amp; vbCrLf &amp; "　・函館_日次夜間バッチ（HAKODATE_DAILY_NIGHT_BATCH）" &amp; vbCrLf &amp; "　・旭川_日次夜間バッチ（ASAHIKAWA_DAILY_NIGHT_BATCH）" &amp; vbCrLf &amp; "　・広島_日次夜間バッチ（HIROSHIMA_DAILY_NIGHT_BATCH）" &amp; vbCrLf &amp; "　・あきる野_日次夜間バッチ（AKIRUNO_DAILY_NIGHT_BATCH）" &amp; vbCrLf &amp; "２．Hinemosのジョブ[履歴]タブにて、すべてのバッチが正常終了していることを確認する。" &amp; vbCrLf &amp; "３．以下の件名のメールを受信していることを確認する。" &amp; vbCrLf &amp; "　・SSY_Night_Eniwa(情報)" &amp; vbCrLf &amp; "　・SSY_Night_Hakodate(情報)" &amp; vbCrLf &amp; "　・SSY_Night_Asahikawa(情報)" &amp; vbCrLf &amp; "　・SSY_Night_Hiroshima(情報)" &amp; vbCrLf &amp; "　・SSY_Night_Akiruno(情報)" &amp; vbCrLf &amp; "４．\\10.30.100.11\r$\MSSQL12.WADB05\MSSQL\Backup に Befor, After のDBバックアップファイルが作られていることを確認する。" &amp; vbCrLf &amp; "５．バッチログ（\\10.30.100.11\r$\harpBatch\xxxxxx\Logs）を確認し、異常が出ていないことを確認する。" &amp; vbCrLf &amp; "　　※xxxxxxは自治体名" &amp; vbCrLf &amp; "※バッチ実行後に、DBのBatchDate.datが「2018/11/28」になっていることを確認する。" &amp; vbCrLf &amp; "</t>
  </si>
  <si>
    <t>=C30</t>
  </si>
  <si>
    <t>23:35</t>
  </si>
  <si>
    <t>SQL Server Management Studio から[ASPState]-[プログラミング]-[ストアドプロシージャ]-[DeleteExpiredSessions]を右クリックし、「ストアドプロシージャの実行」をクリックする。</t>
  </si>
  <si>
    <t>=C31</t>
  </si>
  <si>
    <t>全員</t>
  </si>
  <si>
    <t>１．広域AP(clsymulap01)に対し、以下の作業を行う。" &amp; vbCrLf &amp; "　　１－１．以下のファイルの更新日時を確認する。" &amp; vbCrLf &amp; "　　　　D:\harpWeb\ap2\kanrisha\hiroshima\Shisetsu\SstSetsubiPatternEntryInp.aspx" &amp; vbCrLf &amp; "　　　　D:\harpWeb\ap2\Service\hiroshima\bin\HARP.JV.SSY.DAC.dll" &amp; vbCrLf &amp; "　　１－２．事前作業において準備済みのリリースモジュールを以下のフォルダに対してコピーする。" &amp; vbCrLf &amp; "　　　　D:\harpWeb\ap2\kanrisha\hiroshima" &amp; vbCrLf &amp; "　　　　D:\harpWeb\ap2\Service\hiroshima" &amp; vbCrLf &amp; "　　１－３．手順１－１で確認したファイルの更新日時が更新されていることを確認する。" &amp; vbCrLf &amp; "</t>
  </si>
  <si>
    <t>=C32</t>
  </si>
  <si>
    <t>23:55</t>
  </si>
  <si>
    <t>１．SQL Server Management Studio からHARP_HIROSHIMAのDBに対し以下のクエリを実行する。" &amp; vbCrLf &amp; "　１－１．#25303_CodeMstに利用者への表示範囲区分（設備パターン）を追加.sql" &amp; vbCrLf &amp; "　１－２．#25303_設備パターンマスタにRyuDispHanniKbnカラムを追加.sql" &amp; vbCrLf &amp; "</t>
  </si>
  <si>
    <t>=C33</t>
  </si>
  <si>
    <t>00:05</t>
  </si>
  <si>
    <t>１．SQL Server Management Studio からHARPSSYDB_HIROSHIMAのバックアップを以下のディレクトリに取得する。" &amp; vbCrLf &amp; "　\\10.30.100.11\r$\計画停止\20181127" &amp; vbCrLf &amp; "</t>
  </si>
  <si>
    <t>=C34</t>
  </si>
  <si>
    <t>00:15</t>
  </si>
  <si>
    <t>１．広域DB(clsymuldb01) にリモートデスクトップでログインし、SQL Server Management Studio からHARPSSYDB_HIROSHIMAに対して、個人情報無効化クエリを実行する。" &amp; vbCrLf &amp; "２．同じく、HARPSSYDB_HIROSHIMAに対して、メールアドレス変更クエリを実行する。" &amp; vbCrLf &amp; "３．UserMstを開き、個人情報が無効化されていること、メールアドレスが「masashi.sasaki@e-harp.jp」に設定されていることを確認する。" &amp; vbCrLf &amp; "</t>
  </si>
  <si>
    <t>=C35</t>
  </si>
  <si>
    <t>00:45</t>
  </si>
  <si>
    <t>別紙「動作確認(広域)」に従い、基本動作確認を行う。" &amp; vbCrLf &amp; "</t>
  </si>
  <si>
    <t>=C36</t>
  </si>
  <si>
    <t>00:55</t>
  </si>
  <si>
    <t>１．HARPSSYDB_HIROSHIMAに対し、夜間バッチ後に手動取得したバックアップからリストアを行う。" &amp; vbCrLf &amp; "２．リストア後、UserMstを開き、無効化していた個人情報が元に戻っていることを確認する。" &amp; vbCrLf &amp; "３．本番裏線から、DB更新がかからない程度の動作確認を行う。" &amp; vbCrLf &amp; "　・利用者側にアクセスし、空き施設検索からカレンダー画面を表示する" &amp; vbCrLf &amp; "　・管理者側でログインし、日別台帳（予約）を開く" &amp; vbCrLf &amp; "</t>
  </si>
  <si>
    <t>=C37</t>
  </si>
  <si>
    <t>01:05</t>
  </si>
  <si>
    <t>作業終了確認</t>
  </si>
  <si>
    <t>１．別紙「作業終了時最終確認」に従い、最終確認を行う。" &amp; vbCrLf &amp; "　・Hinemos（ジョブスケジュールは想定どおりか）" &amp; vbCrLf &amp; "　・DB（個人情報は元に戻っているか、別の自治体のものをリストアしていないか）" &amp; vbCrLf &amp; "　・音声（メンテナンスモードを解除しているか）" &amp; vbCrLf &amp; "　・試験のために変更した設定（Web.Configなど）は元に戻しているか" &amp; vbCrLf &amp; "　・AP/DBのバッチ日付は想定どおりか" &amp; vbCrLf &amp; "</t>
  </si>
  <si>
    <t>=C38</t>
  </si>
  <si>
    <t>01:15</t>
  </si>
  <si>
    <t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対象のホストを選択し右クリックから「Snapshots」→「Manage snapshots..」を選択" &amp; vbCrLf &amp; "６. 削除対象のスナップショットを選択して「Delete」をクリック</t>
  </si>
  <si>
    <t>スナップショット取得" &amp; vbCrLf &amp; "・施設予約評価サーバ( clsycmnsv11 )" &amp; vbCrLf &amp; "" &amp; vbCrLf &amp; "※評価ＰＤＦサーバ２号機( cldspdfap12 )は基盤チームが取得するため不要</t>
  </si>
  <si>
    <t>スナップショット取得" &amp; vbCrLf &amp; "・施設予約札幌ＤＢサーバ( clsysapdb01 )" &amp; vbCrLf &amp; "・施設予約札幌ＡＰサーバ( clsysapap01 )</t>
  </si>
  <si>
    <t>音声サービス終了時間を23:00へ変更" &amp; vbCrLf &amp; "（再起動は23:00以降に実施）</t>
  </si>
  <si>
    <t>スナップショット取得" &amp; vbCrLf &amp; "・施設予約広域ＤＢサーバ( clsymuldb01 )" &amp; vbCrLf &amp; "・施設予約広域ＡＰサーバ( clsymulap01 )" &amp; vbCrLf &amp; "" &amp; vbCrLf &amp; "※本番ＰＤＦサーバ２号機( cldspdfap12 )は基盤チームが取得するため不要</t>
  </si>
  <si>
    <t>【ひろしま】" &amp; vbCrLf &amp; "モジュール適用</t>
  </si>
  <si>
    <t>【ひろしま】" &amp; vbCrLf &amp; "ＤＢ作業</t>
  </si>
  <si>
    <t>【ひろしま】" &amp; vbCrLf &amp; "ＤＢバックアップ手動取得</t>
  </si>
  <si>
    <t>【ひろしま】" &amp; vbCrLf &amp; "個人情報無効化、メールアドレス設定</t>
  </si>
  <si>
    <t>【ひろしま】" &amp; vbCrLf &amp; "ＤＢリストア　※手動取得バックアップに戻す</t>
  </si>
  <si>
    <t>" &amp; vbCrLf &amp; "スナップショット削除" &amp; vbCrLf &amp; "・評価ＰＤＦ２号機( cldspdfap12 ) " &amp; vbCrLf &amp; "    ※ファイル名「20181127_CPU拡張前」" &amp; vbCrLf &amp; "・施設予約評価( clsycmnsv11 )" &amp; vbCrLf &amp; "・施設予約札幌ＡＰ( clsysapap01 )" &amp; vbCrLf &amp; "・施設予約札幌ＤＢ( clsysapdb01 )" &amp; vbCrLf &amp; "・本番ＰＤＦ２号機( cldspdfap02 ) " &amp; vbCrLf &amp; "    ※ファイル名「20181127_CPU拡張前」" &amp; vbCrLf &amp; "・施設予約広域ＡＰ( clsymulap01 )" &amp; vbCrLf &amp; "・施設予約広域ＤＢ( clsymuldb01 )" &amp; vbCrLf &amp; "</t>
  </si>
  <si>
    <t>00:00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</si>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</sst>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411]ggge&quot;年&quot;m&quot;月&quot;d&quot;日 (&quot;aaa\)"/>
    <numFmt numFmtId="177" formatCode="[hh]:mm"/>
    <numFmt numFmtId="178" formatCode="0_);[Red]\(0\)"/>
    <numFmt numFmtId="179" formatCode="mmm\ d"/>
  </numFmts>
  <fonts count="41" x14ac:knownFonts="1"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ＭＳ Ｐゴシック"/>
      <family val="3"/>
      <charset val="128"/>
    </font>
    <font>
      <b/>
      <sz val="12"/>
      <color theme="1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12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9"/>
      <name val="ＭＳ 明朝"/>
      <family val="1"/>
      <charset val="128"/>
    </font>
    <font>
      <b/>
      <sz val="9"/>
      <color indexed="10"/>
      <name val="ＭＳ 明朝"/>
      <family val="1"/>
      <charset val="128"/>
    </font>
    <font>
      <sz val="9"/>
      <color indexed="10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sz val="9"/>
      <color rgb="FF0070C0"/>
      <name val="ＭＳ 明朝"/>
      <family val="1"/>
      <charset val="128"/>
    </font>
    <font>
      <sz val="10"/>
      <name val="MS UI 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MS Sans Serif"/>
      <family val="2"/>
    </font>
    <font>
      <sz val="12"/>
      <name val="Tms Rmn"/>
      <family val="1"/>
    </font>
    <font>
      <b/>
      <sz val="8"/>
      <name val="Arial"/>
      <family val="2"/>
    </font>
    <font>
      <b/>
      <sz val="10"/>
      <name val="Helv"/>
      <family val="2"/>
    </font>
    <font>
      <b/>
      <sz val="12"/>
      <color indexed="9"/>
      <name val="Tms Rmn"/>
      <family val="1"/>
    </font>
    <font>
      <b/>
      <sz val="8"/>
      <name val="Helv"/>
      <family val="2"/>
    </font>
    <font>
      <sz val="14"/>
      <name val="ＭＳ 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4"/>
      <name val="ＭＳ Ｐゴシック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FFFFCC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gray0625"/>
    </fill>
    <fill>
      <patternFill patternType="darkGray"/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double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/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 diagonalUp="1">
      <left style="thin">
        <color indexed="8"/>
      </left>
      <right style="thin">
        <color indexed="8"/>
      </right>
      <top/>
      <bottom style="hair">
        <color indexed="8"/>
      </bottom>
      <diagonal style="thin">
        <color indexed="8"/>
      </diagonal>
    </border>
    <border diagonalUp="1">
      <left style="thin">
        <color indexed="8"/>
      </left>
      <right style="medium">
        <color indexed="64"/>
      </right>
      <top/>
      <bottom style="hair">
        <color indexed="8"/>
      </bottom>
      <diagonal style="thin">
        <color indexed="8"/>
      </diagonal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thin">
        <color indexed="8"/>
      </right>
      <top/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64"/>
      </bottom>
      <diagonal/>
    </border>
    <border diagonalUp="1"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 style="thin">
        <color indexed="8"/>
      </diagonal>
    </border>
    <border diagonalUp="1"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 style="thin">
        <color indexed="8"/>
      </diagonal>
    </border>
    <border>
      <left/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 diagonalUp="1"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 style="thin">
        <color indexed="8"/>
      </diagonal>
    </border>
    <border diagonalUp="1"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 style="thin">
        <color indexed="8"/>
      </diagonal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8"/>
      </left>
      <right/>
      <top style="thin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/>
      <right style="thin">
        <color indexed="8"/>
      </right>
      <top style="thin">
        <color indexed="64"/>
      </top>
      <bottom style="hair">
        <color indexed="64"/>
      </bottom>
      <diagonal/>
    </border>
    <border diagonalUp="1">
      <left style="thin">
        <color indexed="8"/>
      </left>
      <right style="thin">
        <color indexed="8"/>
      </right>
      <top style="thin">
        <color indexed="64"/>
      </top>
      <bottom style="hair">
        <color indexed="8"/>
      </bottom>
      <diagonal style="hair">
        <color indexed="8"/>
      </diagonal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 diagonalUp="1"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 style="hair">
        <color indexed="8"/>
      </diagonal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66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1" fontId="32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/>
    <xf numFmtId="0" fontId="34" fillId="0" borderId="55">
      <alignment horizontal="center"/>
    </xf>
    <xf numFmtId="0" fontId="35" fillId="0" borderId="128">
      <alignment horizontal="left"/>
    </xf>
    <xf numFmtId="179" fontId="34" fillId="0" borderId="129">
      <alignment horizontal="center"/>
    </xf>
    <xf numFmtId="0" fontId="36" fillId="26" borderId="0"/>
    <xf numFmtId="0" fontId="37" fillId="27" borderId="128"/>
    <xf numFmtId="0" fontId="37" fillId="27" borderId="130"/>
    <xf numFmtId="0" fontId="36" fillId="28" borderId="131">
      <alignment horizont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3" borderId="132" applyNumberFormat="0" applyAlignment="0" applyProtection="0">
      <alignment vertical="center"/>
    </xf>
    <xf numFmtId="0" fontId="18" fillId="33" borderId="132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" fillId="35" borderId="133" applyNumberFormat="0" applyFont="0" applyAlignment="0" applyProtection="0">
      <alignment vertical="center"/>
    </xf>
    <xf numFmtId="0" fontId="3" fillId="35" borderId="133" applyNumberFormat="0" applyFont="0" applyAlignment="0" applyProtection="0">
      <alignment vertical="center"/>
    </xf>
    <xf numFmtId="0" fontId="3" fillId="35" borderId="133" applyNumberFormat="0" applyFont="0" applyAlignment="0" applyProtection="0">
      <alignment vertical="center"/>
    </xf>
    <xf numFmtId="0" fontId="20" fillId="0" borderId="134" applyNumberFormat="0" applyFill="0" applyAlignment="0" applyProtection="0">
      <alignment vertical="center"/>
    </xf>
    <xf numFmtId="0" fontId="20" fillId="0" borderId="13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36" borderId="135" applyNumberFormat="0" applyAlignment="0" applyProtection="0">
      <alignment vertical="center"/>
    </xf>
    <xf numFmtId="0" fontId="22" fillId="36" borderId="13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6" applyNumberFormat="0" applyFill="0" applyAlignment="0" applyProtection="0">
      <alignment vertical="center"/>
    </xf>
    <xf numFmtId="0" fontId="24" fillId="0" borderId="136" applyNumberFormat="0" applyFill="0" applyAlignment="0" applyProtection="0">
      <alignment vertical="center"/>
    </xf>
    <xf numFmtId="0" fontId="25" fillId="0" borderId="137" applyNumberFormat="0" applyFill="0" applyAlignment="0" applyProtection="0">
      <alignment vertical="center"/>
    </xf>
    <xf numFmtId="0" fontId="25" fillId="0" borderId="137" applyNumberFormat="0" applyFill="0" applyAlignment="0" applyProtection="0">
      <alignment vertical="center"/>
    </xf>
    <xf numFmtId="0" fontId="26" fillId="0" borderId="138" applyNumberFormat="0" applyFill="0" applyAlignment="0" applyProtection="0">
      <alignment vertical="center"/>
    </xf>
    <xf numFmtId="0" fontId="26" fillId="0" borderId="13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39" applyNumberFormat="0" applyFill="0" applyAlignment="0" applyProtection="0">
      <alignment vertical="center"/>
    </xf>
    <xf numFmtId="0" fontId="27" fillId="0" borderId="139" applyNumberFormat="0" applyFill="0" applyAlignment="0" applyProtection="0">
      <alignment vertical="center"/>
    </xf>
    <xf numFmtId="0" fontId="28" fillId="36" borderId="140" applyNumberFormat="0" applyAlignment="0" applyProtection="0">
      <alignment vertical="center"/>
    </xf>
    <xf numFmtId="0" fontId="28" fillId="36" borderId="14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7" borderId="135" applyNumberFormat="0" applyAlignment="0" applyProtection="0">
      <alignment vertical="center"/>
    </xf>
    <xf numFmtId="0" fontId="30" fillId="17" borderId="135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" fillId="0" borderId="0">
      <alignment vertical="center"/>
    </xf>
    <xf numFmtId="1" fontId="38" fillId="0" borderId="0"/>
    <xf numFmtId="38" fontId="3" fillId="0" borderId="0" applyFont="0" applyFill="0" applyBorder="0" applyAlignment="0" applyProtection="0"/>
    <xf numFmtId="38" fontId="39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0" fontId="38" fillId="0" borderId="0"/>
    <xf numFmtId="0" fontId="3" fillId="0" borderId="0">
      <alignment vertical="center"/>
    </xf>
    <xf numFmtId="0" fontId="14" fillId="0" borderId="0">
      <alignment vertical="center"/>
    </xf>
    <xf numFmtId="0" fontId="3" fillId="0" borderId="0"/>
  </cellStyleXfs>
  <cellXfs count="264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176" fontId="4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178" fontId="9" fillId="3" borderId="8" xfId="0" applyNumberFormat="1" applyFont="1" applyFill="1" applyBorder="1" applyAlignment="1">
      <alignment horizontal="center" vertical="center"/>
    </xf>
    <xf numFmtId="49" fontId="9" fillId="3" borderId="28" xfId="0" applyNumberFormat="1" applyFont="1" applyFill="1" applyBorder="1" applyAlignment="1">
      <alignment horizontal="center" vertical="center"/>
    </xf>
    <xf numFmtId="49" fontId="9" fillId="3" borderId="29" xfId="0" applyNumberFormat="1" applyFont="1" applyFill="1" applyBorder="1" applyAlignment="1">
      <alignment horizontal="center" vertical="center"/>
    </xf>
    <xf numFmtId="49" fontId="9" fillId="3" borderId="8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vertical="top" wrapText="1"/>
    </xf>
    <xf numFmtId="0" fontId="9" fillId="3" borderId="30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3" borderId="32" xfId="0" applyFont="1" applyFill="1" applyBorder="1" applyAlignment="1">
      <alignment horizontal="center" vertical="center"/>
    </xf>
    <xf numFmtId="178" fontId="9" fillId="3" borderId="34" xfId="0" applyNumberFormat="1" applyFont="1" applyFill="1" applyBorder="1" applyAlignment="1">
      <alignment horizontal="center" vertical="center"/>
    </xf>
    <xf numFmtId="49" fontId="9" fillId="3" borderId="35" xfId="0" applyNumberFormat="1" applyFont="1" applyFill="1" applyBorder="1" applyAlignment="1">
      <alignment horizontal="center" vertical="center"/>
    </xf>
    <xf numFmtId="49" fontId="9" fillId="3" borderId="36" xfId="0" applyNumberFormat="1" applyFont="1" applyFill="1" applyBorder="1" applyAlignment="1">
      <alignment horizontal="center" vertical="center"/>
    </xf>
    <xf numFmtId="49" fontId="9" fillId="3" borderId="34" xfId="0" applyNumberFormat="1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vertical="top" wrapText="1"/>
    </xf>
    <xf numFmtId="0" fontId="9" fillId="3" borderId="37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49" fontId="9" fillId="3" borderId="39" xfId="0" applyNumberFormat="1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>
      <alignment horizontal="center" vertical="center"/>
    </xf>
    <xf numFmtId="178" fontId="9" fillId="3" borderId="43" xfId="0" applyNumberFormat="1" applyFont="1" applyFill="1" applyBorder="1" applyAlignment="1">
      <alignment horizontal="center" vertical="center"/>
    </xf>
    <xf numFmtId="49" fontId="9" fillId="3" borderId="44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 wrapText="1"/>
    </xf>
    <xf numFmtId="0" fontId="9" fillId="3" borderId="47" xfId="0" applyFont="1" applyFill="1" applyBorder="1" applyAlignment="1">
      <alignment vertical="center" wrapText="1"/>
    </xf>
    <xf numFmtId="0" fontId="9" fillId="3" borderId="44" xfId="0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/>
    </xf>
    <xf numFmtId="0" fontId="9" fillId="3" borderId="47" xfId="0" applyFont="1" applyFill="1" applyBorder="1" applyAlignment="1">
      <alignment vertical="top" wrapText="1"/>
    </xf>
    <xf numFmtId="0" fontId="9" fillId="3" borderId="47" xfId="0" applyFont="1" applyFill="1" applyBorder="1" applyAlignment="1">
      <alignment horizontal="center" vertical="center" wrapText="1"/>
    </xf>
    <xf numFmtId="0" fontId="9" fillId="3" borderId="48" xfId="0" applyFont="1" applyFill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/>
    </xf>
    <xf numFmtId="177" fontId="9" fillId="0" borderId="50" xfId="0" applyNumberFormat="1" applyFont="1" applyBorder="1" applyAlignment="1">
      <alignment horizontal="center" vertical="center"/>
    </xf>
    <xf numFmtId="177" fontId="9" fillId="0" borderId="51" xfId="0" applyNumberFormat="1" applyFont="1" applyBorder="1" applyAlignment="1">
      <alignment horizontal="center" vertical="center"/>
    </xf>
    <xf numFmtId="0" fontId="9" fillId="0" borderId="52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49" fontId="8" fillId="0" borderId="51" xfId="0" applyNumberFormat="1" applyFont="1" applyBorder="1" applyAlignment="1">
      <alignment horizontal="center" vertical="center"/>
    </xf>
    <xf numFmtId="49" fontId="9" fillId="0" borderId="54" xfId="0" applyNumberFormat="1" applyFont="1" applyBorder="1" applyAlignment="1">
      <alignment horizontal="center" vertical="center"/>
    </xf>
    <xf numFmtId="0" fontId="9" fillId="0" borderId="56" xfId="0" applyFont="1" applyFill="1" applyBorder="1" applyAlignment="1">
      <alignment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57" xfId="0" applyFont="1" applyFill="1" applyBorder="1" applyAlignment="1">
      <alignment horizontal="center" vertical="center" wrapText="1"/>
    </xf>
    <xf numFmtId="0" fontId="9" fillId="0" borderId="56" xfId="0" applyFont="1" applyBorder="1" applyAlignment="1">
      <alignment horizontal="left" vertical="center" wrapText="1"/>
    </xf>
    <xf numFmtId="0" fontId="9" fillId="0" borderId="46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177" fontId="9" fillId="0" borderId="60" xfId="0" applyNumberFormat="1" applyFont="1" applyBorder="1" applyAlignment="1">
      <alignment horizontal="center" vertical="center"/>
    </xf>
    <xf numFmtId="177" fontId="9" fillId="0" borderId="61" xfId="0" applyNumberFormat="1" applyFont="1" applyBorder="1" applyAlignment="1">
      <alignment horizontal="center" vertical="center"/>
    </xf>
    <xf numFmtId="0" fontId="9" fillId="0" borderId="39" xfId="0" applyNumberFormat="1" applyFont="1" applyBorder="1" applyAlignment="1">
      <alignment horizontal="center" vertical="center"/>
    </xf>
    <xf numFmtId="49" fontId="8" fillId="0" borderId="62" xfId="0" applyNumberFormat="1" applyFont="1" applyBorder="1" applyAlignment="1">
      <alignment horizontal="center" vertical="center"/>
    </xf>
    <xf numFmtId="49" fontId="8" fillId="0" borderId="61" xfId="0" applyNumberFormat="1" applyFont="1" applyBorder="1" applyAlignment="1">
      <alignment horizontal="center" vertical="center"/>
    </xf>
    <xf numFmtId="49" fontId="9" fillId="0" borderId="63" xfId="0" applyNumberFormat="1" applyFont="1" applyBorder="1" applyAlignment="1">
      <alignment horizontal="center" vertical="center"/>
    </xf>
    <xf numFmtId="0" fontId="9" fillId="0" borderId="65" xfId="0" applyFont="1" applyFill="1" applyBorder="1" applyAlignment="1">
      <alignment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67" xfId="0" applyFont="1" applyFill="1" applyBorder="1" applyAlignment="1">
      <alignment horizontal="center" vertical="center" wrapText="1"/>
    </xf>
    <xf numFmtId="0" fontId="9" fillId="0" borderId="65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177" fontId="9" fillId="0" borderId="69" xfId="0" applyNumberFormat="1" applyFont="1" applyBorder="1" applyAlignment="1">
      <alignment horizontal="center" vertical="center"/>
    </xf>
    <xf numFmtId="177" fontId="9" fillId="0" borderId="70" xfId="0" applyNumberFormat="1" applyFont="1" applyBorder="1" applyAlignment="1">
      <alignment horizontal="center" vertical="center"/>
    </xf>
    <xf numFmtId="0" fontId="9" fillId="0" borderId="37" xfId="0" applyNumberFormat="1" applyFont="1" applyBorder="1" applyAlignment="1">
      <alignment horizontal="center" vertical="center"/>
    </xf>
    <xf numFmtId="49" fontId="8" fillId="0" borderId="71" xfId="0" applyNumberFormat="1" applyFont="1" applyBorder="1" applyAlignment="1">
      <alignment horizontal="center" vertical="center"/>
    </xf>
    <xf numFmtId="49" fontId="8" fillId="0" borderId="70" xfId="0" applyNumberFormat="1" applyFont="1" applyBorder="1" applyAlignment="1">
      <alignment horizontal="center" vertical="center"/>
    </xf>
    <xf numFmtId="49" fontId="9" fillId="0" borderId="72" xfId="0" applyNumberFormat="1" applyFont="1" applyBorder="1" applyAlignment="1">
      <alignment horizontal="center" vertical="center"/>
    </xf>
    <xf numFmtId="0" fontId="9" fillId="0" borderId="73" xfId="0" applyFont="1" applyFill="1" applyBorder="1" applyAlignment="1">
      <alignment vertical="center" wrapText="1"/>
    </xf>
    <xf numFmtId="0" fontId="6" fillId="0" borderId="74" xfId="0" applyFont="1" applyBorder="1" applyAlignment="1">
      <alignment horizontal="center" vertical="center" wrapText="1"/>
    </xf>
    <xf numFmtId="0" fontId="6" fillId="0" borderId="75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65" xfId="0" applyFont="1" applyBorder="1" applyAlignment="1">
      <alignment vertical="top" wrapText="1"/>
    </xf>
    <xf numFmtId="177" fontId="9" fillId="0" borderId="78" xfId="0" applyNumberFormat="1" applyFont="1" applyBorder="1" applyAlignment="1">
      <alignment horizontal="center" vertical="center"/>
    </xf>
    <xf numFmtId="177" fontId="9" fillId="0" borderId="36" xfId="0" applyNumberFormat="1" applyFont="1" applyBorder="1" applyAlignment="1">
      <alignment horizontal="center" vertical="center"/>
    </xf>
    <xf numFmtId="0" fontId="9" fillId="0" borderId="34" xfId="0" applyNumberFormat="1" applyFont="1" applyBorder="1" applyAlignment="1">
      <alignment horizontal="center" vertical="center"/>
    </xf>
    <xf numFmtId="177" fontId="8" fillId="0" borderId="62" xfId="0" applyNumberFormat="1" applyFont="1" applyBorder="1" applyAlignment="1">
      <alignment horizontal="center" vertical="center"/>
    </xf>
    <xf numFmtId="177" fontId="8" fillId="0" borderId="61" xfId="0" applyNumberFormat="1" applyFont="1" applyBorder="1" applyAlignment="1">
      <alignment horizontal="center" vertical="center"/>
    </xf>
    <xf numFmtId="49" fontId="9" fillId="0" borderId="79" xfId="0" applyNumberFormat="1" applyFont="1" applyBorder="1" applyAlignment="1">
      <alignment horizontal="center" vertical="center"/>
    </xf>
    <xf numFmtId="0" fontId="9" fillId="0" borderId="33" xfId="0" applyFont="1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4" xfId="0" applyFont="1" applyBorder="1" applyAlignment="1">
      <alignment vertical="top" wrapText="1"/>
    </xf>
    <xf numFmtId="0" fontId="9" fillId="0" borderId="34" xfId="0" applyFont="1" applyBorder="1" applyAlignment="1">
      <alignment horizontal="center" vertical="center"/>
    </xf>
    <xf numFmtId="0" fontId="9" fillId="8" borderId="80" xfId="0" applyFont="1" applyFill="1" applyBorder="1" applyAlignment="1">
      <alignment horizontal="center" vertical="center"/>
    </xf>
    <xf numFmtId="0" fontId="9" fillId="8" borderId="81" xfId="0" applyFont="1" applyFill="1" applyBorder="1" applyAlignment="1">
      <alignment horizontal="center" vertical="center"/>
    </xf>
    <xf numFmtId="0" fontId="9" fillId="0" borderId="82" xfId="0" applyFont="1" applyBorder="1" applyAlignment="1">
      <alignment horizontal="center" vertical="center" wrapText="1"/>
    </xf>
    <xf numFmtId="0" fontId="9" fillId="0" borderId="83" xfId="0" applyFont="1" applyBorder="1" applyAlignment="1">
      <alignment vertical="top" wrapText="1"/>
    </xf>
    <xf numFmtId="0" fontId="9" fillId="0" borderId="84" xfId="0" applyFont="1" applyFill="1" applyBorder="1" applyAlignment="1">
      <alignment vertical="center" wrapText="1"/>
    </xf>
    <xf numFmtId="0" fontId="6" fillId="0" borderId="85" xfId="0" applyFont="1" applyFill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49" fontId="6" fillId="0" borderId="79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8" borderId="80" xfId="0" applyFont="1" applyFill="1" applyBorder="1" applyAlignment="1">
      <alignment horizontal="center" vertical="center"/>
    </xf>
    <xf numFmtId="0" fontId="6" fillId="8" borderId="81" xfId="0" applyFont="1" applyFill="1" applyBorder="1" applyAlignment="1">
      <alignment horizontal="center" vertical="center"/>
    </xf>
    <xf numFmtId="49" fontId="11" fillId="0" borderId="79" xfId="0" applyNumberFormat="1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 wrapText="1"/>
    </xf>
    <xf numFmtId="0" fontId="9" fillId="0" borderId="65" xfId="0" applyFont="1" applyFill="1" applyBorder="1" applyAlignment="1">
      <alignment vertical="top" wrapText="1"/>
    </xf>
    <xf numFmtId="177" fontId="6" fillId="0" borderId="36" xfId="0" applyNumberFormat="1" applyFont="1" applyBorder="1" applyAlignment="1">
      <alignment horizontal="center" vertical="center"/>
    </xf>
    <xf numFmtId="0" fontId="6" fillId="0" borderId="84" xfId="0" applyFont="1" applyFill="1" applyBorder="1" applyAlignment="1">
      <alignment vertical="center" wrapText="1"/>
    </xf>
    <xf numFmtId="0" fontId="6" fillId="0" borderId="65" xfId="0" applyFont="1" applyBorder="1" applyAlignment="1">
      <alignment vertical="top" wrapText="1"/>
    </xf>
    <xf numFmtId="177" fontId="6" fillId="0" borderId="78" xfId="0" applyNumberFormat="1" applyFont="1" applyBorder="1" applyAlignment="1">
      <alignment horizontal="center" vertical="center"/>
    </xf>
    <xf numFmtId="0" fontId="9" fillId="0" borderId="86" xfId="0" applyNumberFormat="1" applyFont="1" applyBorder="1" applyAlignment="1">
      <alignment horizontal="center" vertical="center"/>
    </xf>
    <xf numFmtId="49" fontId="6" fillId="0" borderId="87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 wrapText="1"/>
    </xf>
    <xf numFmtId="0" fontId="9" fillId="0" borderId="39" xfId="0" applyFont="1" applyBorder="1" applyAlignment="1">
      <alignment vertical="top" wrapText="1"/>
    </xf>
    <xf numFmtId="0" fontId="6" fillId="0" borderId="37" xfId="0" applyFont="1" applyBorder="1" applyAlignment="1">
      <alignment horizontal="center" vertical="center"/>
    </xf>
    <xf numFmtId="0" fontId="6" fillId="8" borderId="88" xfId="0" applyFont="1" applyFill="1" applyBorder="1" applyAlignment="1">
      <alignment horizontal="center" vertical="center"/>
    </xf>
    <xf numFmtId="0" fontId="6" fillId="8" borderId="89" xfId="0" applyFont="1" applyFill="1" applyBorder="1" applyAlignment="1">
      <alignment horizontal="center" vertical="center"/>
    </xf>
    <xf numFmtId="0" fontId="6" fillId="0" borderId="90" xfId="0" applyFont="1" applyBorder="1" applyAlignment="1">
      <alignment vertical="center" wrapText="1"/>
    </xf>
    <xf numFmtId="0" fontId="6" fillId="0" borderId="91" xfId="0" applyFont="1" applyBorder="1" applyAlignment="1">
      <alignment vertical="top" wrapText="1"/>
    </xf>
    <xf numFmtId="0" fontId="6" fillId="0" borderId="39" xfId="0" applyNumberFormat="1" applyFont="1" applyBorder="1" applyAlignment="1">
      <alignment horizontal="center" vertical="center"/>
    </xf>
    <xf numFmtId="49" fontId="6" fillId="0" borderId="79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vertical="center" wrapText="1"/>
    </xf>
    <xf numFmtId="0" fontId="6" fillId="0" borderId="92" xfId="0" applyFont="1" applyFill="1" applyBorder="1" applyAlignment="1">
      <alignment horizontal="center" vertical="center" wrapText="1"/>
    </xf>
    <xf numFmtId="0" fontId="6" fillId="0" borderId="83" xfId="0" applyFont="1" applyBorder="1" applyAlignment="1">
      <alignment vertical="top" wrapText="1"/>
    </xf>
    <xf numFmtId="0" fontId="6" fillId="9" borderId="80" xfId="0" applyFont="1" applyFill="1" applyBorder="1" applyAlignment="1">
      <alignment horizontal="center" vertical="center"/>
    </xf>
    <xf numFmtId="177" fontId="6" fillId="0" borderId="61" xfId="0" applyNumberFormat="1" applyFont="1" applyBorder="1" applyAlignment="1">
      <alignment horizontal="center" vertical="center"/>
    </xf>
    <xf numFmtId="0" fontId="6" fillId="0" borderId="93" xfId="0" applyNumberFormat="1" applyFont="1" applyBorder="1" applyAlignment="1">
      <alignment horizontal="center" vertical="center"/>
    </xf>
    <xf numFmtId="49" fontId="8" fillId="0" borderId="44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49" fontId="6" fillId="0" borderId="63" xfId="0" applyNumberFormat="1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66" xfId="0" applyFont="1" applyBorder="1" applyAlignment="1">
      <alignment vertical="top" wrapText="1"/>
    </xf>
    <xf numFmtId="0" fontId="6" fillId="0" borderId="86" xfId="0" applyFont="1" applyBorder="1" applyAlignment="1">
      <alignment horizontal="center" vertical="center"/>
    </xf>
    <xf numFmtId="0" fontId="6" fillId="9" borderId="95" xfId="0" applyFont="1" applyFill="1" applyBorder="1" applyAlignment="1">
      <alignment horizontal="center" vertical="center"/>
    </xf>
    <xf numFmtId="0" fontId="6" fillId="8" borderId="95" xfId="0" applyFont="1" applyFill="1" applyBorder="1" applyAlignment="1">
      <alignment horizontal="center" vertical="center"/>
    </xf>
    <xf numFmtId="0" fontId="6" fillId="8" borderId="96" xfId="0" applyFont="1" applyFill="1" applyBorder="1" applyAlignment="1">
      <alignment horizontal="center" vertical="center"/>
    </xf>
    <xf numFmtId="177" fontId="6" fillId="0" borderId="97" xfId="0" applyNumberFormat="1" applyFont="1" applyBorder="1" applyAlignment="1">
      <alignment horizontal="center" vertical="center"/>
    </xf>
    <xf numFmtId="177" fontId="6" fillId="0" borderId="98" xfId="0" applyNumberFormat="1" applyFont="1" applyBorder="1" applyAlignment="1">
      <alignment horizontal="center" vertical="center"/>
    </xf>
    <xf numFmtId="49" fontId="8" fillId="0" borderId="99" xfId="0" applyNumberFormat="1" applyFont="1" applyFill="1" applyBorder="1" applyAlignment="1">
      <alignment horizontal="center" vertical="center"/>
    </xf>
    <xf numFmtId="49" fontId="8" fillId="0" borderId="100" xfId="0" applyNumberFormat="1" applyFont="1" applyFill="1" applyBorder="1" applyAlignment="1">
      <alignment horizontal="center" vertical="center"/>
    </xf>
    <xf numFmtId="49" fontId="6" fillId="0" borderId="101" xfId="0" applyNumberFormat="1" applyFont="1" applyFill="1" applyBorder="1" applyAlignment="1">
      <alignment horizontal="center" vertical="center"/>
    </xf>
    <xf numFmtId="0" fontId="6" fillId="0" borderId="102" xfId="0" applyFont="1" applyFill="1" applyBorder="1" applyAlignment="1">
      <alignment vertical="center" wrapText="1"/>
    </xf>
    <xf numFmtId="0" fontId="6" fillId="0" borderId="102" xfId="0" applyFont="1" applyBorder="1" applyAlignment="1">
      <alignment horizontal="center" vertical="center" wrapText="1"/>
    </xf>
    <xf numFmtId="0" fontId="6" fillId="0" borderId="103" xfId="0" applyFont="1" applyFill="1" applyBorder="1" applyAlignment="1">
      <alignment horizontal="center" vertical="center" wrapText="1"/>
    </xf>
    <xf numFmtId="0" fontId="6" fillId="0" borderId="104" xfId="0" applyFont="1" applyBorder="1" applyAlignment="1">
      <alignment vertical="top" wrapText="1"/>
    </xf>
    <xf numFmtId="0" fontId="6" fillId="11" borderId="10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06" xfId="0" applyFont="1" applyFill="1" applyBorder="1" applyAlignment="1">
      <alignment horizontal="center" vertical="center"/>
    </xf>
    <xf numFmtId="0" fontId="6" fillId="11" borderId="10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109" xfId="0" applyFont="1" applyFill="1" applyBorder="1" applyAlignment="1">
      <alignment horizontal="center" vertical="center"/>
    </xf>
    <xf numFmtId="49" fontId="8" fillId="0" borderId="62" xfId="0" applyNumberFormat="1" applyFont="1" applyFill="1" applyBorder="1" applyAlignment="1">
      <alignment horizontal="center" vertical="center"/>
    </xf>
    <xf numFmtId="0" fontId="9" fillId="11" borderId="105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109" xfId="0" applyFont="1" applyFill="1" applyBorder="1" applyAlignment="1">
      <alignment horizontal="center" vertical="center"/>
    </xf>
    <xf numFmtId="49" fontId="8" fillId="0" borderId="61" xfId="0" applyNumberFormat="1" applyFont="1" applyFill="1" applyBorder="1" applyAlignment="1">
      <alignment horizontal="center" vertical="center"/>
    </xf>
    <xf numFmtId="49" fontId="11" fillId="0" borderId="110" xfId="0" applyNumberFormat="1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vertical="center" wrapText="1"/>
    </xf>
    <xf numFmtId="0" fontId="9" fillId="11" borderId="108" xfId="0" applyFont="1" applyFill="1" applyBorder="1" applyAlignment="1">
      <alignment horizontal="center" vertical="center"/>
    </xf>
    <xf numFmtId="177" fontId="6" fillId="0" borderId="111" xfId="0" applyNumberFormat="1" applyFont="1" applyBorder="1" applyAlignment="1">
      <alignment horizontal="center" vertical="center"/>
    </xf>
    <xf numFmtId="177" fontId="6" fillId="0" borderId="112" xfId="0" applyNumberFormat="1" applyFont="1" applyBorder="1" applyAlignment="1">
      <alignment horizontal="center" vertical="center"/>
    </xf>
    <xf numFmtId="0" fontId="9" fillId="0" borderId="86" xfId="0" applyNumberFormat="1" applyFont="1" applyFill="1" applyBorder="1" applyAlignment="1">
      <alignment horizontal="center" vertical="center"/>
    </xf>
    <xf numFmtId="49" fontId="6" fillId="0" borderId="110" xfId="0" applyNumberFormat="1" applyFont="1" applyFill="1" applyBorder="1" applyAlignment="1">
      <alignment horizontal="center" vertical="center"/>
    </xf>
    <xf numFmtId="0" fontId="6" fillId="0" borderId="86" xfId="0" applyFont="1" applyFill="1" applyBorder="1" applyAlignment="1">
      <alignment vertical="center" wrapText="1"/>
    </xf>
    <xf numFmtId="0" fontId="6" fillId="0" borderId="113" xfId="0" applyFont="1" applyFill="1" applyBorder="1" applyAlignment="1">
      <alignment horizontal="center" vertical="center" wrapText="1"/>
    </xf>
    <xf numFmtId="0" fontId="6" fillId="0" borderId="114" xfId="0" applyFont="1" applyBorder="1" applyAlignment="1">
      <alignment vertical="top" wrapText="1"/>
    </xf>
    <xf numFmtId="49" fontId="8" fillId="0" borderId="44" xfId="0" applyNumberFormat="1" applyFont="1" applyFill="1" applyBorder="1" applyAlignment="1">
      <alignment horizontal="center" vertical="center"/>
    </xf>
    <xf numFmtId="49" fontId="8" fillId="0" borderId="45" xfId="0" applyNumberFormat="1" applyFont="1" applyFill="1" applyBorder="1" applyAlignment="1">
      <alignment horizontal="center" vertical="center"/>
    </xf>
    <xf numFmtId="0" fontId="9" fillId="0" borderId="115" xfId="0" applyFont="1" applyBorder="1" applyAlignment="1">
      <alignment vertical="top" wrapText="1"/>
    </xf>
    <xf numFmtId="177" fontId="9" fillId="0" borderId="116" xfId="0" applyNumberFormat="1" applyFont="1" applyBorder="1" applyAlignment="1">
      <alignment horizontal="center" vertical="center"/>
    </xf>
    <xf numFmtId="177" fontId="9" fillId="0" borderId="117" xfId="0" applyNumberFormat="1" applyFont="1" applyBorder="1" applyAlignment="1">
      <alignment horizontal="center" vertical="center"/>
    </xf>
    <xf numFmtId="0" fontId="9" fillId="0" borderId="117" xfId="0" applyNumberFormat="1" applyFont="1" applyBorder="1" applyAlignment="1">
      <alignment horizontal="center" vertical="center"/>
    </xf>
    <xf numFmtId="49" fontId="8" fillId="0" borderId="118" xfId="0" applyNumberFormat="1" applyFont="1" applyFill="1" applyBorder="1" applyAlignment="1">
      <alignment horizontal="center" vertical="center"/>
    </xf>
    <xf numFmtId="49" fontId="8" fillId="0" borderId="119" xfId="0" applyNumberFormat="1" applyFont="1" applyFill="1" applyBorder="1" applyAlignment="1">
      <alignment horizontal="center" vertical="center"/>
    </xf>
    <xf numFmtId="49" fontId="11" fillId="0" borderId="117" xfId="0" applyNumberFormat="1" applyFont="1" applyBorder="1" applyAlignment="1">
      <alignment horizontal="center" vertical="center"/>
    </xf>
    <xf numFmtId="0" fontId="9" fillId="0" borderId="117" xfId="0" applyFont="1" applyBorder="1" applyAlignment="1">
      <alignment vertical="center" wrapText="1"/>
    </xf>
    <xf numFmtId="0" fontId="9" fillId="0" borderId="117" xfId="0" applyFont="1" applyBorder="1" applyAlignment="1">
      <alignment horizontal="center" vertical="center" wrapText="1"/>
    </xf>
    <xf numFmtId="0" fontId="9" fillId="0" borderId="117" xfId="0" applyFont="1" applyFill="1" applyBorder="1" applyAlignment="1">
      <alignment vertical="top" wrapText="1"/>
    </xf>
    <xf numFmtId="0" fontId="9" fillId="0" borderId="67" xfId="0" applyFont="1" applyBorder="1" applyAlignment="1">
      <alignment horizontal="center" vertical="center"/>
    </xf>
    <xf numFmtId="0" fontId="9" fillId="0" borderId="67" xfId="0" applyFont="1" applyFill="1" applyBorder="1" applyAlignment="1">
      <alignment horizontal="center" vertical="center"/>
    </xf>
    <xf numFmtId="0" fontId="9" fillId="0" borderId="120" xfId="0" applyFont="1" applyFill="1" applyBorder="1" applyAlignment="1">
      <alignment horizontal="center" vertical="center"/>
    </xf>
    <xf numFmtId="0" fontId="9" fillId="0" borderId="121" xfId="0" applyFont="1" applyBorder="1" applyAlignment="1">
      <alignment horizontal="center" vertical="center"/>
    </xf>
    <xf numFmtId="177" fontId="9" fillId="0" borderId="122" xfId="0" applyNumberFormat="1" applyFont="1" applyBorder="1" applyAlignment="1">
      <alignment horizontal="center" vertical="center"/>
    </xf>
    <xf numFmtId="177" fontId="9" fillId="0" borderId="123" xfId="0" applyNumberFormat="1" applyFont="1" applyBorder="1" applyAlignment="1">
      <alignment horizontal="center" vertical="center"/>
    </xf>
    <xf numFmtId="0" fontId="9" fillId="0" borderId="123" xfId="0" applyNumberFormat="1" applyFont="1" applyBorder="1" applyAlignment="1">
      <alignment horizontal="center" vertical="center"/>
    </xf>
    <xf numFmtId="49" fontId="8" fillId="0" borderId="124" xfId="0" applyNumberFormat="1" applyFont="1" applyFill="1" applyBorder="1" applyAlignment="1">
      <alignment horizontal="center" vertical="center"/>
    </xf>
    <xf numFmtId="49" fontId="8" fillId="0" borderId="125" xfId="0" applyNumberFormat="1" applyFont="1" applyBorder="1" applyAlignment="1">
      <alignment horizontal="center" vertical="center"/>
    </xf>
    <xf numFmtId="49" fontId="11" fillId="0" borderId="123" xfId="0" applyNumberFormat="1" applyFont="1" applyBorder="1" applyAlignment="1">
      <alignment horizontal="center" vertical="center"/>
    </xf>
    <xf numFmtId="0" fontId="13" fillId="0" borderId="123" xfId="0" applyFont="1" applyBorder="1" applyAlignment="1">
      <alignment vertical="center" wrapText="1"/>
    </xf>
    <xf numFmtId="0" fontId="6" fillId="0" borderId="123" xfId="0" applyFont="1" applyBorder="1" applyAlignment="1">
      <alignment horizontal="center" vertical="center" wrapText="1"/>
    </xf>
    <xf numFmtId="0" fontId="6" fillId="0" borderId="126" xfId="0" applyFont="1" applyBorder="1" applyAlignment="1">
      <alignment horizontal="left" vertical="center" wrapText="1"/>
    </xf>
    <xf numFmtId="0" fontId="9" fillId="0" borderId="123" xfId="0" applyFont="1" applyBorder="1" applyAlignment="1">
      <alignment horizontal="center" vertical="center"/>
    </xf>
    <xf numFmtId="0" fontId="9" fillId="0" borderId="123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22" fontId="9" fillId="0" borderId="0" xfId="0" applyNumberFormat="1" applyFont="1" applyAlignment="1">
      <alignment vertical="top"/>
    </xf>
    <xf numFmtId="0" fontId="9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0" fontId="4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40" fillId="0" borderId="0" xfId="0" applyNumberFormat="1" applyFont="1">
      <alignment vertical="center"/>
    </xf>
    <xf numFmtId="0" fontId="40" fillId="0" borderId="0" xfId="0" applyNumberFormat="1" applyFont="1" applyAlignment="1">
      <alignment vertical="center" wrapText="1"/>
    </xf>
    <xf numFmtId="0" fontId="1" fillId="0" borderId="0" xfId="1" applyNumberForma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left" vertical="center"/>
    </xf>
    <xf numFmtId="176" fontId="7" fillId="0" borderId="5" xfId="0" applyNumberFormat="1" applyFont="1" applyBorder="1" applyAlignment="1">
      <alignment horizontal="left" vertical="center"/>
    </xf>
    <xf numFmtId="176" fontId="7" fillId="0" borderId="6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top"/>
    </xf>
    <xf numFmtId="0" fontId="9" fillId="2" borderId="7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77" fontId="9" fillId="3" borderId="27" xfId="0" applyNumberFormat="1" applyFont="1" applyFill="1" applyBorder="1" applyAlignment="1">
      <alignment horizontal="center" vertical="center" wrapText="1"/>
    </xf>
    <xf numFmtId="177" fontId="9" fillId="3" borderId="8" xfId="0" applyNumberFormat="1" applyFont="1" applyFill="1" applyBorder="1" applyAlignment="1">
      <alignment horizontal="center" vertical="center" wrapText="1"/>
    </xf>
    <xf numFmtId="177" fontId="9" fillId="3" borderId="33" xfId="0" applyNumberFormat="1" applyFont="1" applyFill="1" applyBorder="1" applyAlignment="1">
      <alignment horizontal="center" vertical="center" wrapText="1"/>
    </xf>
    <xf numFmtId="177" fontId="9" fillId="3" borderId="34" xfId="0" applyNumberFormat="1" applyFont="1" applyFill="1" applyBorder="1" applyAlignment="1">
      <alignment horizontal="center" vertical="center" wrapText="1"/>
    </xf>
    <xf numFmtId="49" fontId="6" fillId="6" borderId="64" xfId="0" applyNumberFormat="1" applyFont="1" applyFill="1" applyBorder="1" applyAlignment="1">
      <alignment horizontal="center" vertical="center"/>
    </xf>
    <xf numFmtId="49" fontId="6" fillId="6" borderId="123" xfId="0" applyNumberFormat="1" applyFont="1" applyFill="1" applyBorder="1" applyAlignment="1">
      <alignment horizontal="center" vertical="center"/>
    </xf>
    <xf numFmtId="49" fontId="6" fillId="7" borderId="55" xfId="0" applyNumberFormat="1" applyFont="1" applyFill="1" applyBorder="1" applyAlignment="1">
      <alignment horizontal="center" vertical="center"/>
    </xf>
    <xf numFmtId="49" fontId="6" fillId="7" borderId="64" xfId="0" applyNumberFormat="1" applyFont="1" applyFill="1" applyBorder="1" applyAlignment="1">
      <alignment horizontal="center" vertical="center"/>
    </xf>
    <xf numFmtId="49" fontId="6" fillId="7" borderId="77" xfId="0" applyNumberFormat="1" applyFont="1" applyFill="1" applyBorder="1" applyAlignment="1">
      <alignment horizontal="center" vertical="center"/>
    </xf>
    <xf numFmtId="49" fontId="6" fillId="10" borderId="4" xfId="0" applyNumberFormat="1" applyFont="1" applyFill="1" applyBorder="1" applyAlignment="1">
      <alignment horizontal="center" vertical="center"/>
    </xf>
    <xf numFmtId="49" fontId="6" fillId="10" borderId="107" xfId="0" applyNumberFormat="1" applyFont="1" applyFill="1" applyBorder="1" applyAlignment="1">
      <alignment horizontal="center" vertical="center"/>
    </xf>
    <xf numFmtId="49" fontId="6" fillId="0" borderId="55" xfId="0" applyNumberFormat="1" applyFont="1" applyBorder="1" applyAlignment="1">
      <alignment horizontal="center" vertical="center"/>
    </xf>
    <xf numFmtId="49" fontId="6" fillId="0" borderId="123" xfId="0" applyNumberFormat="1" applyFont="1" applyBorder="1" applyAlignment="1">
      <alignment horizontal="center" vertical="center"/>
    </xf>
    <xf numFmtId="177" fontId="9" fillId="3" borderId="41" xfId="0" applyNumberFormat="1" applyFont="1" applyFill="1" applyBorder="1" applyAlignment="1">
      <alignment horizontal="center" vertical="center" wrapText="1"/>
    </xf>
    <xf numFmtId="177" fontId="9" fillId="3" borderId="42" xfId="0" applyNumberFormat="1" applyFont="1" applyFill="1" applyBorder="1" applyAlignment="1">
      <alignment horizontal="center" vertical="center" wrapText="1"/>
    </xf>
    <xf numFmtId="49" fontId="9" fillId="5" borderId="55" xfId="0" applyNumberFormat="1" applyFont="1" applyFill="1" applyBorder="1" applyAlignment="1">
      <alignment horizontal="center" vertical="center"/>
    </xf>
    <xf numFmtId="49" fontId="9" fillId="5" borderId="64" xfId="0" applyNumberFormat="1" applyFont="1" applyFill="1" applyBorder="1" applyAlignment="1">
      <alignment horizontal="center" vertical="center"/>
    </xf>
    <xf numFmtId="49" fontId="9" fillId="5" borderId="77" xfId="0" applyNumberFormat="1" applyFont="1" applyFill="1" applyBorder="1" applyAlignment="1">
      <alignment horizontal="center" vertical="center"/>
    </xf>
    <xf numFmtId="49" fontId="9" fillId="3" borderId="55" xfId="0" applyNumberFormat="1" applyFont="1" applyFill="1" applyBorder="1" applyAlignment="1">
      <alignment horizontal="center" vertical="center"/>
    </xf>
    <xf numFmtId="49" fontId="9" fillId="3" borderId="64" xfId="0" applyNumberFormat="1" applyFont="1" applyFill="1" applyBorder="1" applyAlignment="1">
      <alignment horizontal="center" vertical="center"/>
    </xf>
    <xf numFmtId="49" fontId="9" fillId="3" borderId="77" xfId="0" applyNumberFormat="1" applyFont="1" applyFill="1" applyBorder="1" applyAlignment="1">
      <alignment horizontal="center" vertical="center"/>
    </xf>
  </cellXfs>
  <cellStyles count="166">
    <cellStyle name="0" xfId="3"/>
    <cellStyle name="20% - アクセント 1 2" xfId="4"/>
    <cellStyle name="20% - アクセント 1 2 2" xfId="5"/>
    <cellStyle name="20% - アクセント 1 3" xfId="6"/>
    <cellStyle name="20% - アクセント 1 3 2" xfId="7"/>
    <cellStyle name="20% - アクセント 1 4" xfId="8"/>
    <cellStyle name="20% - アクセント 2 2" xfId="9"/>
    <cellStyle name="20% - アクセント 2 2 2" xfId="10"/>
    <cellStyle name="20% - アクセント 2 3" xfId="11"/>
    <cellStyle name="20% - アクセント 2 3 2" xfId="12"/>
    <cellStyle name="20% - アクセント 2 4" xfId="13"/>
    <cellStyle name="20% - アクセント 3 2" xfId="14"/>
    <cellStyle name="20% - アクセント 3 2 2" xfId="15"/>
    <cellStyle name="20% - アクセント 3 3" xfId="16"/>
    <cellStyle name="20% - アクセント 3 3 2" xfId="17"/>
    <cellStyle name="20% - アクセント 3 4" xfId="18"/>
    <cellStyle name="20% - アクセント 4 2" xfId="19"/>
    <cellStyle name="20% - アクセント 4 2 2" xfId="20"/>
    <cellStyle name="20% - アクセント 4 3" xfId="21"/>
    <cellStyle name="20% - アクセント 4 3 2" xfId="22"/>
    <cellStyle name="20% - アクセント 4 4" xfId="23"/>
    <cellStyle name="20% - アクセント 5 2" xfId="24"/>
    <cellStyle name="20% - アクセント 5 2 2" xfId="25"/>
    <cellStyle name="20% - アクセント 5 3" xfId="26"/>
    <cellStyle name="20% - アクセント 5 3 2" xfId="27"/>
    <cellStyle name="20% - アクセント 5 4" xfId="28"/>
    <cellStyle name="20% - アクセント 6 2" xfId="29"/>
    <cellStyle name="20% - アクセント 6 2 2" xfId="30"/>
    <cellStyle name="20% - アクセント 6 3" xfId="31"/>
    <cellStyle name="20% - アクセント 6 3 2" xfId="32"/>
    <cellStyle name="20% - アクセント 6 4" xfId="33"/>
    <cellStyle name="40% - アクセント 1 2" xfId="34"/>
    <cellStyle name="40% - アクセント 1 2 2" xfId="35"/>
    <cellStyle name="40% - アクセント 1 3" xfId="36"/>
    <cellStyle name="40% - アクセント 1 3 2" xfId="37"/>
    <cellStyle name="40% - アクセント 1 4" xfId="38"/>
    <cellStyle name="40% - アクセント 2 2" xfId="39"/>
    <cellStyle name="40% - アクセント 2 2 2" xfId="40"/>
    <cellStyle name="40% - アクセント 2 3" xfId="41"/>
    <cellStyle name="40% - アクセント 2 3 2" xfId="42"/>
    <cellStyle name="40% - アクセント 2 4" xfId="43"/>
    <cellStyle name="40% - アクセント 3 2" xfId="44"/>
    <cellStyle name="40% - アクセント 3 2 2" xfId="45"/>
    <cellStyle name="40% - アクセント 3 3" xfId="46"/>
    <cellStyle name="40% - アクセント 3 3 2" xfId="47"/>
    <cellStyle name="40% - アクセント 3 4" xfId="48"/>
    <cellStyle name="40% - アクセント 4 2" xfId="49"/>
    <cellStyle name="40% - アクセント 4 2 2" xfId="50"/>
    <cellStyle name="40% - アクセント 4 3" xfId="51"/>
    <cellStyle name="40% - アクセント 4 3 2" xfId="52"/>
    <cellStyle name="40% - アクセント 4 4" xfId="53"/>
    <cellStyle name="40% - アクセント 5 2" xfId="54"/>
    <cellStyle name="40% - アクセント 5 2 2" xfId="55"/>
    <cellStyle name="40% - アクセント 5 3" xfId="56"/>
    <cellStyle name="40% - アクセント 5 3 2" xfId="57"/>
    <cellStyle name="40% - アクセント 5 4" xfId="58"/>
    <cellStyle name="40% - アクセント 6 2" xfId="59"/>
    <cellStyle name="40% - アクセント 6 2 2" xfId="60"/>
    <cellStyle name="40% - アクセント 6 3" xfId="61"/>
    <cellStyle name="40% - アクセント 6 3 2" xfId="62"/>
    <cellStyle name="40% - アクセント 6 4" xfId="63"/>
    <cellStyle name="60% - アクセント 1 2" xfId="64"/>
    <cellStyle name="60% - アクセント 1 3" xfId="65"/>
    <cellStyle name="60% - アクセント 2 2" xfId="66"/>
    <cellStyle name="60% - アクセント 2 3" xfId="67"/>
    <cellStyle name="60% - アクセント 3 2" xfId="68"/>
    <cellStyle name="60% - アクセント 3 3" xfId="69"/>
    <cellStyle name="60% - アクセント 4 2" xfId="70"/>
    <cellStyle name="60% - アクセント 4 3" xfId="71"/>
    <cellStyle name="60% - アクセント 5 2" xfId="72"/>
    <cellStyle name="60% - アクセント 5 3" xfId="73"/>
    <cellStyle name="60% - アクセント 6 2" xfId="74"/>
    <cellStyle name="60% - アクセント 6 3" xfId="75"/>
    <cellStyle name="Body" xfId="76"/>
    <cellStyle name="Column_Title" xfId="77"/>
    <cellStyle name="Course Name" xfId="78"/>
    <cellStyle name="Dates" xfId="79"/>
    <cellStyle name="Head 1" xfId="80"/>
    <cellStyle name="Participant Names" xfId="81"/>
    <cellStyle name="Time" xfId="82"/>
    <cellStyle name="Weekdays" xfId="83"/>
    <cellStyle name="アクセント 1 2" xfId="84"/>
    <cellStyle name="アクセント 1 3" xfId="85"/>
    <cellStyle name="アクセント 2 2" xfId="86"/>
    <cellStyle name="アクセント 2 3" xfId="87"/>
    <cellStyle name="アクセント 3 2" xfId="88"/>
    <cellStyle name="アクセント 3 3" xfId="89"/>
    <cellStyle name="アクセント 4 2" xfId="90"/>
    <cellStyle name="アクセント 4 3" xfId="91"/>
    <cellStyle name="アクセント 5 2" xfId="92"/>
    <cellStyle name="アクセント 5 3" xfId="93"/>
    <cellStyle name="アクセント 6 2" xfId="94"/>
    <cellStyle name="アクセント 6 3" xfId="95"/>
    <cellStyle name="タイトル 2" xfId="96"/>
    <cellStyle name="タイトル 3" xfId="97"/>
    <cellStyle name="チェック セル 2" xfId="98"/>
    <cellStyle name="チェック セル 3" xfId="99"/>
    <cellStyle name="どちらでもない 2" xfId="100"/>
    <cellStyle name="どちらでもない 3" xfId="101"/>
    <cellStyle name="メモ 2" xfId="102"/>
    <cellStyle name="メモ 2 2" xfId="103"/>
    <cellStyle name="メモ 3" xfId="104"/>
    <cellStyle name="リンク セル 2" xfId="105"/>
    <cellStyle name="リンク セル 3" xfId="106"/>
    <cellStyle name="悪い 2" xfId="107"/>
    <cellStyle name="悪い 3" xfId="108"/>
    <cellStyle name="計算 2" xfId="109"/>
    <cellStyle name="計算 3" xfId="110"/>
    <cellStyle name="警告文 2" xfId="111"/>
    <cellStyle name="警告文 3" xfId="112"/>
    <cellStyle name="桁区切り 2" xfId="160"/>
    <cellStyle name="桁区切り 3" xfId="159"/>
    <cellStyle name="見出し 1 2" xfId="113"/>
    <cellStyle name="見出し 1 3" xfId="114"/>
    <cellStyle name="見出し 2 2" xfId="115"/>
    <cellStyle name="見出し 2 3" xfId="116"/>
    <cellStyle name="見出し 3 2" xfId="117"/>
    <cellStyle name="見出し 3 3" xfId="118"/>
    <cellStyle name="見出し 4 2" xfId="119"/>
    <cellStyle name="見出し 4 3" xfId="120"/>
    <cellStyle name="集計 2" xfId="121"/>
    <cellStyle name="集計 3" xfId="122"/>
    <cellStyle name="出力 2" xfId="123"/>
    <cellStyle name="出力 3" xfId="124"/>
    <cellStyle name="説明文 2" xfId="125"/>
    <cellStyle name="説明文 3" xfId="126"/>
    <cellStyle name="入力 2" xfId="127"/>
    <cellStyle name="入力 3" xfId="128"/>
    <cellStyle name="標準" xfId="0" builtinId="0"/>
    <cellStyle name="標準 10" xfId="129"/>
    <cellStyle name="標準 11" xfId="130"/>
    <cellStyle name="標準 12" xfId="131"/>
    <cellStyle name="標準 13" xfId="132"/>
    <cellStyle name="標準 14" xfId="133"/>
    <cellStyle name="標準 15" xfId="134"/>
    <cellStyle name="標準 16" xfId="135"/>
    <cellStyle name="標準 17" xfId="136"/>
    <cellStyle name="標準 18" xfId="163"/>
    <cellStyle name="標準 19" xfId="157"/>
    <cellStyle name="標準 2" xfId="137"/>
    <cellStyle name="標準 2 2" xfId="138"/>
    <cellStyle name="標準 2 3" xfId="139"/>
    <cellStyle name="標準 2 4" xfId="164"/>
    <cellStyle name="標準 2 5" xfId="161"/>
    <cellStyle name="標準 2_R3068試験項目" xfId="140"/>
    <cellStyle name="標準 20" xfId="2"/>
    <cellStyle name="標準 21" xfId="1"/>
    <cellStyle name="標準 3" xfId="141"/>
    <cellStyle name="標準 3 2" xfId="142"/>
    <cellStyle name="標準 3 3" xfId="165"/>
    <cellStyle name="標準 3 4" xfId="158"/>
    <cellStyle name="標準 4" xfId="143"/>
    <cellStyle name="標準 4 2" xfId="144"/>
    <cellStyle name="標準 5" xfId="145"/>
    <cellStyle name="標準 5 2" xfId="146"/>
    <cellStyle name="標準 6" xfId="147"/>
    <cellStyle name="標準 6 2" xfId="148"/>
    <cellStyle name="標準 7" xfId="149"/>
    <cellStyle name="標準 7 2" xfId="150"/>
    <cellStyle name="標準 8" xfId="151"/>
    <cellStyle name="標準 8 2" xfId="152"/>
    <cellStyle name="標準 9" xfId="153"/>
    <cellStyle name="標準 9 2" xfId="154"/>
    <cellStyle name="未定義" xfId="162"/>
    <cellStyle name="良い 2" xfId="155"/>
    <cellStyle name="良い 3" xfId="1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p158/Downloads/1_HARP/01_&#38651;&#23376;&#30003;&#35531;/05_&#19981;&#20855;&#21512;&#23550;&#24540;/%23122%20&#12525;&#12483;&#12463;&#12487;&#12540;&#12479;&#21066;&#38500;&#12395;&#12388;&#12356;&#12390;/_122_&#27161;&#28310;&#35430;&#39443;&#38917;&#3044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1.Projects\02.Shisetsu\02.&#35336;&#30011;&#20572;&#27490;&#20316;&#26989;&#25163;&#38918;&#20316;&#25104;\2018&#24180;11&#26376;\&#20316;&#26989;&#23455;&#32318;&#20837;&#12426;\&#12471;&#12473;&#12486;&#12512;&#35336;&#30011;&#20572;&#27490;&#20316;&#26989;&#35336;&#30011;_20181127&#65288;&#26045;&#35373;&#20104;&#320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試験項目表"/>
      <sheetName val="S-122-01"/>
      <sheetName val="harp.logサンプル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ｼｽﾃﾑ計画停止作業計画"/>
      <sheetName val="対象チケット"/>
      <sheetName val="作業計画"/>
      <sheetName val="動作確認（札幌）"/>
      <sheetName val="動作確認（広域）"/>
      <sheetName val="作業終了時最終確認"/>
      <sheetName val="看板ジョブ"/>
      <sheetName val="設備の表示パターン"/>
      <sheetName val="分割利用タイプの表示パターン"/>
    </sheetNames>
    <sheetDataSet>
      <sheetData sheetId="0">
        <row r="22">
          <cell r="C22">
            <v>43431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0"/>
  <sheetViews>
    <sheetView view="pageBreakPreview" topLeftCell="M10" zoomScaleNormal="160" zoomScaleSheetLayoutView="100" workbookViewId="0">
      <selection activeCell="U13" sqref="U13"/>
    </sheetView>
  </sheetViews>
  <sheetFormatPr defaultColWidth="3.375" defaultRowHeight="11.25" x14ac:dyDescent="0.15"/>
  <cols>
    <col min="1" max="1" width="3.375" style="209" bestFit="1" customWidth="1"/>
    <col min="2" max="3" width="5.75" style="28" customWidth="1"/>
    <col min="4" max="4" width="4.5" style="28" bestFit="1" customWidth="1"/>
    <col min="5" max="9" width="5.75" style="28" customWidth="1"/>
    <col min="10" max="10" width="43.875" style="28" bestFit="1" customWidth="1"/>
    <col min="11" max="11" width="6.25" style="28" customWidth="1"/>
    <col min="12" max="12" width="4.75" style="28" customWidth="1"/>
    <col min="13" max="13" width="96.875" style="28" customWidth="1"/>
    <col min="14" max="19" width="5.5" style="28" customWidth="1"/>
    <col min="20" max="53" width="2" style="28" customWidth="1"/>
    <col min="54" max="16384" width="3.375" style="28"/>
  </cols>
  <sheetData>
    <row r="1" spans="1:21" s="3" customFormat="1" ht="14.25" x14ac:dyDescent="0.15">
      <c r="A1" s="1" t="s">
        <v>0</v>
      </c>
      <c r="B1" s="1"/>
      <c r="C1" s="2"/>
      <c r="D1" s="2"/>
      <c r="E1" s="2"/>
      <c r="F1" s="2"/>
      <c r="G1" s="2"/>
      <c r="H1" s="2"/>
      <c r="I1" s="2"/>
    </row>
    <row r="2" spans="1:21" s="3" customFormat="1" ht="18" customHeight="1" thickBot="1" x14ac:dyDescent="0.2">
      <c r="A2" s="220" t="s">
        <v>1</v>
      </c>
      <c r="B2" s="221"/>
      <c r="C2" s="222">
        <f>[2]ｼｽﾃﾑ計画停止作業計画!$C$22</f>
        <v>43431</v>
      </c>
      <c r="D2" s="223"/>
      <c r="E2" s="223"/>
      <c r="F2" s="223"/>
      <c r="G2" s="224"/>
      <c r="H2" s="4"/>
      <c r="I2" s="4"/>
      <c r="J2" s="5"/>
      <c r="K2" s="6"/>
      <c r="M2" s="7"/>
      <c r="N2" s="225" t="s">
        <v>2</v>
      </c>
      <c r="O2" s="225"/>
      <c r="P2" s="225"/>
      <c r="Q2" s="225"/>
      <c r="R2" s="225"/>
      <c r="S2" s="225"/>
    </row>
    <row r="3" spans="1:21" s="8" customFormat="1" ht="24.75" customHeight="1" thickBot="1" x14ac:dyDescent="0.2">
      <c r="A3" s="226" t="s">
        <v>3</v>
      </c>
      <c r="B3" s="228" t="s">
        <v>4</v>
      </c>
      <c r="C3" s="228"/>
      <c r="D3" s="229" t="s">
        <v>5</v>
      </c>
      <c r="E3" s="228" t="s">
        <v>6</v>
      </c>
      <c r="F3" s="228"/>
      <c r="G3" s="229" t="s">
        <v>7</v>
      </c>
      <c r="H3" s="231" t="s">
        <v>8</v>
      </c>
      <c r="I3" s="232"/>
      <c r="J3" s="235" t="s">
        <v>9</v>
      </c>
      <c r="K3" s="235" t="s">
        <v>10</v>
      </c>
      <c r="L3" s="237" t="s">
        <v>11</v>
      </c>
      <c r="M3" s="237" t="s">
        <v>13</v>
      </c>
      <c r="N3" s="240" t="s">
        <v>14</v>
      </c>
      <c r="O3" s="241"/>
      <c r="P3" s="241"/>
      <c r="Q3" s="241"/>
      <c r="R3" s="241"/>
      <c r="S3" s="242"/>
    </row>
    <row r="4" spans="1:21" s="8" customFormat="1" ht="24.75" customHeight="1" thickTop="1" thickBot="1" x14ac:dyDescent="0.2">
      <c r="A4" s="227"/>
      <c r="B4" s="9" t="s">
        <v>15</v>
      </c>
      <c r="C4" s="10" t="s">
        <v>16</v>
      </c>
      <c r="D4" s="230"/>
      <c r="E4" s="9" t="s">
        <v>15</v>
      </c>
      <c r="F4" s="10" t="s">
        <v>16</v>
      </c>
      <c r="G4" s="230"/>
      <c r="H4" s="233"/>
      <c r="I4" s="234"/>
      <c r="J4" s="236"/>
      <c r="K4" s="236"/>
      <c r="L4" s="238"/>
      <c r="M4" s="239"/>
      <c r="N4" s="11" t="s">
        <v>17</v>
      </c>
      <c r="O4" s="11" t="s">
        <v>18</v>
      </c>
      <c r="P4" s="12" t="s">
        <v>19</v>
      </c>
      <c r="Q4" s="12" t="s">
        <v>20</v>
      </c>
      <c r="R4" s="12" t="s">
        <v>22</v>
      </c>
      <c r="S4" s="13" t="s">
        <v>24</v>
      </c>
      <c r="T4" s="14"/>
    </row>
    <row r="5" spans="1:21" ht="78.75" x14ac:dyDescent="0.15">
      <c r="A5" s="15"/>
      <c r="B5" s="243" t="s">
        <v>25</v>
      </c>
      <c r="C5" s="244"/>
      <c r="D5" s="16"/>
      <c r="E5" s="17"/>
      <c r="F5" s="18"/>
      <c r="G5" s="19"/>
      <c r="H5" s="19" t="s">
        <v>26</v>
      </c>
      <c r="I5" s="19" t="s">
        <v>27</v>
      </c>
      <c r="J5" s="20" t="s">
        <v>28</v>
      </c>
      <c r="K5" s="21" t="s">
        <v>29</v>
      </c>
      <c r="L5" s="22" t="s">
        <v>30</v>
      </c>
      <c r="M5" s="23" t="str">
        <f>"札幌 　　"&amp;TEXT([2]ｼｽﾃﾑ計画停止作業計画!$C$22, "yyyy/mm/dd")&amp;" 21:00～24:00 サービス停止
恵庭 　　"&amp;TEXT([2]ｼｽﾃﾑ計画停止作業計画!$C$22, "yyyy/mm/dd")&amp;" 22:00～06:00 サービス停止
函館 　　"&amp;TEXT([2]ｼｽﾃﾑ計画停止作業計画!$C$22, "yyyy/mm/dd")&amp;" 22:00～06:00 サービス停止
旭川 　　"&amp;TEXT([2]ｼｽﾃﾑ計画停止作業計画!$C$22, "yyyy/mm/dd")&amp;" 22:00～06:00 サービス停止
広島 　　"&amp;TEXT([2]ｼｽﾃﾑ計画停止作業計画!$C$22, "yyyy/mm/dd")&amp;" 22:00～06:00 サービス停止
あきる野 "&amp;TEXT([2]ｼｽﾃﾑ計画停止作業計画!$C$22, "yyyy/mm/dd")&amp;" 22:00～06:00 サービス停止
"</f>
        <v xml:space="preserve">札幌 　　2018/11/27 21:00～24:00 サービス停止
恵庭 　　2018/11/27 22:00～06:00 サービス停止
函館 　　2018/11/27 22:00～06:00 サービス停止
旭川 　　2018/11/27 22:00～06:00 サービス停止
広島 　　2018/11/27 22:00～06:00 サービス停止
あきる野 2018/11/27 22:00～06:00 サービス停止
</v>
      </c>
      <c r="N5" s="24" t="s">
        <v>31</v>
      </c>
      <c r="O5" s="25" t="s">
        <v>31</v>
      </c>
      <c r="P5" s="25" t="s">
        <v>31</v>
      </c>
      <c r="Q5" s="25" t="s">
        <v>31</v>
      </c>
      <c r="R5" s="25" t="s">
        <v>31</v>
      </c>
      <c r="S5" s="26" t="s">
        <v>31</v>
      </c>
      <c r="T5" s="27"/>
    </row>
    <row r="6" spans="1:21" ht="33.75" x14ac:dyDescent="0.15">
      <c r="A6" s="29"/>
      <c r="B6" s="245" t="s">
        <v>32</v>
      </c>
      <c r="C6" s="246"/>
      <c r="D6" s="30"/>
      <c r="E6" s="31"/>
      <c r="F6" s="32"/>
      <c r="G6" s="33"/>
      <c r="H6" s="33" t="s">
        <v>26</v>
      </c>
      <c r="I6" s="33" t="s">
        <v>33</v>
      </c>
      <c r="J6" s="34" t="s">
        <v>34</v>
      </c>
      <c r="K6" s="35" t="s">
        <v>35</v>
      </c>
      <c r="L6" s="36" t="s">
        <v>36</v>
      </c>
      <c r="M6" s="37" t="str">
        <f>"１．ターミナルサーバに札幌、広域それぞれの適用モジュールを格納する。
・E:\WORK-99\ASP\施設予約\計画停止\"&amp;TEXT([2]ｼｽﾃﾑ計画停止作業計画!$C$22, "yyyymmdd")&amp;"\リリース\札幌／広域
"</f>
        <v xml:space="preserve">１．ターミナルサーバに札幌、広域それぞれの適用モジュールを格納する。
・E:\WORK-99\ASP\施設予約\計画停止\20181127\リリース\札幌／広域
</v>
      </c>
      <c r="N6" s="38" t="s">
        <v>31</v>
      </c>
      <c r="O6" s="38" t="s">
        <v>31</v>
      </c>
      <c r="P6" s="38" t="s">
        <v>31</v>
      </c>
      <c r="Q6" s="38" t="s">
        <v>31</v>
      </c>
      <c r="R6" s="38" t="s">
        <v>31</v>
      </c>
      <c r="S6" s="39" t="s">
        <v>31</v>
      </c>
    </row>
    <row r="7" spans="1:21" ht="33.75" x14ac:dyDescent="0.15">
      <c r="A7" s="29"/>
      <c r="B7" s="245" t="s">
        <v>32</v>
      </c>
      <c r="C7" s="246"/>
      <c r="D7" s="30"/>
      <c r="E7" s="31"/>
      <c r="F7" s="32"/>
      <c r="G7" s="33"/>
      <c r="H7" s="33" t="s">
        <v>26</v>
      </c>
      <c r="I7" s="40" t="s">
        <v>33</v>
      </c>
      <c r="J7" s="34" t="s">
        <v>37</v>
      </c>
      <c r="K7" s="35" t="s">
        <v>38</v>
      </c>
      <c r="L7" s="36" t="s">
        <v>39</v>
      </c>
      <c r="M7" s="37" t="str">
        <f>"１．札幌AP(clsysapap01)の「D:\harpWeb」を D:\SSY作業\"&amp;TEXT([2]ｼｽﾃﾑ計画停止作業計画!$C$22, "yyyymmdd")&amp;"計画停止\backup\札幌 にコピーする。
２．広域AP(clsymulap01)の「D:\harpWeb」を D:\SSY作業\"&amp;TEXT([2]ｼｽﾃﾑ計画停止作業計画!$C$22, "yyyymmdd")&amp;"計画停止\backup\広域 にコピーする。
"</f>
        <v xml:space="preserve">１．札幌AP(clsysapap01)の「D:\harpWeb」を D:\SSY作業\20181127計画停止\backup\札幌 にコピーする。
２．広域AP(clsymulap01)の「D:\harpWeb」を D:\SSY作業\20181127計画停止\backup\広域 にコピーする。
</v>
      </c>
      <c r="N7" s="41" t="s">
        <v>31</v>
      </c>
      <c r="O7" s="38" t="s">
        <v>31</v>
      </c>
      <c r="P7" s="38" t="s">
        <v>31</v>
      </c>
      <c r="Q7" s="38" t="s">
        <v>31</v>
      </c>
      <c r="R7" s="38" t="s">
        <v>31</v>
      </c>
      <c r="S7" s="39" t="s">
        <v>31</v>
      </c>
      <c r="T7" s="27"/>
    </row>
    <row r="8" spans="1:21" ht="146.25" x14ac:dyDescent="0.15">
      <c r="A8" s="29"/>
      <c r="B8" s="245" t="s">
        <v>32</v>
      </c>
      <c r="C8" s="246"/>
      <c r="D8" s="30"/>
      <c r="E8" s="31"/>
      <c r="F8" s="32"/>
      <c r="G8" s="33"/>
      <c r="H8" s="33" t="s">
        <v>26</v>
      </c>
      <c r="I8" s="40" t="s">
        <v>33</v>
      </c>
      <c r="J8" s="34" t="s">
        <v>40</v>
      </c>
      <c r="K8" s="35" t="s">
        <v>38</v>
      </c>
      <c r="L8" s="36" t="s">
        <v>39</v>
      </c>
      <c r="M8" s="37" t="s">
        <v>41</v>
      </c>
      <c r="N8" s="41" t="s">
        <v>31</v>
      </c>
      <c r="O8" s="38" t="s">
        <v>31</v>
      </c>
      <c r="P8" s="38" t="s">
        <v>31</v>
      </c>
      <c r="Q8" s="38" t="s">
        <v>31</v>
      </c>
      <c r="R8" s="38" t="s">
        <v>31</v>
      </c>
      <c r="S8" s="39" t="s">
        <v>31</v>
      </c>
      <c r="T8" s="27"/>
    </row>
    <row r="9" spans="1:21" ht="157.5" x14ac:dyDescent="0.15">
      <c r="A9" s="42"/>
      <c r="B9" s="256" t="s">
        <v>42</v>
      </c>
      <c r="C9" s="257"/>
      <c r="D9" s="43"/>
      <c r="E9" s="44"/>
      <c r="F9" s="45"/>
      <c r="G9" s="46"/>
      <c r="H9" s="47" t="s">
        <v>26</v>
      </c>
      <c r="I9" s="46" t="s">
        <v>27</v>
      </c>
      <c r="J9" s="48" t="s">
        <v>43</v>
      </c>
      <c r="K9" s="49" t="s">
        <v>44</v>
      </c>
      <c r="L9" s="50" t="s">
        <v>45</v>
      </c>
      <c r="M9" s="51" t="str">
        <f>"１．統合管理ターミナルサーバー(10.254.255.21)からHinemosクライアントを立ち上げる。
２．ジョブ[スケジュール予定]タブを確認し、直近で以下のジョブが実行予定となっていること。
　・"&amp;TEXT([2]ｼｽﾃﾑ計画停止作業計画!$C$22, "yyyy/mm/dd")&amp;" 21:00 86_2100_KOUJI_ON（2100_工事中看板_ON）※札幌
　・"&amp;TEXT([2]ｼｽﾃﾑ計画停止作業計画!$C$22, "yyyy/mm/dd")&amp;" 22:00 87_2200_KOUJI_ON（2200_工事中看板_ON）※広域
　・"&amp;TEXT([2]ｼｽﾃﾑ計画停止作業計画!$C$22, "yyyy/mm/dd")&amp;" 23:00 84_2300_JIKANGAI_ON（2300_時間外看板_ON）※札幌利用者
　・"&amp;TEXT([2]ｼｽﾃﾑ計画停止作業計画!$C$22+1, "yyyy/mm/dd")&amp;" 06:00 85_0600_KOUJI_OFF（0600_工事中看板_OFF）
　・"&amp;TEXT([2]ｼｽﾃﾑ計画停止作業計画!$C$22+1, "yyyy/mm/dd")&amp;" 08:00 20_SAPPORO_MORNING（札幌_日次朝バッチ）
　・"&amp;TEXT([2]ｼｽﾃﾑ計画停止作業計画!$C$22+1, "yyyy/mm/dd")&amp;" 08:00 21_ENIWA_MORNING（恵庭_日次朝バッチ）
　・"&amp;TEXT([2]ｼｽﾃﾑ計画停止作業計画!$C$22+1, "yyyy/mm/dd")&amp;" 08:03 22_HAKODATE_MORNING（函館_日次朝バッチ）
　・"&amp;TEXT([2]ｼｽﾃﾑ計画停止作業計画!$C$22+1, "yyyy/mm/dd")&amp;" 08:06 23_ASAHIKAWA_MORNING（旭川_日次朝バッチ）
　・"&amp;TEXT([2]ｼｽﾃﾑ計画停止作業計画!$C$22+1, "yyyy/mm/dd")&amp;" 08:12 25_HIROSHIMA_MORNING（広島_日次朝バッチ）
　・"&amp;TEXT([2]ｼｽﾃﾑ計画停止作業計画!$C$22+1, "yyyy/mm/dd")&amp;" 08:15 26_AKIRUNO_MORNING（あきる野_日次朝バッチ）
　・"&amp;TEXT([2]ｼｽﾃﾑ計画停止作業計画!$C$22+1, "yyyy/mm/dd")&amp;" 09:00 83_0900_JIKANGAI_OFF（0900_時間外看板_OFF）※札幌利用者
"</f>
        <v xml:space="preserve">１．統合管理ターミナルサーバー(10.254.255.21)からHinemosクライアントを立ち上げる。
２．ジョブ[スケジュール予定]タブを確認し、直近で以下のジョブが実行予定となっていること。
　・2018/11/27 21:00 86_2100_KOUJI_ON（2100_工事中看板_ON）※札幌
　・2018/11/27 22:00 87_2200_KOUJI_ON（2200_工事中看板_ON）※広域
　・2018/11/27 23:00 84_2300_JIKANGAI_ON（2300_時間外看板_ON）※札幌利用者
　・2018/11/28 06:00 85_0600_KOUJI_OFF（0600_工事中看板_OFF）
　・2018/11/28 08:00 20_SAPPORO_MORNING（札幌_日次朝バッチ）
　・2018/11/28 08:00 21_ENIWA_MORNING（恵庭_日次朝バッチ）
　・2018/11/28 08:03 22_HAKODATE_MORNING（函館_日次朝バッチ）
　・2018/11/28 08:06 23_ASAHIKAWA_MORNING（旭川_日次朝バッチ）
　・2018/11/28 08:12 25_HIROSHIMA_MORNING（広島_日次朝バッチ）
　・2018/11/28 08:15 26_AKIRUNO_MORNING（あきる野_日次朝バッチ）
　・2018/11/28 09:00 83_0900_JIKANGAI_OFF（0900_時間外看板_OFF）※札幌利用者
</v>
      </c>
      <c r="N9" s="52" t="s">
        <v>46</v>
      </c>
      <c r="O9" s="50" t="s">
        <v>46</v>
      </c>
      <c r="P9" s="50" t="s">
        <v>46</v>
      </c>
      <c r="Q9" s="50" t="s">
        <v>46</v>
      </c>
      <c r="R9" s="52" t="s">
        <v>46</v>
      </c>
      <c r="S9" s="53" t="s">
        <v>46</v>
      </c>
      <c r="T9" s="27"/>
    </row>
    <row r="10" spans="1:21" ht="41.25" customHeight="1" x14ac:dyDescent="0.15">
      <c r="A10" s="54">
        <f>ROW()-8</f>
        <v>2</v>
      </c>
      <c r="B10" s="55">
        <v>0.83333333333333337</v>
      </c>
      <c r="C10" s="56">
        <f ca="1">IF(OFFSET(C10,,-1)="","",TIME(HOUR(OFFSET(C10,,-1)),MINUTE(OFFSET(C10,,-1))+OFFSET(C10,,1),0))</f>
        <v>0.83680555555555547</v>
      </c>
      <c r="D10" s="57">
        <v>5</v>
      </c>
      <c r="E10" s="58" t="s">
        <v>47</v>
      </c>
      <c r="F10" s="59" t="s">
        <v>48</v>
      </c>
      <c r="G10" s="60"/>
      <c r="H10" s="258" t="s">
        <v>49</v>
      </c>
      <c r="I10" s="261" t="s">
        <v>27</v>
      </c>
      <c r="J10" s="61" t="s">
        <v>50</v>
      </c>
      <c r="K10" s="62" t="s">
        <v>29</v>
      </c>
      <c r="L10" s="63" t="s">
        <v>30</v>
      </c>
      <c r="M10" s="64" t="s">
        <v>51</v>
      </c>
      <c r="N10" s="65" t="s">
        <v>52</v>
      </c>
      <c r="O10" s="65" t="s">
        <v>52</v>
      </c>
      <c r="P10" s="65" t="s">
        <v>52</v>
      </c>
      <c r="Q10" s="65" t="s">
        <v>52</v>
      </c>
      <c r="R10" s="65" t="s">
        <v>52</v>
      </c>
      <c r="S10" s="66" t="s">
        <v>52</v>
      </c>
    </row>
    <row r="11" spans="1:21" ht="33.75" x14ac:dyDescent="0.15">
      <c r="A11" s="67">
        <f>ROW()-8</f>
        <v>3</v>
      </c>
      <c r="B11" s="68">
        <f ca="1">C10</f>
        <v>0.83680555555555547</v>
      </c>
      <c r="C11" s="69">
        <f ca="1">IF(OFFSET(C11,,-1)="","",TIME(HOUR(OFFSET(C11,,-1)),MINUTE(OFFSET(C11,,-1))+OFFSET(C11,,1),0))</f>
        <v>0.84375</v>
      </c>
      <c r="D11" s="70">
        <v>10</v>
      </c>
      <c r="E11" s="71" t="s">
        <v>53</v>
      </c>
      <c r="F11" s="72" t="s">
        <v>54</v>
      </c>
      <c r="G11" s="73"/>
      <c r="H11" s="259"/>
      <c r="I11" s="262"/>
      <c r="J11" s="74" t="s">
        <v>55</v>
      </c>
      <c r="K11" s="75" t="s">
        <v>56</v>
      </c>
      <c r="L11" s="76" t="s">
        <v>57</v>
      </c>
      <c r="M11" s="77" t="s">
        <v>58</v>
      </c>
      <c r="N11" s="78" t="s">
        <v>52</v>
      </c>
      <c r="O11" s="78" t="s">
        <v>52</v>
      </c>
      <c r="P11" s="78" t="s">
        <v>52</v>
      </c>
      <c r="Q11" s="78" t="s">
        <v>52</v>
      </c>
      <c r="R11" s="78" t="s">
        <v>52</v>
      </c>
      <c r="S11" s="79" t="s">
        <v>52</v>
      </c>
    </row>
    <row r="12" spans="1:21" ht="78.75" x14ac:dyDescent="0.15">
      <c r="A12" s="67">
        <f>ROW()-8</f>
        <v>4</v>
      </c>
      <c r="B12" s="80">
        <v>0.83333333333333337</v>
      </c>
      <c r="C12" s="81">
        <f ca="1">IF(OFFSET(C12,,-1)="","",TIME(HOUR(OFFSET(C12,,-1)),MINUTE(OFFSET(C12,,-1))+OFFSET(C12,,1),0))</f>
        <v>0.84027777777777779</v>
      </c>
      <c r="D12" s="82">
        <v>10</v>
      </c>
      <c r="E12" s="83" t="s">
        <v>53</v>
      </c>
      <c r="F12" s="84" t="s">
        <v>54</v>
      </c>
      <c r="G12" s="85"/>
      <c r="H12" s="259"/>
      <c r="I12" s="262"/>
      <c r="J12" s="86" t="s">
        <v>59</v>
      </c>
      <c r="K12" s="87" t="s">
        <v>29</v>
      </c>
      <c r="L12" s="88" t="s">
        <v>60</v>
      </c>
      <c r="M12" s="89" t="str">
        <f>"１.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"&amp;"４. 左側のツリーより「Virtual Machines」を選択
５. 対象のホストを選択し右クリックから「Snapshots」→「Take snapshots..」を選択
６. 名前「 "&amp;TEXT([2]ｼｽﾃﾑ計画停止作業計画!$C$22, "yyyymmdd")&amp;"_施設予約計画停止 」をつけてOKをクリック
"</f>
        <v xml:space="preserve">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４. 左側のツリーより「Virtual Machines」を選択
５. 対象のホストを選択し右クリックから「Snapshots」→「Take snapshots..」を選択
６. 名前「 20181127_施設予約計画停止 」をつけてOKをクリック
</v>
      </c>
      <c r="N12" s="90" t="s">
        <v>52</v>
      </c>
      <c r="O12" s="90" t="s">
        <v>52</v>
      </c>
      <c r="P12" s="90" t="s">
        <v>52</v>
      </c>
      <c r="Q12" s="90" t="s">
        <v>52</v>
      </c>
      <c r="R12" s="90" t="s">
        <v>52</v>
      </c>
      <c r="S12" s="91" t="s">
        <v>52</v>
      </c>
    </row>
    <row r="13" spans="1:21" ht="123.75" x14ac:dyDescent="0.15">
      <c r="A13" s="67">
        <f>ROW()-8</f>
        <v>5</v>
      </c>
      <c r="B13" s="68">
        <f ca="1">C12</f>
        <v>0.84027777777777779</v>
      </c>
      <c r="C13" s="69">
        <f ca="1">IF(OFFSET(C13,,-1)="","",TIME(HOUR(OFFSET(C13,,-1)),MINUTE(OFFSET(C13,,-1))+OFFSET(C13,,1),0))</f>
        <v>0.85416666666666663</v>
      </c>
      <c r="D13" s="70">
        <v>20</v>
      </c>
      <c r="E13" s="71" t="s">
        <v>54</v>
      </c>
      <c r="F13" s="72"/>
      <c r="G13" s="73"/>
      <c r="H13" s="260"/>
      <c r="I13" s="263"/>
      <c r="J13" s="74" t="s">
        <v>61</v>
      </c>
      <c r="K13" s="75" t="s">
        <v>29</v>
      </c>
      <c r="L13" s="76" t="s">
        <v>30</v>
      </c>
      <c r="M13" s="92" t="s">
        <v>62</v>
      </c>
      <c r="N13" s="78" t="s">
        <v>52</v>
      </c>
      <c r="O13" s="78" t="s">
        <v>52</v>
      </c>
      <c r="P13" s="78" t="s">
        <v>52</v>
      </c>
      <c r="Q13" s="78" t="s">
        <v>52</v>
      </c>
      <c r="R13" s="78" t="s">
        <v>52</v>
      </c>
      <c r="S13" s="79" t="s">
        <v>52</v>
      </c>
      <c r="U13" s="28" t="str">
        <f>SUBSTITUTE(M13, "
", "aaaaaaaaaaaaaaaaaaaaaaaaaaa")</f>
        <v>１．評価サーバー(clsycmnsv11)に以下のパッチをWindows Updateで適用する。Windows Updateが正常に機能しなかった場合は手動で適用する。パッチ適用後、サーバーを再起動する。aaaaaaaaaaaaaaaaaaaaaaaaaaa ・windows8.1-kb4467697-x64_f588e695da8b44efda3fb0201aff8f0b0cfcf5bc.msuaaaaaaaaaaaaaaaaaaaaaaaaaaa ・windows8.1-kb4467703-x64_61a1985243fe783a4095916160736a5cf8811a88.msuaaaaaaaaaaaaaaaaaaaaaaaaaaa ・windows8.1-kb4466536-x64_4a888ca79a1568bcfeba556e93d8fb9b26842953.msuaaaaaaaaaaaaaaaaaaaaaaaaaaaaaaaaaaaaaaaaaaaaaaaaaaaaaa２．評価PDFサーバー(cldspdfap12)に以下のパッチをWindows Updateで適用する。Windows Updateが正常に機能しなかった場合は手動で適用する。パッチ適用後、サーバーを再起動する。aaaaaaaaaaaaaaaaaaaaaaaaaaa ・（差分）windows10.0-kb4467691-x64delta6b9a46894017c7fc7776f896b0a8123ede03b8f6.msuaaaaaaaaaaaaaaaaaaaaaaaaaaa ・（累積）windows10.0-kb4467691-x64_c1884b8c61fd7837b4a59a3aa7b87707474a8c12.msuaaaaaaaaaaaaaaaaaaaaaaaaaaa</v>
      </c>
    </row>
    <row r="14" spans="1:21" ht="78.75" x14ac:dyDescent="0.15">
      <c r="A14" s="67">
        <f t="shared" ref="A14:A39" si="0">ROW()-8</f>
        <v>6</v>
      </c>
      <c r="B14" s="93">
        <v>0.86458333333333337</v>
      </c>
      <c r="C14" s="94">
        <v>0.86805555555555547</v>
      </c>
      <c r="D14" s="95">
        <v>5</v>
      </c>
      <c r="E14" s="96"/>
      <c r="F14" s="97"/>
      <c r="G14" s="98"/>
      <c r="H14" s="247" t="s">
        <v>26</v>
      </c>
      <c r="I14" s="249" t="s">
        <v>63</v>
      </c>
      <c r="J14" s="99" t="s">
        <v>64</v>
      </c>
      <c r="K14" s="100" t="s">
        <v>29</v>
      </c>
      <c r="L14" s="101" t="s">
        <v>30</v>
      </c>
      <c r="M14" s="102" t="s">
        <v>65</v>
      </c>
      <c r="N14" s="103" t="s">
        <v>52</v>
      </c>
      <c r="O14" s="104" t="s">
        <v>52</v>
      </c>
      <c r="P14" s="104" t="s">
        <v>66</v>
      </c>
      <c r="Q14" s="104" t="s">
        <v>66</v>
      </c>
      <c r="R14" s="104" t="s">
        <v>66</v>
      </c>
      <c r="S14" s="105" t="s">
        <v>66</v>
      </c>
    </row>
    <row r="15" spans="1:21" ht="56.25" x14ac:dyDescent="0.15">
      <c r="A15" s="67">
        <f t="shared" si="0"/>
        <v>7</v>
      </c>
      <c r="B15" s="93">
        <v>0.875</v>
      </c>
      <c r="C15" s="94">
        <f ca="1">IF(OFFSET(C15,,-1)="","",TIME(HOUR(OFFSET(C15,,-1)),MINUTE(OFFSET(C15,,-1))+OFFSET(C15,,1),0))</f>
        <v>0.87569444444444444</v>
      </c>
      <c r="D15" s="95">
        <v>1</v>
      </c>
      <c r="E15" s="71"/>
      <c r="F15" s="72"/>
      <c r="G15" s="98"/>
      <c r="H15" s="247"/>
      <c r="I15" s="250"/>
      <c r="J15" s="99" t="s">
        <v>67</v>
      </c>
      <c r="K15" s="100" t="s">
        <v>29</v>
      </c>
      <c r="L15" s="106" t="s">
        <v>30</v>
      </c>
      <c r="M15" s="107" t="s">
        <v>68</v>
      </c>
      <c r="N15" s="103" t="s">
        <v>52</v>
      </c>
      <c r="O15" s="104" t="s">
        <v>66</v>
      </c>
      <c r="P15" s="104" t="s">
        <v>66</v>
      </c>
      <c r="Q15" s="104" t="s">
        <v>66</v>
      </c>
      <c r="R15" s="104" t="s">
        <v>66</v>
      </c>
      <c r="S15" s="105" t="s">
        <v>66</v>
      </c>
    </row>
    <row r="16" spans="1:21" ht="45" x14ac:dyDescent="0.15">
      <c r="A16" s="67">
        <f t="shared" si="0"/>
        <v>8</v>
      </c>
      <c r="B16" s="93">
        <v>0.875</v>
      </c>
      <c r="C16" s="94">
        <f t="shared" ref="C16:C22" si="1">IF(B16&lt;&gt;"",TIME(HOUR(B16),MINUTE(B16)+D16,0),"")</f>
        <v>0.87847222222222221</v>
      </c>
      <c r="D16" s="95">
        <v>5</v>
      </c>
      <c r="E16" s="71"/>
      <c r="F16" s="72"/>
      <c r="G16" s="98"/>
      <c r="H16" s="247"/>
      <c r="I16" s="250"/>
      <c r="J16" s="99" t="s">
        <v>69</v>
      </c>
      <c r="K16" s="100" t="s">
        <v>29</v>
      </c>
      <c r="L16" s="106" t="s">
        <v>30</v>
      </c>
      <c r="M16" s="107" t="s">
        <v>70</v>
      </c>
      <c r="N16" s="103" t="s">
        <v>52</v>
      </c>
      <c r="O16" s="104" t="s">
        <v>66</v>
      </c>
      <c r="P16" s="104" t="s">
        <v>66</v>
      </c>
      <c r="Q16" s="104" t="s">
        <v>66</v>
      </c>
      <c r="R16" s="104" t="s">
        <v>66</v>
      </c>
      <c r="S16" s="105" t="s">
        <v>66</v>
      </c>
    </row>
    <row r="17" spans="1:19" ht="78.75" x14ac:dyDescent="0.15">
      <c r="A17" s="67">
        <f t="shared" si="0"/>
        <v>9</v>
      </c>
      <c r="B17" s="93">
        <f ca="1">C15</f>
        <v>0.87569444444444444</v>
      </c>
      <c r="C17" s="94">
        <f t="shared" ca="1" si="1"/>
        <v>0.88263888888888886</v>
      </c>
      <c r="D17" s="95">
        <v>10</v>
      </c>
      <c r="E17" s="71"/>
      <c r="F17" s="72"/>
      <c r="G17" s="98"/>
      <c r="H17" s="247"/>
      <c r="I17" s="250"/>
      <c r="J17" s="108" t="s">
        <v>71</v>
      </c>
      <c r="K17" s="75" t="s">
        <v>29</v>
      </c>
      <c r="L17" s="109" t="s">
        <v>60</v>
      </c>
      <c r="M17" s="77" t="str">
        <f>"１.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"&amp;"４. 左側のツリーより「Virtual Machines」を選択
５. 対象のホストを選択し右クリックから「Snapshots」→「Take snapshots..」を選択
６. 名前「 "&amp;TEXT([2]ｼｽﾃﾑ計画停止作業計画!$C$22, "yyyymmdd")&amp;"_施設予約計画停止 」をつけてOKをクリック
"</f>
        <v xml:space="preserve">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４. 左側のツリーより「Virtual Machines」を選択
５. 対象のホストを選択し右クリックから「Snapshots」→「Take snapshots..」を選択
６. 名前「 20181127_施設予約計画停止 」をつけてOKをクリック
</v>
      </c>
      <c r="N17" s="103" t="s">
        <v>52</v>
      </c>
      <c r="O17" s="104" t="s">
        <v>66</v>
      </c>
      <c r="P17" s="104" t="s">
        <v>66</v>
      </c>
      <c r="Q17" s="104" t="s">
        <v>66</v>
      </c>
      <c r="R17" s="104" t="s">
        <v>66</v>
      </c>
      <c r="S17" s="105" t="s">
        <v>66</v>
      </c>
    </row>
    <row r="18" spans="1:19" s="3" customFormat="1" ht="67.5" x14ac:dyDescent="0.15">
      <c r="A18" s="110">
        <f t="shared" si="0"/>
        <v>10</v>
      </c>
      <c r="B18" s="93">
        <f>C16</f>
        <v>0.87847222222222221</v>
      </c>
      <c r="C18" s="94">
        <f t="shared" si="1"/>
        <v>0.89236111111111116</v>
      </c>
      <c r="D18" s="111">
        <v>20</v>
      </c>
      <c r="E18" s="71"/>
      <c r="F18" s="72"/>
      <c r="G18" s="112"/>
      <c r="H18" s="247"/>
      <c r="I18" s="250"/>
      <c r="J18" s="108" t="s">
        <v>72</v>
      </c>
      <c r="K18" s="75" t="s">
        <v>29</v>
      </c>
      <c r="L18" s="109" t="s">
        <v>30</v>
      </c>
      <c r="M18" s="92" t="s">
        <v>73</v>
      </c>
      <c r="N18" s="113" t="s">
        <v>52</v>
      </c>
      <c r="O18" s="114" t="s">
        <v>66</v>
      </c>
      <c r="P18" s="114" t="s">
        <v>66</v>
      </c>
      <c r="Q18" s="114" t="s">
        <v>66</v>
      </c>
      <c r="R18" s="114" t="s">
        <v>66</v>
      </c>
      <c r="S18" s="115" t="s">
        <v>66</v>
      </c>
    </row>
    <row r="19" spans="1:19" ht="180" x14ac:dyDescent="0.15">
      <c r="A19" s="67">
        <f t="shared" si="0"/>
        <v>11</v>
      </c>
      <c r="B19" s="93">
        <f>C18</f>
        <v>0.89236111111111116</v>
      </c>
      <c r="C19" s="94">
        <f t="shared" si="1"/>
        <v>0.89930555555555547</v>
      </c>
      <c r="D19" s="95">
        <v>10</v>
      </c>
      <c r="E19" s="71"/>
      <c r="F19" s="72"/>
      <c r="G19" s="116"/>
      <c r="H19" s="247"/>
      <c r="I19" s="250"/>
      <c r="J19" s="108" t="s">
        <v>74</v>
      </c>
      <c r="K19" s="117" t="s">
        <v>29</v>
      </c>
      <c r="L19" s="118" t="s">
        <v>30</v>
      </c>
      <c r="M19" s="119" t="s">
        <v>75</v>
      </c>
      <c r="N19" s="103" t="s">
        <v>52</v>
      </c>
      <c r="O19" s="104" t="s">
        <v>66</v>
      </c>
      <c r="P19" s="104" t="s">
        <v>66</v>
      </c>
      <c r="Q19" s="104" t="s">
        <v>66</v>
      </c>
      <c r="R19" s="104" t="s">
        <v>66</v>
      </c>
      <c r="S19" s="105" t="s">
        <v>66</v>
      </c>
    </row>
    <row r="20" spans="1:19" s="3" customFormat="1" ht="33.75" x14ac:dyDescent="0.15">
      <c r="A20" s="110">
        <f t="shared" si="0"/>
        <v>12</v>
      </c>
      <c r="B20" s="93">
        <f>C19</f>
        <v>0.89930555555555547</v>
      </c>
      <c r="C20" s="120">
        <f t="shared" si="1"/>
        <v>0.90625</v>
      </c>
      <c r="D20" s="111">
        <v>10</v>
      </c>
      <c r="E20" s="71"/>
      <c r="F20" s="72"/>
      <c r="G20" s="112"/>
      <c r="H20" s="247"/>
      <c r="I20" s="250"/>
      <c r="J20" s="121" t="s">
        <v>76</v>
      </c>
      <c r="K20" s="75" t="s">
        <v>77</v>
      </c>
      <c r="L20" s="109" t="s">
        <v>78</v>
      </c>
      <c r="M20" s="122" t="s">
        <v>79</v>
      </c>
      <c r="N20" s="113" t="s">
        <v>52</v>
      </c>
      <c r="O20" s="114" t="s">
        <v>66</v>
      </c>
      <c r="P20" s="114" t="s">
        <v>66</v>
      </c>
      <c r="Q20" s="114" t="s">
        <v>66</v>
      </c>
      <c r="R20" s="114" t="s">
        <v>66</v>
      </c>
      <c r="S20" s="115" t="s">
        <v>66</v>
      </c>
    </row>
    <row r="21" spans="1:19" s="3" customFormat="1" ht="33.75" x14ac:dyDescent="0.15">
      <c r="A21" s="110">
        <f t="shared" si="0"/>
        <v>13</v>
      </c>
      <c r="B21" s="123">
        <f>C19</f>
        <v>0.89930555555555547</v>
      </c>
      <c r="C21" s="94">
        <f t="shared" si="1"/>
        <v>0.90625</v>
      </c>
      <c r="D21" s="124">
        <v>10</v>
      </c>
      <c r="E21" s="71"/>
      <c r="F21" s="72"/>
      <c r="G21" s="125"/>
      <c r="H21" s="247"/>
      <c r="I21" s="250"/>
      <c r="J21" s="108" t="s">
        <v>80</v>
      </c>
      <c r="K21" s="126" t="s">
        <v>81</v>
      </c>
      <c r="L21" s="127" t="s">
        <v>30</v>
      </c>
      <c r="M21" s="128" t="s">
        <v>82</v>
      </c>
      <c r="N21" s="129" t="s">
        <v>52</v>
      </c>
      <c r="O21" s="130" t="s">
        <v>66</v>
      </c>
      <c r="P21" s="130" t="s">
        <v>66</v>
      </c>
      <c r="Q21" s="130" t="s">
        <v>66</v>
      </c>
      <c r="R21" s="130" t="s">
        <v>66</v>
      </c>
      <c r="S21" s="131" t="s">
        <v>66</v>
      </c>
    </row>
    <row r="22" spans="1:19" s="3" customFormat="1" ht="22.5" x14ac:dyDescent="0.15">
      <c r="A22" s="110">
        <f t="shared" si="0"/>
        <v>14</v>
      </c>
      <c r="B22" s="123">
        <f>C20</f>
        <v>0.90625</v>
      </c>
      <c r="C22" s="94">
        <f t="shared" si="1"/>
        <v>0.91319444444444453</v>
      </c>
      <c r="D22" s="124">
        <v>10</v>
      </c>
      <c r="E22" s="71"/>
      <c r="F22" s="72"/>
      <c r="G22" s="125"/>
      <c r="H22" s="247"/>
      <c r="I22" s="250"/>
      <c r="J22" s="132" t="s">
        <v>83</v>
      </c>
      <c r="K22" s="126" t="s">
        <v>81</v>
      </c>
      <c r="L22" s="127" t="s">
        <v>30</v>
      </c>
      <c r="M22" s="133" t="s">
        <v>84</v>
      </c>
      <c r="N22" s="129" t="s">
        <v>85</v>
      </c>
      <c r="O22" s="130" t="s">
        <v>66</v>
      </c>
      <c r="P22" s="130" t="s">
        <v>66</v>
      </c>
      <c r="Q22" s="130" t="s">
        <v>66</v>
      </c>
      <c r="R22" s="130" t="s">
        <v>66</v>
      </c>
      <c r="S22" s="131" t="s">
        <v>66</v>
      </c>
    </row>
    <row r="23" spans="1:19" s="3" customFormat="1" ht="22.5" x14ac:dyDescent="0.15">
      <c r="A23" s="110">
        <f t="shared" si="0"/>
        <v>15</v>
      </c>
      <c r="B23" s="123">
        <v>0.95833333333333337</v>
      </c>
      <c r="C23" s="120">
        <f t="shared" ref="C23:C29" ca="1" si="2">IF(OFFSET(C23,,-1)="","",TIME(HOUR(OFFSET(C23,,-1)),MINUTE(OFFSET(C23,,-1))+OFFSET(C23,,1),0))</f>
        <v>0.96180555555555547</v>
      </c>
      <c r="D23" s="134">
        <v>5</v>
      </c>
      <c r="E23" s="96"/>
      <c r="F23" s="97"/>
      <c r="G23" s="135"/>
      <c r="H23" s="247"/>
      <c r="I23" s="250"/>
      <c r="J23" s="136" t="s">
        <v>86</v>
      </c>
      <c r="K23" s="126" t="s">
        <v>29</v>
      </c>
      <c r="L23" s="137" t="s">
        <v>30</v>
      </c>
      <c r="M23" s="138" t="s">
        <v>87</v>
      </c>
      <c r="N23" s="113" t="s">
        <v>85</v>
      </c>
      <c r="O23" s="139" t="s">
        <v>85</v>
      </c>
      <c r="P23" s="139" t="s">
        <v>85</v>
      </c>
      <c r="Q23" s="114" t="s">
        <v>66</v>
      </c>
      <c r="R23" s="114" t="s">
        <v>66</v>
      </c>
      <c r="S23" s="115" t="s">
        <v>66</v>
      </c>
    </row>
    <row r="24" spans="1:19" s="3" customFormat="1" ht="101.25" x14ac:dyDescent="0.15">
      <c r="A24" s="110">
        <f t="shared" si="0"/>
        <v>16</v>
      </c>
      <c r="B24" s="123">
        <v>0.95833333333333337</v>
      </c>
      <c r="C24" s="140">
        <f t="shared" ca="1" si="2"/>
        <v>0.96180555555555547</v>
      </c>
      <c r="D24" s="141">
        <v>5</v>
      </c>
      <c r="E24" s="142"/>
      <c r="F24" s="143"/>
      <c r="G24" s="144"/>
      <c r="H24" s="247"/>
      <c r="I24" s="251"/>
      <c r="J24" s="132" t="s">
        <v>88</v>
      </c>
      <c r="K24" s="75" t="s">
        <v>29</v>
      </c>
      <c r="L24" s="145" t="s">
        <v>30</v>
      </c>
      <c r="M24" s="146" t="s">
        <v>89</v>
      </c>
      <c r="N24" s="147" t="s">
        <v>85</v>
      </c>
      <c r="O24" s="148" t="s">
        <v>85</v>
      </c>
      <c r="P24" s="148" t="s">
        <v>85</v>
      </c>
      <c r="Q24" s="149" t="s">
        <v>66</v>
      </c>
      <c r="R24" s="149" t="s">
        <v>66</v>
      </c>
      <c r="S24" s="150" t="s">
        <v>66</v>
      </c>
    </row>
    <row r="25" spans="1:19" s="3" customFormat="1" ht="33.75" x14ac:dyDescent="0.15">
      <c r="A25" s="110">
        <f t="shared" si="0"/>
        <v>17</v>
      </c>
      <c r="B25" s="151">
        <v>0.91666666666666663</v>
      </c>
      <c r="C25" s="152">
        <f t="shared" ca="1" si="2"/>
        <v>0.92013888888888884</v>
      </c>
      <c r="D25" s="111">
        <v>5</v>
      </c>
      <c r="E25" s="153"/>
      <c r="F25" s="154"/>
      <c r="G25" s="155"/>
      <c r="H25" s="247"/>
      <c r="I25" s="252" t="s">
        <v>33</v>
      </c>
      <c r="J25" s="156" t="s">
        <v>90</v>
      </c>
      <c r="K25" s="157" t="s">
        <v>77</v>
      </c>
      <c r="L25" s="158" t="s">
        <v>39</v>
      </c>
      <c r="M25" s="159" t="s">
        <v>91</v>
      </c>
      <c r="N25" s="160" t="s">
        <v>66</v>
      </c>
      <c r="O25" s="161" t="s">
        <v>66</v>
      </c>
      <c r="P25" s="161" t="s">
        <v>66</v>
      </c>
      <c r="Q25" s="161" t="s">
        <v>66</v>
      </c>
      <c r="R25" s="161" t="s">
        <v>66</v>
      </c>
      <c r="S25" s="162" t="s">
        <v>66</v>
      </c>
    </row>
    <row r="26" spans="1:19" s="3" customFormat="1" ht="22.5" x14ac:dyDescent="0.15">
      <c r="A26" s="110">
        <f t="shared" si="0"/>
        <v>18</v>
      </c>
      <c r="B26" s="93">
        <f ca="1">C25</f>
        <v>0.92013888888888884</v>
      </c>
      <c r="C26" s="120">
        <f t="shared" ca="1" si="2"/>
        <v>0.92361111111111116</v>
      </c>
      <c r="D26" s="111">
        <v>5</v>
      </c>
      <c r="E26" s="71"/>
      <c r="F26" s="72"/>
      <c r="G26" s="112"/>
      <c r="H26" s="247"/>
      <c r="I26" s="253"/>
      <c r="J26" s="108" t="s">
        <v>92</v>
      </c>
      <c r="K26" s="75" t="s">
        <v>29</v>
      </c>
      <c r="L26" s="109" t="s">
        <v>30</v>
      </c>
      <c r="M26" s="77" t="s">
        <v>93</v>
      </c>
      <c r="N26" s="163" t="s">
        <v>66</v>
      </c>
      <c r="O26" s="164" t="s">
        <v>66</v>
      </c>
      <c r="P26" s="164" t="s">
        <v>66</v>
      </c>
      <c r="Q26" s="164" t="s">
        <v>66</v>
      </c>
      <c r="R26" s="164" t="s">
        <v>66</v>
      </c>
      <c r="S26" s="165" t="s">
        <v>66</v>
      </c>
    </row>
    <row r="27" spans="1:19" s="3" customFormat="1" ht="22.5" x14ac:dyDescent="0.15">
      <c r="A27" s="110">
        <f t="shared" si="0"/>
        <v>19</v>
      </c>
      <c r="B27" s="93">
        <f ca="1">C26</f>
        <v>0.92361111111111116</v>
      </c>
      <c r="C27" s="120">
        <f t="shared" ca="1" si="2"/>
        <v>0.93055555555555547</v>
      </c>
      <c r="D27" s="111">
        <v>10</v>
      </c>
      <c r="E27" s="71"/>
      <c r="F27" s="72"/>
      <c r="G27" s="112"/>
      <c r="H27" s="247"/>
      <c r="I27" s="253"/>
      <c r="J27" s="108" t="s">
        <v>94</v>
      </c>
      <c r="K27" s="75" t="s">
        <v>56</v>
      </c>
      <c r="L27" s="109" t="s">
        <v>57</v>
      </c>
      <c r="M27" s="77" t="s">
        <v>95</v>
      </c>
      <c r="N27" s="163" t="s">
        <v>66</v>
      </c>
      <c r="O27" s="164" t="s">
        <v>66</v>
      </c>
      <c r="P27" s="164" t="s">
        <v>66</v>
      </c>
      <c r="Q27" s="164" t="s">
        <v>66</v>
      </c>
      <c r="R27" s="164" t="s">
        <v>66</v>
      </c>
      <c r="S27" s="165" t="s">
        <v>66</v>
      </c>
    </row>
    <row r="28" spans="1:19" ht="78.75" x14ac:dyDescent="0.15">
      <c r="A28" s="67">
        <f t="shared" si="0"/>
        <v>20</v>
      </c>
      <c r="B28" s="93">
        <f ca="1">C27</f>
        <v>0.93055555555555547</v>
      </c>
      <c r="C28" s="140">
        <f t="shared" ca="1" si="2"/>
        <v>0.94097222222222221</v>
      </c>
      <c r="D28" s="95">
        <v>15</v>
      </c>
      <c r="E28" s="166"/>
      <c r="F28" s="72"/>
      <c r="G28" s="98"/>
      <c r="H28" s="247"/>
      <c r="I28" s="253"/>
      <c r="J28" s="108" t="s">
        <v>96</v>
      </c>
      <c r="K28" s="75" t="s">
        <v>29</v>
      </c>
      <c r="L28" s="109" t="s">
        <v>60</v>
      </c>
      <c r="M28" s="77" t="str">
        <f>"１.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"&amp;"４. 左側のツリーより「Virtual Machines」を選択
５. 対象のホストを選択し右クリックから「Snapshots」→「Take snapshots..」を選択
６. 名前「 "&amp;TEXT([2]ｼｽﾃﾑ計画停止作業計画!$C$22, "yyyymmdd")&amp;"_施設予約計画停止 」をつけてOKをクリック
"</f>
        <v xml:space="preserve">１. 統合管理ターミナルサーバー(10.254.255.21) にリモートデスクトップでログインする。
２. ブラウザで https://10.255.255.27/vsphere-client/ にアクセスし、ID : harpuser でログインする。
３. ホームより「vCenter Inventory Lists」を選択
４. 左側のツリーより「Virtual Machines」を選択
５. 対象のホストを選択し右クリックから「Snapshots」→「Take snapshots..」を選択
６. 名前「 20181127_施設予約計画停止 」をつけてOKをクリック
</v>
      </c>
      <c r="N28" s="167" t="s">
        <v>66</v>
      </c>
      <c r="O28" s="168" t="s">
        <v>66</v>
      </c>
      <c r="P28" s="168" t="s">
        <v>66</v>
      </c>
      <c r="Q28" s="168" t="s">
        <v>66</v>
      </c>
      <c r="R28" s="168" t="s">
        <v>66</v>
      </c>
      <c r="S28" s="169" t="s">
        <v>66</v>
      </c>
    </row>
    <row r="29" spans="1:19" s="3" customFormat="1" ht="123.75" x14ac:dyDescent="0.15">
      <c r="A29" s="110">
        <f t="shared" si="0"/>
        <v>21</v>
      </c>
      <c r="B29" s="93">
        <f ca="1">C28</f>
        <v>0.94097222222222221</v>
      </c>
      <c r="C29" s="120">
        <f t="shared" ca="1" si="2"/>
        <v>0.98958333333333337</v>
      </c>
      <c r="D29" s="111">
        <v>70</v>
      </c>
      <c r="E29" s="71"/>
      <c r="F29" s="72"/>
      <c r="G29" s="112"/>
      <c r="H29" s="247"/>
      <c r="I29" s="253"/>
      <c r="J29" s="108" t="s">
        <v>97</v>
      </c>
      <c r="K29" s="75" t="s">
        <v>77</v>
      </c>
      <c r="L29" s="109" t="s">
        <v>98</v>
      </c>
      <c r="M29" s="92" t="s">
        <v>99</v>
      </c>
      <c r="N29" s="163" t="s">
        <v>66</v>
      </c>
      <c r="O29" s="164" t="s">
        <v>66</v>
      </c>
      <c r="P29" s="164" t="s">
        <v>66</v>
      </c>
      <c r="Q29" s="164" t="s">
        <v>66</v>
      </c>
      <c r="R29" s="164" t="s">
        <v>66</v>
      </c>
      <c r="S29" s="165" t="s">
        <v>66</v>
      </c>
    </row>
    <row r="30" spans="1:19" ht="225" x14ac:dyDescent="0.15">
      <c r="A30" s="67">
        <f t="shared" si="0"/>
        <v>22</v>
      </c>
      <c r="B30" s="93">
        <f ca="1">B29+"00:25"</f>
        <v>0.95833333333333337</v>
      </c>
      <c r="C30" s="120">
        <f t="shared" ref="C30:C31" ca="1" si="3">IF(B30&lt;&gt;"",TIME(HOUR(B30),MINUTE(B30)+D30,0),"")</f>
        <v>0.97569444444444453</v>
      </c>
      <c r="D30" s="111">
        <v>25</v>
      </c>
      <c r="E30" s="166"/>
      <c r="F30" s="170"/>
      <c r="G30" s="171"/>
      <c r="H30" s="247"/>
      <c r="I30" s="253"/>
      <c r="J30" s="172" t="s">
        <v>74</v>
      </c>
      <c r="K30" s="117" t="s">
        <v>77</v>
      </c>
      <c r="L30" s="118" t="s">
        <v>100</v>
      </c>
      <c r="M30" s="92" t="s">
        <v>101</v>
      </c>
      <c r="N30" s="173" t="s">
        <v>66</v>
      </c>
      <c r="O30" s="168" t="s">
        <v>66</v>
      </c>
      <c r="P30" s="168" t="s">
        <v>66</v>
      </c>
      <c r="Q30" s="168" t="s">
        <v>66</v>
      </c>
      <c r="R30" s="168" t="s">
        <v>66</v>
      </c>
      <c r="S30" s="169" t="s">
        <v>66</v>
      </c>
    </row>
    <row r="31" spans="1:19" ht="22.5" x14ac:dyDescent="0.15">
      <c r="A31" s="67">
        <f t="shared" si="0"/>
        <v>23</v>
      </c>
      <c r="B31" s="93">
        <f t="shared" ref="B31:B39" ca="1" si="4">C30</f>
        <v>0.97569444444444453</v>
      </c>
      <c r="C31" s="94">
        <f t="shared" ca="1" si="3"/>
        <v>0.98263888888888884</v>
      </c>
      <c r="D31" s="95">
        <v>10</v>
      </c>
      <c r="E31" s="71"/>
      <c r="F31" s="72"/>
      <c r="G31" s="116"/>
      <c r="H31" s="247"/>
      <c r="I31" s="253"/>
      <c r="J31" s="108" t="s">
        <v>76</v>
      </c>
      <c r="K31" s="117" t="s">
        <v>77</v>
      </c>
      <c r="L31" s="118" t="s">
        <v>100</v>
      </c>
      <c r="M31" s="92" t="s">
        <v>102</v>
      </c>
      <c r="N31" s="173" t="s">
        <v>66</v>
      </c>
      <c r="O31" s="168" t="s">
        <v>66</v>
      </c>
      <c r="P31" s="168" t="s">
        <v>66</v>
      </c>
      <c r="Q31" s="168" t="s">
        <v>66</v>
      </c>
      <c r="R31" s="168" t="s">
        <v>66</v>
      </c>
      <c r="S31" s="169" t="s">
        <v>66</v>
      </c>
    </row>
    <row r="32" spans="1:19" s="3" customFormat="1" ht="101.25" x14ac:dyDescent="0.15">
      <c r="A32" s="110">
        <f t="shared" si="0"/>
        <v>24</v>
      </c>
      <c r="B32" s="174">
        <f ca="1">C31</f>
        <v>0.98263888888888884</v>
      </c>
      <c r="C32" s="175">
        <f t="shared" ref="C32:C39" ca="1" si="5">IF(OFFSET(C32,,-1)="","",TIME(HOUR(OFFSET(C32,,-1)),MINUTE(OFFSET(C32,,-1))+OFFSET(C32,,1),0))</f>
        <v>0.98958333333333337</v>
      </c>
      <c r="D32" s="176">
        <v>10</v>
      </c>
      <c r="E32" s="166"/>
      <c r="F32" s="170"/>
      <c r="G32" s="177"/>
      <c r="H32" s="247"/>
      <c r="I32" s="253"/>
      <c r="J32" s="178" t="s">
        <v>103</v>
      </c>
      <c r="K32" s="75" t="s">
        <v>104</v>
      </c>
      <c r="L32" s="179" t="s">
        <v>105</v>
      </c>
      <c r="M32" s="128" t="s">
        <v>106</v>
      </c>
      <c r="N32" s="163" t="s">
        <v>66</v>
      </c>
      <c r="O32" s="148" t="s">
        <v>107</v>
      </c>
      <c r="P32" s="148" t="s">
        <v>107</v>
      </c>
      <c r="Q32" s="149" t="s">
        <v>66</v>
      </c>
      <c r="R32" s="164" t="s">
        <v>66</v>
      </c>
      <c r="S32" s="149" t="s">
        <v>66</v>
      </c>
    </row>
    <row r="33" spans="1:19" s="3" customFormat="1" ht="45" x14ac:dyDescent="0.15">
      <c r="A33" s="110">
        <f t="shared" si="0"/>
        <v>25</v>
      </c>
      <c r="B33" s="174">
        <f t="shared" ref="B33:B38" ca="1" si="6">C32</f>
        <v>0.98958333333333337</v>
      </c>
      <c r="C33" s="175">
        <f t="shared" ca="1" si="5"/>
        <v>0.99652777777777779</v>
      </c>
      <c r="D33" s="176">
        <v>10</v>
      </c>
      <c r="E33" s="166"/>
      <c r="F33" s="170"/>
      <c r="G33" s="177"/>
      <c r="H33" s="247"/>
      <c r="I33" s="253"/>
      <c r="J33" s="178" t="s">
        <v>108</v>
      </c>
      <c r="K33" s="75" t="s">
        <v>104</v>
      </c>
      <c r="L33" s="179" t="s">
        <v>105</v>
      </c>
      <c r="M33" s="128" t="s">
        <v>109</v>
      </c>
      <c r="N33" s="163" t="s">
        <v>66</v>
      </c>
      <c r="O33" s="148" t="s">
        <v>107</v>
      </c>
      <c r="P33" s="148" t="s">
        <v>107</v>
      </c>
      <c r="Q33" s="149" t="s">
        <v>66</v>
      </c>
      <c r="R33" s="164" t="s">
        <v>66</v>
      </c>
      <c r="S33" s="149" t="s">
        <v>66</v>
      </c>
    </row>
    <row r="34" spans="1:19" s="3" customFormat="1" ht="33.75" x14ac:dyDescent="0.15">
      <c r="A34" s="110">
        <f t="shared" si="0"/>
        <v>26</v>
      </c>
      <c r="B34" s="174">
        <f t="shared" ca="1" si="6"/>
        <v>0.99652777777777779</v>
      </c>
      <c r="C34" s="175">
        <f t="shared" ca="1" si="5"/>
        <v>3.4722222222220989E-3</v>
      </c>
      <c r="D34" s="176">
        <v>10</v>
      </c>
      <c r="E34" s="166"/>
      <c r="F34" s="170"/>
      <c r="G34" s="177"/>
      <c r="H34" s="247"/>
      <c r="I34" s="253"/>
      <c r="J34" s="178" t="s">
        <v>110</v>
      </c>
      <c r="K34" s="75" t="s">
        <v>104</v>
      </c>
      <c r="L34" s="179" t="s">
        <v>105</v>
      </c>
      <c r="M34" s="122" t="s">
        <v>111</v>
      </c>
      <c r="N34" s="163" t="s">
        <v>66</v>
      </c>
      <c r="O34" s="148" t="s">
        <v>107</v>
      </c>
      <c r="P34" s="148" t="s">
        <v>107</v>
      </c>
      <c r="Q34" s="149" t="s">
        <v>66</v>
      </c>
      <c r="R34" s="164" t="s">
        <v>66</v>
      </c>
      <c r="S34" s="149" t="s">
        <v>66</v>
      </c>
    </row>
    <row r="35" spans="1:19" s="3" customFormat="1" ht="56.25" x14ac:dyDescent="0.15">
      <c r="A35" s="110">
        <f t="shared" si="0"/>
        <v>27</v>
      </c>
      <c r="B35" s="174">
        <f t="shared" ca="1" si="6"/>
        <v>3.4722222222220989E-3</v>
      </c>
      <c r="C35" s="175">
        <f t="shared" ca="1" si="5"/>
        <v>1.0416666666666666E-2</v>
      </c>
      <c r="D35" s="176">
        <v>10</v>
      </c>
      <c r="E35" s="166"/>
      <c r="F35" s="170"/>
      <c r="G35" s="177"/>
      <c r="H35" s="247"/>
      <c r="I35" s="253"/>
      <c r="J35" s="178" t="s">
        <v>112</v>
      </c>
      <c r="K35" s="75" t="s">
        <v>104</v>
      </c>
      <c r="L35" s="179" t="s">
        <v>105</v>
      </c>
      <c r="M35" s="92" t="s">
        <v>113</v>
      </c>
      <c r="N35" s="163" t="s">
        <v>66</v>
      </c>
      <c r="O35" s="148" t="s">
        <v>107</v>
      </c>
      <c r="P35" s="148" t="s">
        <v>107</v>
      </c>
      <c r="Q35" s="149" t="s">
        <v>66</v>
      </c>
      <c r="R35" s="164" t="s">
        <v>66</v>
      </c>
      <c r="S35" s="149" t="s">
        <v>66</v>
      </c>
    </row>
    <row r="36" spans="1:19" s="3" customFormat="1" ht="22.5" x14ac:dyDescent="0.15">
      <c r="A36" s="110">
        <f t="shared" si="0"/>
        <v>28</v>
      </c>
      <c r="B36" s="174">
        <f t="shared" ca="1" si="6"/>
        <v>1.0416666666666666E-2</v>
      </c>
      <c r="C36" s="175">
        <f t="shared" ca="1" si="5"/>
        <v>3.125E-2</v>
      </c>
      <c r="D36" s="176">
        <v>30</v>
      </c>
      <c r="E36" s="166"/>
      <c r="F36" s="170"/>
      <c r="G36" s="177"/>
      <c r="H36" s="247"/>
      <c r="I36" s="253"/>
      <c r="J36" s="178" t="s">
        <v>114</v>
      </c>
      <c r="K36" s="75" t="s">
        <v>104</v>
      </c>
      <c r="L36" s="179" t="s">
        <v>105</v>
      </c>
      <c r="M36" s="180" t="s">
        <v>115</v>
      </c>
      <c r="N36" s="163" t="s">
        <v>66</v>
      </c>
      <c r="O36" s="148" t="s">
        <v>107</v>
      </c>
      <c r="P36" s="148" t="s">
        <v>107</v>
      </c>
      <c r="Q36" s="149" t="s">
        <v>66</v>
      </c>
      <c r="R36" s="164" t="s">
        <v>66</v>
      </c>
      <c r="S36" s="149" t="s">
        <v>66</v>
      </c>
    </row>
    <row r="37" spans="1:19" s="3" customFormat="1" ht="67.5" x14ac:dyDescent="0.15">
      <c r="A37" s="110">
        <f t="shared" si="0"/>
        <v>29</v>
      </c>
      <c r="B37" s="174">
        <f t="shared" ca="1" si="6"/>
        <v>3.125E-2</v>
      </c>
      <c r="C37" s="175">
        <f t="shared" ca="1" si="5"/>
        <v>3.8194444444444441E-2</v>
      </c>
      <c r="D37" s="176">
        <v>10</v>
      </c>
      <c r="E37" s="181"/>
      <c r="F37" s="182"/>
      <c r="G37" s="177"/>
      <c r="H37" s="247"/>
      <c r="I37" s="253"/>
      <c r="J37" s="178" t="s">
        <v>116</v>
      </c>
      <c r="K37" s="75" t="s">
        <v>104</v>
      </c>
      <c r="L37" s="179" t="s">
        <v>105</v>
      </c>
      <c r="M37" s="183" t="s">
        <v>117</v>
      </c>
      <c r="N37" s="163" t="s">
        <v>66</v>
      </c>
      <c r="O37" s="148" t="s">
        <v>107</v>
      </c>
      <c r="P37" s="148" t="s">
        <v>107</v>
      </c>
      <c r="Q37" s="149" t="s">
        <v>66</v>
      </c>
      <c r="R37" s="164" t="s">
        <v>66</v>
      </c>
      <c r="S37" s="149" t="s">
        <v>66</v>
      </c>
    </row>
    <row r="38" spans="1:19" ht="78.75" x14ac:dyDescent="0.15">
      <c r="A38" s="67">
        <f t="shared" si="0"/>
        <v>30</v>
      </c>
      <c r="B38" s="184">
        <f t="shared" ca="1" si="6"/>
        <v>3.8194444444444441E-2</v>
      </c>
      <c r="C38" s="185">
        <f t="shared" ca="1" si="5"/>
        <v>4.5138888888888888E-2</v>
      </c>
      <c r="D38" s="186">
        <v>10</v>
      </c>
      <c r="E38" s="187"/>
      <c r="F38" s="188"/>
      <c r="G38" s="189"/>
      <c r="H38" s="247"/>
      <c r="I38" s="254" t="s">
        <v>27</v>
      </c>
      <c r="J38" s="190" t="s">
        <v>118</v>
      </c>
      <c r="K38" s="191" t="s">
        <v>77</v>
      </c>
      <c r="L38" s="191" t="s">
        <v>45</v>
      </c>
      <c r="M38" s="192" t="s">
        <v>119</v>
      </c>
      <c r="N38" s="193" t="s">
        <v>107</v>
      </c>
      <c r="O38" s="194" t="s">
        <v>66</v>
      </c>
      <c r="P38" s="194" t="s">
        <v>66</v>
      </c>
      <c r="Q38" s="194" t="s">
        <v>66</v>
      </c>
      <c r="R38" s="194" t="s">
        <v>66</v>
      </c>
      <c r="S38" s="195" t="s">
        <v>66</v>
      </c>
    </row>
    <row r="39" spans="1:19" ht="135.75" thickBot="1" x14ac:dyDescent="0.2">
      <c r="A39" s="196">
        <f t="shared" si="0"/>
        <v>31</v>
      </c>
      <c r="B39" s="197">
        <f t="shared" ca="1" si="4"/>
        <v>4.5138888888888888E-2</v>
      </c>
      <c r="C39" s="198">
        <f t="shared" ca="1" si="5"/>
        <v>5.2083333333333336E-2</v>
      </c>
      <c r="D39" s="199">
        <v>10</v>
      </c>
      <c r="E39" s="200"/>
      <c r="F39" s="201"/>
      <c r="G39" s="202"/>
      <c r="H39" s="248"/>
      <c r="I39" s="255"/>
      <c r="J39" s="203" t="s">
        <v>120</v>
      </c>
      <c r="K39" s="204" t="s">
        <v>29</v>
      </c>
      <c r="L39" s="204" t="s">
        <v>30</v>
      </c>
      <c r="M39" s="205" t="s">
        <v>121</v>
      </c>
      <c r="N39" s="206" t="s">
        <v>107</v>
      </c>
      <c r="O39" s="207" t="s">
        <v>66</v>
      </c>
      <c r="P39" s="207" t="s">
        <v>66</v>
      </c>
      <c r="Q39" s="207" t="s">
        <v>66</v>
      </c>
      <c r="R39" s="207" t="s">
        <v>66</v>
      </c>
      <c r="S39" s="208" t="s">
        <v>66</v>
      </c>
    </row>
    <row r="42" spans="1:19" x14ac:dyDescent="0.15">
      <c r="D42" s="210"/>
    </row>
    <row r="50" spans="4:4" x14ac:dyDescent="0.15">
      <c r="D50" s="211"/>
    </row>
  </sheetData>
  <mergeCells count="25">
    <mergeCell ref="B5:C5"/>
    <mergeCell ref="B6:C6"/>
    <mergeCell ref="H14:H39"/>
    <mergeCell ref="I14:I24"/>
    <mergeCell ref="I25:I37"/>
    <mergeCell ref="I38:I39"/>
    <mergeCell ref="B7:C7"/>
    <mergeCell ref="B8:C8"/>
    <mergeCell ref="B9:C9"/>
    <mergeCell ref="H10:H13"/>
    <mergeCell ref="I10:I13"/>
    <mergeCell ref="A2:B2"/>
    <mergeCell ref="C2:G2"/>
    <mergeCell ref="N2:S2"/>
    <mergeCell ref="A3:A4"/>
    <mergeCell ref="B3:C3"/>
    <mergeCell ref="D3:D4"/>
    <mergeCell ref="E3:F3"/>
    <mergeCell ref="G3:G4"/>
    <mergeCell ref="H3:I4"/>
    <mergeCell ref="J3:J4"/>
    <mergeCell ref="L3:L4"/>
    <mergeCell ref="M3:M4"/>
    <mergeCell ref="N3:S3"/>
    <mergeCell ref="K3:K4"/>
  </mergeCells>
  <phoneticPr fontId="5"/>
  <pageMargins left="0.39370078740157483" right="0.39370078740157483" top="0.59055118110236227" bottom="0.59055118110236227" header="0.39370078740157483" footer="0.39370078740157483"/>
  <pageSetup paperSize="9" scale="13" firstPageNumber="0" fitToHeight="0" orientation="landscape" r:id="rId1"/>
  <headerFooter alignWithMargins="0">
    <oddHeader>&amp;L&amp;A&amp;R&amp;D</oddHead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zoomScale="80" zoomScaleNormal="80" workbookViewId="0">
      <selection sqref="A1:XFD1048576"/>
    </sheetView>
  </sheetViews>
  <sheetFormatPr defaultRowHeight="13.5" x14ac:dyDescent="0.15"/>
  <cols>
    <col min="1" max="1" width="21.25" style="216" bestFit="1" customWidth="1"/>
    <col min="2" max="2" width="6.75" style="216" bestFit="1" customWidth="1"/>
    <col min="3" max="3" width="13.875" style="216" bestFit="1" customWidth="1"/>
    <col min="4" max="4" width="12.5" style="216" bestFit="1" customWidth="1"/>
    <col min="5" max="7" width="11.875" style="216" bestFit="1" customWidth="1"/>
    <col min="8" max="8" width="120.625" style="216" customWidth="1"/>
    <col min="9" max="9" width="10.5" style="216" bestFit="1" customWidth="1"/>
    <col min="10" max="10" width="6.75" style="216" bestFit="1" customWidth="1"/>
    <col min="11" max="11" width="90.875" style="215" customWidth="1"/>
    <col min="12" max="16" width="6.75" bestFit="1" customWidth="1"/>
    <col min="17" max="17" width="10.875" bestFit="1" customWidth="1"/>
  </cols>
  <sheetData>
    <row r="1" spans="1:17" ht="17.25" x14ac:dyDescent="0.15">
      <c r="A1" s="217" t="s">
        <v>122</v>
      </c>
      <c r="B1" s="217" t="s">
        <v>123</v>
      </c>
      <c r="C1" s="217" t="s">
        <v>124</v>
      </c>
      <c r="D1" s="217" t="s">
        <v>126</v>
      </c>
      <c r="E1" s="217" t="s">
        <v>125</v>
      </c>
      <c r="F1" s="217" t="s">
        <v>8</v>
      </c>
      <c r="G1" s="217" t="s">
        <v>8</v>
      </c>
      <c r="H1" s="217" t="s">
        <v>127</v>
      </c>
      <c r="I1" s="217" t="s">
        <v>10</v>
      </c>
      <c r="J1" s="217" t="s">
        <v>11</v>
      </c>
      <c r="K1" s="218" t="s">
        <v>12</v>
      </c>
      <c r="L1" s="213" t="s">
        <v>17</v>
      </c>
      <c r="M1" s="213" t="s">
        <v>18</v>
      </c>
      <c r="N1" s="213" t="s">
        <v>19</v>
      </c>
      <c r="O1" s="213" t="s">
        <v>128</v>
      </c>
      <c r="P1" s="213" t="s">
        <v>21</v>
      </c>
      <c r="Q1" s="213" t="s">
        <v>23</v>
      </c>
    </row>
    <row r="2" spans="1:17" ht="40.5" x14ac:dyDescent="0.15">
      <c r="A2" s="216">
        <f>ROW(作業計画!A10)</f>
        <v>10</v>
      </c>
      <c r="B2" s="219">
        <f>作業計画!A10</f>
        <v>2</v>
      </c>
      <c r="C2" s="219" t="str">
        <f ca="1">IF(_xlfn.ISFORMULA(作業計画!B10), _xlfn.FORMULATEXT(作業計画!B10), TEXT(作業計画!B10,"HH:MM"))</f>
        <v>20:00</v>
      </c>
      <c r="D2" s="219" t="str">
        <f ca="1">TEXT(作業計画!C10,"HH:MM")</f>
        <v>20:05</v>
      </c>
      <c r="E2" s="216">
        <f>作業計画!D10</f>
        <v>5</v>
      </c>
      <c r="F2" s="216" t="str">
        <f>IF(作業計画!H10=0, F1, 作業計画!H10)</f>
        <v>評価</v>
      </c>
      <c r="G2" s="216" t="str">
        <f>IF(作業計画!I10=0, G1, 作業計画!I10)</f>
        <v>全体</v>
      </c>
      <c r="H2" s="215" t="str">
        <f>SUBSTITUTE(作業計画!J10, "
", """ &amp; vbCrLf &amp; """)</f>
        <v>評価PDFサーバ電源OFF</v>
      </c>
      <c r="I2" s="216" t="str">
        <f>作業計画!K10</f>
        <v>佐藤</v>
      </c>
      <c r="J2" s="216" t="str">
        <f>作業計画!L10</f>
        <v>HARP</v>
      </c>
      <c r="K2" s="215" t="str">
        <f>SUBSTITUTE(作業計画!M10, "
", """ &amp; vbCrLf &amp; """)</f>
        <v>１．評価ＰＤＦサーバ２号機( cldspdfap12 )にリモートデスクトップでログインする。（必ず administrator でログインすること）" &amp; vbCrLf &amp; "２．左下のWindowsメニューを開いて電源アイコンを選択し「シャットダウン」をクリックする。" &amp; vbCrLf &amp; "</v>
      </c>
      <c r="L2" s="212" t="str">
        <f>作業計画!N10</f>
        <v>□</v>
      </c>
      <c r="M2" s="212" t="str">
        <f>作業計画!O10</f>
        <v>□</v>
      </c>
      <c r="N2" s="212" t="str">
        <f>作業計画!P10</f>
        <v>□</v>
      </c>
      <c r="O2" s="212" t="str">
        <f>作業計画!Q10</f>
        <v>□</v>
      </c>
      <c r="P2" s="212" t="str">
        <f>作業計画!R10</f>
        <v>□</v>
      </c>
      <c r="Q2" s="212" t="str">
        <f>作業計画!S10</f>
        <v>□</v>
      </c>
    </row>
    <row r="3" spans="1:17" ht="27" x14ac:dyDescent="0.15">
      <c r="A3" s="216">
        <f>ROW(作業計画!A11)</f>
        <v>11</v>
      </c>
      <c r="B3" s="219">
        <f>作業計画!A11</f>
        <v>3</v>
      </c>
      <c r="C3" s="219" t="str">
        <f ca="1">IF(_xlfn.ISFORMULA(作業計画!B11), _xlfn.FORMULATEXT(作業計画!B11), TEXT(作業計画!B11,"HH:MM"))</f>
        <v>=C10</v>
      </c>
      <c r="D3" s="219" t="str">
        <f ca="1">TEXT(作業計画!C11,"HH:MM")</f>
        <v>20:15</v>
      </c>
      <c r="E3" s="216">
        <f>作業計画!D11</f>
        <v>10</v>
      </c>
      <c r="F3" s="216" t="str">
        <f>IF(作業計画!H11=0, F2, 作業計画!H11)</f>
        <v>評価</v>
      </c>
      <c r="G3" s="216" t="str">
        <f>IF(作業計画!I11=0, G2, 作業計画!I11)</f>
        <v>全体</v>
      </c>
      <c r="H3" s="215" t="str">
        <f>SUBSTITUTE(作業計画!J11, "
", """ &amp; vbCrLf &amp; """)</f>
        <v>評価PDFサーバCPU追加</v>
      </c>
      <c r="I3" s="216" t="str">
        <f>作業計画!K11</f>
        <v>基盤チーム</v>
      </c>
      <c r="J3" s="216" t="str">
        <f>作業計画!L11</f>
        <v>HARP</v>
      </c>
      <c r="K3" s="215" t="str">
        <f>SUBSTITUTE(作業計画!M11, "
", """ &amp; vbCrLf &amp; """)</f>
        <v>基盤チームの作業手順：スナップショットの取得　→　CPUリソース追加　→　電源ON" &amp; vbCrLf &amp; "※施設予約チームの担当箇所：作業前の電源OFF、作業後の動作確認・スナップショット削除" &amp; vbCrLf &amp; "</v>
      </c>
      <c r="L3" s="212" t="str">
        <f>作業計画!N11</f>
        <v>□</v>
      </c>
      <c r="M3" s="212" t="str">
        <f>作業計画!O11</f>
        <v>□</v>
      </c>
      <c r="N3" s="212" t="str">
        <f>作業計画!P11</f>
        <v>□</v>
      </c>
      <c r="O3" s="212" t="str">
        <f>作業計画!Q11</f>
        <v>□</v>
      </c>
      <c r="P3" s="212" t="str">
        <f>作業計画!R11</f>
        <v>□</v>
      </c>
      <c r="Q3" s="212" t="str">
        <f>作業計画!S11</f>
        <v>□</v>
      </c>
    </row>
    <row r="4" spans="1:17" ht="67.5" x14ac:dyDescent="0.15">
      <c r="A4" s="216">
        <f>ROW(作業計画!A12)</f>
        <v>12</v>
      </c>
      <c r="B4" s="219">
        <f>作業計画!A12</f>
        <v>4</v>
      </c>
      <c r="C4" s="219" t="str">
        <f ca="1">IF(_xlfn.ISFORMULA(作業計画!B12), _xlfn.FORMULATEXT(作業計画!B12), TEXT(作業計画!B12,"HH:MM"))</f>
        <v>20:00</v>
      </c>
      <c r="D4" s="219" t="str">
        <f ca="1">TEXT(作業計画!C12,"HH:MM")</f>
        <v>20:10</v>
      </c>
      <c r="E4" s="216">
        <f>作業計画!D12</f>
        <v>10</v>
      </c>
      <c r="F4" s="216" t="str">
        <f>IF(作業計画!H12=0, F3, 作業計画!H12)</f>
        <v>評価</v>
      </c>
      <c r="G4" s="216" t="str">
        <f>IF(作業計画!I12=0, G3, 作業計画!I12)</f>
        <v>全体</v>
      </c>
      <c r="H4" s="215" t="str">
        <f>SUBSTITUTE(作業計画!J12, "
", """ &amp; vbCrLf &amp; """)</f>
        <v>スナップショット取得" &amp; vbCrLf &amp; "・施設予約評価サーバ( clsycmnsv11 )" &amp; vbCrLf &amp; "" &amp; vbCrLf &amp; "※評価ＰＤＦサーバ２号機( cldspdfap12 )は基盤チームが取得するため不要</v>
      </c>
      <c r="I4" s="216" t="str">
        <f>作業計画!K12</f>
        <v>佐藤</v>
      </c>
      <c r="J4" s="216" t="str">
        <f>作業計画!L12</f>
        <v>HARP</v>
      </c>
      <c r="K4" s="215" t="str">
        <f>SUBSTITUTE(作業計画!M12, "
", """ &amp; vbCrLf &amp; """)</f>
        <v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対象のホストを選択し右クリックから「Snapshots」→「Take snapshots..」を選択" &amp; vbCrLf &amp; "６. 名前「 20181127_施設予約計画停止 」をつけてOKをクリック" &amp; vbCrLf &amp; "</v>
      </c>
      <c r="L4" s="212" t="str">
        <f>作業計画!N12</f>
        <v>□</v>
      </c>
      <c r="M4" s="212" t="str">
        <f>作業計画!O12</f>
        <v>□</v>
      </c>
      <c r="N4" s="212" t="str">
        <f>作業計画!P12</f>
        <v>□</v>
      </c>
      <c r="O4" s="212" t="str">
        <f>作業計画!Q12</f>
        <v>□</v>
      </c>
      <c r="P4" s="212" t="str">
        <f>作業計画!R12</f>
        <v>□</v>
      </c>
      <c r="Q4" s="212" t="str">
        <f>作業計画!S12</f>
        <v>□</v>
      </c>
    </row>
    <row r="5" spans="1:17" ht="121.5" x14ac:dyDescent="0.15">
      <c r="A5" s="216">
        <f>ROW(作業計画!A13)</f>
        <v>13</v>
      </c>
      <c r="B5" s="219">
        <f>作業計画!A13</f>
        <v>5</v>
      </c>
      <c r="C5" s="219" t="str">
        <f ca="1">IF(_xlfn.ISFORMULA(作業計画!B13), _xlfn.FORMULATEXT(作業計画!B13), TEXT(作業計画!B13,"HH:MM"))</f>
        <v>=C12</v>
      </c>
      <c r="D5" s="219" t="str">
        <f ca="1">TEXT(作業計画!C13,"HH:MM")</f>
        <v>20:30</v>
      </c>
      <c r="E5" s="216">
        <f>作業計画!D13</f>
        <v>20</v>
      </c>
      <c r="F5" s="216" t="str">
        <f>IF(作業計画!H13=0, F4, 作業計画!H13)</f>
        <v>評価</v>
      </c>
      <c r="G5" s="216" t="str">
        <f>IF(作業計画!I13=0, G4, 作業計画!I13)</f>
        <v>全体</v>
      </c>
      <c r="H5" s="215" t="str">
        <f>SUBSTITUTE(作業計画!J13, "
", """ &amp; vbCrLf &amp; """)</f>
        <v>Windowsパッチ適用(評価・評価PDF)</v>
      </c>
      <c r="I5" s="216" t="str">
        <f>作業計画!K13</f>
        <v>佐藤</v>
      </c>
      <c r="J5" s="216" t="str">
        <f>作業計画!L13</f>
        <v>HARP</v>
      </c>
      <c r="K5" s="215" t="str">
        <f>SUBSTITUTE(作業計画!M13, "
", """ &amp; vbCrLf &amp; """)</f>
        <v>１．評価サーバー(clsycmnsv11)に以下のパッチをWindows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"" &amp; vbCrLf &amp; "２．評価PDFサーバー(cldspdfap12)に以下のパッチをWindows Updateで適用する。Windows Updateが正常に機能しなかった場合は手動で適用する。パッチ適用後、サーバーを再起動する。" &amp; vbCrLf &amp; " ・（差分）windows10.0-kb4467691-x64delta6b9a46894017c7fc7776f896b0a8123ede03b8f6.msu" &amp; vbCrLf &amp; " ・（累積）windows10.0-kb4467691-x64_c1884b8c61fd7837b4a59a3aa7b87707474a8c12.msu" &amp; vbCrLf &amp; "</v>
      </c>
      <c r="L5" s="212" t="str">
        <f>作業計画!N13</f>
        <v>□</v>
      </c>
      <c r="M5" s="212" t="str">
        <f>作業計画!O13</f>
        <v>□</v>
      </c>
      <c r="N5" s="212" t="str">
        <f>作業計画!P13</f>
        <v>□</v>
      </c>
      <c r="O5" s="212" t="str">
        <f>作業計画!Q13</f>
        <v>□</v>
      </c>
      <c r="P5" s="212" t="str">
        <f>作業計画!R13</f>
        <v>□</v>
      </c>
      <c r="Q5" s="212" t="str">
        <f>作業計画!S13</f>
        <v>□</v>
      </c>
    </row>
    <row r="6" spans="1:17" ht="81" x14ac:dyDescent="0.15">
      <c r="A6" s="216">
        <f>ROW(作業計画!A14)</f>
        <v>14</v>
      </c>
      <c r="B6" s="219">
        <f>作業計画!A14</f>
        <v>6</v>
      </c>
      <c r="C6" s="219" t="str">
        <f ca="1">IF(_xlfn.ISFORMULA(作業計画!B14), _xlfn.FORMULATEXT(作業計画!B14), TEXT(作業計画!B14,"HH:MM"))</f>
        <v>20:45</v>
      </c>
      <c r="D6" s="219" t="str">
        <f>TEXT(作業計画!C14,"HH:MM")</f>
        <v>20:50</v>
      </c>
      <c r="E6" s="216">
        <f>作業計画!D14</f>
        <v>5</v>
      </c>
      <c r="F6" s="216" t="str">
        <f>IF(作業計画!H14=0, F5, 作業計画!H14)</f>
        <v>本番</v>
      </c>
      <c r="G6" s="216" t="str">
        <f>IF(作業計画!I14=0, G5, 作業計画!I14)</f>
        <v>札幌</v>
      </c>
      <c r="H6" s="215" t="str">
        <f>SUBSTITUTE(作業計画!J14, "
", """ &amp; vbCrLf &amp; """)</f>
        <v>音声サービス終了時間変更（21:00）</v>
      </c>
      <c r="I6" s="216" t="str">
        <f>作業計画!K14</f>
        <v>佐藤</v>
      </c>
      <c r="J6" s="216" t="str">
        <f>作業計画!L14</f>
        <v>HARP</v>
      </c>
      <c r="K6" s="215" t="str">
        <f>SUBSTITUTE(作業計画!M14, "
", """ &amp; vbCrLf &amp; """)</f>
        <v>１．音声サーバー(clsysapvs01) にリモートデスクトップでログインする。（必ず administrator でログインすること）" &amp; vbCrLf &amp; "２．「C:\HARP.JV.SSY.Onsei.Main\exe\SSYONSEI.exe_メンテConfigにする.bat」を実行し、「SSYONSEI.exe.config」が変更されていることを確認する。" &amp; vbCrLf &amp; "３．「C:\HARP.JV.SSY.Onsei.Main\wav\_____メンテ音声にする.bat」を実行し、「1003.wav」「1004.wav」が変更されていることを確認する。" &amp; vbCrLf &amp; "４．電話（011-522-2500）にて、施設予約の受付が可能であることを確認する。" &amp; vbCrLf &amp; "</v>
      </c>
      <c r="L6" s="212" t="str">
        <f>作業計画!N14</f>
        <v>□</v>
      </c>
      <c r="M6" s="212" t="str">
        <f>作業計画!O14</f>
        <v>□</v>
      </c>
      <c r="N6" s="212" t="str">
        <f>作業計画!P14</f>
        <v>□</v>
      </c>
      <c r="O6" s="212" t="str">
        <f>作業計画!Q14</f>
        <v>□</v>
      </c>
      <c r="P6" s="212" t="str">
        <f>作業計画!R14</f>
        <v>□</v>
      </c>
      <c r="Q6" s="212" t="str">
        <f>作業計画!S14</f>
        <v>□</v>
      </c>
    </row>
    <row r="7" spans="1:17" ht="54" x14ac:dyDescent="0.15">
      <c r="A7" s="216">
        <f>ROW(作業計画!A15)</f>
        <v>15</v>
      </c>
      <c r="B7" s="219">
        <f>作業計画!A15</f>
        <v>7</v>
      </c>
      <c r="C7" s="219" t="str">
        <f ca="1">IF(_xlfn.ISFORMULA(作業計画!B15), _xlfn.FORMULATEXT(作業計画!B15), TEXT(作業計画!B15,"HH:MM"))</f>
        <v>21:00</v>
      </c>
      <c r="D7" s="219" t="str">
        <f ca="1">TEXT(作業計画!C15,"HH:MM")</f>
        <v>21:01</v>
      </c>
      <c r="E7" s="216">
        <f>作業計画!D15</f>
        <v>1</v>
      </c>
      <c r="F7" s="216" t="str">
        <f>IF(作業計画!H15=0, F6, 作業計画!H15)</f>
        <v>本番</v>
      </c>
      <c r="G7" s="216" t="str">
        <f>IF(作業計画!I15=0, G6, 作業計画!I15)</f>
        <v>札幌</v>
      </c>
      <c r="H7" s="215" t="str">
        <f>SUBSTITUTE(作業計画!J15, "
", """ &amp; vbCrLf &amp; """)</f>
        <v>札幌施設予約看板（工事中）のONを確認</v>
      </c>
      <c r="I7" s="216" t="str">
        <f>作業計画!K15</f>
        <v>佐藤</v>
      </c>
      <c r="J7" s="216" t="str">
        <f>作業計画!L15</f>
        <v>HARP</v>
      </c>
      <c r="K7" s="215" t="str">
        <f>SUBSTITUTE(作業計画!M15, "
", """ &amp; vbCrLf &amp; """)</f>
        <v>１．以下のURLにアクセスして利用者の看板（工事中）がONになっていることを確認する。" &amp; vbCrLf &amp; "　札幌 利用者：https://yoyaku.harp.lg.jp/resident/Menu.aspx" &amp; vbCrLf &amp; "２．カード発行端末から以下のURLにアクセスして管理者の看板（工事中）がONになっていることを確認する。" &amp; vbCrLf &amp; "　札幌 管理者：https://ssy.harp.local/011002" &amp; vbCrLf &amp; "</v>
      </c>
      <c r="L7" s="212" t="str">
        <f>作業計画!N15</f>
        <v>□</v>
      </c>
      <c r="M7" s="212" t="str">
        <f>作業計画!O15</f>
        <v>□</v>
      </c>
      <c r="N7" s="212" t="str">
        <f>作業計画!P15</f>
        <v>□</v>
      </c>
      <c r="O7" s="212" t="str">
        <f>作業計画!Q15</f>
        <v>□</v>
      </c>
      <c r="P7" s="212" t="str">
        <f>作業計画!R15</f>
        <v>□</v>
      </c>
      <c r="Q7" s="212" t="str">
        <f>作業計画!S15</f>
        <v>□</v>
      </c>
    </row>
    <row r="8" spans="1:17" ht="54" x14ac:dyDescent="0.15">
      <c r="A8" s="216">
        <f>ROW(作業計画!A16)</f>
        <v>16</v>
      </c>
      <c r="B8" s="219">
        <f>作業計画!A16</f>
        <v>8</v>
      </c>
      <c r="C8" s="219" t="str">
        <f ca="1">IF(_xlfn.ISFORMULA(作業計画!B16), _xlfn.FORMULATEXT(作業計画!B16), TEXT(作業計画!B16,"HH:MM"))</f>
        <v>21:00</v>
      </c>
      <c r="D8" s="219" t="str">
        <f>TEXT(作業計画!C16,"HH:MM")</f>
        <v>21:05</v>
      </c>
      <c r="E8" s="216">
        <f>作業計画!D16</f>
        <v>5</v>
      </c>
      <c r="F8" s="216" t="str">
        <f>IF(作業計画!H16=0, F7, 作業計画!H16)</f>
        <v>本番</v>
      </c>
      <c r="G8" s="216" t="str">
        <f>IF(作業計画!I16=0, G7, 作業計画!I16)</f>
        <v>札幌</v>
      </c>
      <c r="H8" s="215" t="str">
        <f>SUBSTITUTE(作業計画!J16, "
", """ &amp; vbCrLf &amp; """)</f>
        <v>音声メンテナンスモードへ(21時00分に実施)</v>
      </c>
      <c r="I8" s="216" t="str">
        <f>作業計画!K16</f>
        <v>佐藤</v>
      </c>
      <c r="J8" s="216" t="str">
        <f>作業計画!L16</f>
        <v>HARP</v>
      </c>
      <c r="K8" s="215" t="str">
        <f>SUBSTITUTE(作業計画!M16, "
", """ &amp; vbCrLf &amp; """)</f>
        <v>１．音声終了時間設定反映のため、 音声サーバー(clsysapvs01) の再起動を行う。（スタートメニューから）" &amp; vbCrLf &amp; "２．再起動後、administrator でログインし、VOISTAGE のサービスが起動されていることを確認する。" &amp; vbCrLf &amp; "３．電話（011-522-2500）にて、メンテナンスメッセージが流れ電話が切れることを確認する。" &amp; vbCrLf &amp; "</v>
      </c>
      <c r="L8" s="212" t="str">
        <f>作業計画!N16</f>
        <v>□</v>
      </c>
      <c r="M8" s="212" t="str">
        <f>作業計画!O16</f>
        <v>□</v>
      </c>
      <c r="N8" s="212" t="str">
        <f>作業計画!P16</f>
        <v>□</v>
      </c>
      <c r="O8" s="212" t="str">
        <f>作業計画!Q16</f>
        <v>□</v>
      </c>
      <c r="P8" s="212" t="str">
        <f>作業計画!R16</f>
        <v>□</v>
      </c>
      <c r="Q8" s="212" t="str">
        <f>作業計画!S16</f>
        <v>□</v>
      </c>
    </row>
    <row r="9" spans="1:17" ht="67.5" x14ac:dyDescent="0.15">
      <c r="A9" s="216">
        <f>ROW(作業計画!A17)</f>
        <v>17</v>
      </c>
      <c r="B9" s="219">
        <f>作業計画!A17</f>
        <v>9</v>
      </c>
      <c r="C9" s="219" t="str">
        <f ca="1">IF(_xlfn.ISFORMULA(作業計画!B17), _xlfn.FORMULATEXT(作業計画!B17), TEXT(作業計画!B17,"HH:MM"))</f>
        <v>=C15</v>
      </c>
      <c r="D9" s="219" t="str">
        <f ca="1">TEXT(作業計画!C17,"HH:MM")</f>
        <v>21:11</v>
      </c>
      <c r="E9" s="216">
        <f>作業計画!D17</f>
        <v>10</v>
      </c>
      <c r="F9" s="216" t="str">
        <f>IF(作業計画!H17=0, F8, 作業計画!H17)</f>
        <v>本番</v>
      </c>
      <c r="G9" s="216" t="str">
        <f>IF(作業計画!I17=0, G8, 作業計画!I17)</f>
        <v>札幌</v>
      </c>
      <c r="H9" s="215" t="str">
        <f>SUBSTITUTE(作業計画!J17, "
", """ &amp; vbCrLf &amp; """)</f>
        <v>スナップショット取得" &amp; vbCrLf &amp; "・施設予約札幌ＤＢサーバ( clsysapdb01 )" &amp; vbCrLf &amp; "・施設予約札幌ＡＰサーバ( clsysapap01 )</v>
      </c>
      <c r="I9" s="216" t="str">
        <f>作業計画!K17</f>
        <v>佐藤</v>
      </c>
      <c r="J9" s="216" t="str">
        <f>作業計画!L17</f>
        <v>HARP</v>
      </c>
      <c r="K9" s="215" t="str">
        <f>SUBSTITUTE(作業計画!M17, "
", """ &amp; vbCrLf &amp; """)</f>
        <v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対象のホストを選択し右クリックから「Snapshots」→「Take snapshots..」を選択" &amp; vbCrLf &amp; "６. 名前「 20181127_施設予約計画停止 」をつけてOKをクリック" &amp; vbCrLf &amp; "</v>
      </c>
      <c r="L9" s="212" t="str">
        <f>作業計画!N17</f>
        <v>□</v>
      </c>
      <c r="M9" s="212" t="str">
        <f>作業計画!O17</f>
        <v>□</v>
      </c>
      <c r="N9" s="212" t="str">
        <f>作業計画!P17</f>
        <v>□</v>
      </c>
      <c r="O9" s="212" t="str">
        <f>作業計画!Q17</f>
        <v>□</v>
      </c>
      <c r="P9" s="212" t="str">
        <f>作業計画!R17</f>
        <v>□</v>
      </c>
      <c r="Q9" s="212" t="str">
        <f>作業計画!S17</f>
        <v>□</v>
      </c>
    </row>
    <row r="10" spans="1:17" ht="67.5" x14ac:dyDescent="0.15">
      <c r="A10" s="216">
        <f>ROW(作業計画!A18)</f>
        <v>18</v>
      </c>
      <c r="B10" s="219">
        <f>作業計画!A18</f>
        <v>10</v>
      </c>
      <c r="C10" s="219" t="str">
        <f ca="1">IF(_xlfn.ISFORMULA(作業計画!B18), _xlfn.FORMULATEXT(作業計画!B18), TEXT(作業計画!B18,"HH:MM"))</f>
        <v>=C16</v>
      </c>
      <c r="D10" s="219" t="str">
        <f>TEXT(作業計画!C18,"HH:MM")</f>
        <v>21:25</v>
      </c>
      <c r="E10" s="216">
        <f>作業計画!D18</f>
        <v>20</v>
      </c>
      <c r="F10" s="216" t="str">
        <f>IF(作業計画!H18=0, F9, 作業計画!H18)</f>
        <v>本番</v>
      </c>
      <c r="G10" s="216" t="str">
        <f>IF(作業計画!I18=0, G9, 作業計画!I18)</f>
        <v>札幌</v>
      </c>
      <c r="H10" s="215" t="str">
        <f>SUBSTITUTE(作業計画!J18, "
", """ &amp; vbCrLf &amp; """)</f>
        <v>Windowsパッチ適用(音声・DB・AP)</v>
      </c>
      <c r="I10" s="216" t="str">
        <f>作業計画!K18</f>
        <v>佐藤</v>
      </c>
      <c r="J10" s="216" t="str">
        <f>作業計画!L18</f>
        <v>HARP</v>
      </c>
      <c r="K10" s="215" t="str">
        <f>SUBSTITUTE(作業計画!M18, "
", """ &amp; vbCrLf &amp; """)</f>
        <v>１．札幌DB(clsysapdb01)、札幌AP(clsysapap01)、音声(clsysapvs01)に以下のパッチをWindows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</v>
      </c>
      <c r="L10" s="212" t="str">
        <f>作業計画!N18</f>
        <v>□</v>
      </c>
      <c r="M10" s="212" t="str">
        <f>作業計画!O18</f>
        <v>□</v>
      </c>
      <c r="N10" s="212" t="str">
        <f>作業計画!P18</f>
        <v>□</v>
      </c>
      <c r="O10" s="212" t="str">
        <f>作業計画!Q18</f>
        <v>□</v>
      </c>
      <c r="P10" s="212" t="str">
        <f>作業計画!R18</f>
        <v>□</v>
      </c>
      <c r="Q10" s="212" t="str">
        <f>作業計画!S18</f>
        <v>□</v>
      </c>
    </row>
    <row r="11" spans="1:17" ht="175.5" x14ac:dyDescent="0.15">
      <c r="A11" s="216">
        <f>ROW(作業計画!A19)</f>
        <v>19</v>
      </c>
      <c r="B11" s="219">
        <f>作業計画!A19</f>
        <v>11</v>
      </c>
      <c r="C11" s="219" t="str">
        <f ca="1">IF(_xlfn.ISFORMULA(作業計画!B19), _xlfn.FORMULATEXT(作業計画!B19), TEXT(作業計画!B19,"HH:MM"))</f>
        <v>=C18</v>
      </c>
      <c r="D11" s="219" t="str">
        <f>TEXT(作業計画!C19,"HH:MM")</f>
        <v>21:35</v>
      </c>
      <c r="E11" s="216">
        <f>作業計画!D19</f>
        <v>10</v>
      </c>
      <c r="F11" s="216" t="str">
        <f>IF(作業計画!H19=0, F10, 作業計画!H19)</f>
        <v>本番</v>
      </c>
      <c r="G11" s="216" t="str">
        <f>IF(作業計画!I19=0, G10, 作業計画!I19)</f>
        <v>札幌</v>
      </c>
      <c r="H11" s="215" t="str">
        <f>SUBSTITUTE(作業計画!J19, "
", """ &amp; vbCrLf &amp; """)</f>
        <v>夜間バッチ手動実行(DBバックアップバッチ取得)</v>
      </c>
      <c r="I11" s="216" t="str">
        <f>作業計画!K19</f>
        <v>佐藤</v>
      </c>
      <c r="J11" s="216" t="str">
        <f>作業計画!L19</f>
        <v>HARP</v>
      </c>
      <c r="K11" s="215" t="str">
        <f>SUBSTITUTE(作業計画!M19, "
", """ &amp; vbCrLf &amp; """)</f>
        <v>※バッチ実行前に、AP・DBの R:\harpBatch\SystemFiles\BatchDate.dat が「2018/11/27」になっていることを確認する。" &amp; vbCrLf &amp; "１．統合管理ターミナルサーバー(10.254.255.21)からHinemosクライアントを開き、以下のジョブを即時実行する。" &amp; vbCrLf &amp; "　　札幌_日次夜間バッチ（SAPPORO_DAILY_NIGHT_BATCH）" &amp; vbCrLf &amp; "　　　（ジョブ一覧より右クリック→実行）" &amp; vbCrLf &amp; "２．Hinemosのジョブ[履歴]タブにて、ジョブが正常終了していることを確認する。" &amp; vbCrLf &amp; "３．以下の件名のメールを受信していることを確認する。" &amp; vbCrLf &amp; "　　SSY_Night_Sapporo(情報)" &amp; vbCrLf &amp; "４．以下のフォルダに Before, After のDBバックアップファイルが作られていることを確認する。" &amp; vbCrLf &amp; "　　\\10.30.100.4\r$\MSSQL12.SYDB05\MSSQL\Backup " &amp; vbCrLf &amp; "５．以下のバッチログを確認し、異常が出ていないことを確認する。" &amp; vbCrLf &amp; "　　\\10.30.100.4\r$\harpBatch\Logs" &amp; vbCrLf &amp; "６．以下のAPサーバーのバッチログを確認し、納付情報取込処理が正常に完了したことを確認する。" &amp; vbCrLf &amp; "　　\\10.30.100.1\d$\harpBatch\Logs\NoufuJouhouTorikomi_20181030.log" &amp; vbCrLf &amp; "※バッチ実行後に、DBの R:\harpBatch\SystemFiles\BatchDate.dat が「2018/11/28」になっていることを確認する。" &amp; vbCrLf &amp; "" &amp; vbCrLf &amp; "</v>
      </c>
      <c r="L11" s="212" t="str">
        <f>作業計画!N19</f>
        <v>□</v>
      </c>
      <c r="M11" s="212" t="str">
        <f>作業計画!O19</f>
        <v>□</v>
      </c>
      <c r="N11" s="212" t="str">
        <f>作業計画!P19</f>
        <v>□</v>
      </c>
      <c r="O11" s="212" t="str">
        <f>作業計画!Q19</f>
        <v>□</v>
      </c>
      <c r="P11" s="212" t="str">
        <f>作業計画!R19</f>
        <v>□</v>
      </c>
      <c r="Q11" s="212" t="str">
        <f>作業計画!S19</f>
        <v>□</v>
      </c>
    </row>
    <row r="12" spans="1:17" ht="27" x14ac:dyDescent="0.15">
      <c r="A12" s="216">
        <f>ROW(作業計画!A20)</f>
        <v>20</v>
      </c>
      <c r="B12" s="219">
        <f>作業計画!A20</f>
        <v>12</v>
      </c>
      <c r="C12" s="219" t="str">
        <f ca="1">IF(_xlfn.ISFORMULA(作業計画!B20), _xlfn.FORMULATEXT(作業計画!B20), TEXT(作業計画!B20,"HH:MM"))</f>
        <v>=C19</v>
      </c>
      <c r="D12" s="219" t="str">
        <f>TEXT(作業計画!C20,"HH:MM")</f>
        <v>21:45</v>
      </c>
      <c r="E12" s="216">
        <f>作業計画!D20</f>
        <v>10</v>
      </c>
      <c r="F12" s="216" t="str">
        <f>IF(作業計画!H20=0, F11, 作業計画!H20)</f>
        <v>本番</v>
      </c>
      <c r="G12" s="216" t="str">
        <f>IF(作業計画!I20=0, G11, 作業計画!I20)</f>
        <v>札幌</v>
      </c>
      <c r="H12" s="215" t="str">
        <f>SUBSTITUTE(作業計画!J20, "
", """ &amp; vbCrLf &amp; """)</f>
        <v>期限切れセッションデータ削除</v>
      </c>
      <c r="I12" s="216" t="str">
        <f>作業計画!K20</f>
        <v>佐々木</v>
      </c>
      <c r="J12" s="216" t="str">
        <f>作業計画!L20</f>
        <v>HARP</v>
      </c>
      <c r="K12" s="215" t="str">
        <f>SUBSTITUTE(作業計画!M20, "
", """ &amp; vbCrLf &amp; """)</f>
        <v>SQL Server Management Studio から[ASPState]-[プログラミング]-[ストアドプロシージャ]-[DeleteExpiredSessions]を右クリックし、「ストアドプロシージャの実行」をクリックする。" &amp; vbCrLf &amp; "</v>
      </c>
      <c r="L12" s="212" t="str">
        <f>作業計画!N20</f>
        <v>□</v>
      </c>
      <c r="M12" s="212" t="str">
        <f>作業計画!O20</f>
        <v>□</v>
      </c>
      <c r="N12" s="212" t="str">
        <f>作業計画!P20</f>
        <v>□</v>
      </c>
      <c r="O12" s="212" t="str">
        <f>作業計画!Q20</f>
        <v>□</v>
      </c>
      <c r="P12" s="212" t="str">
        <f>作業計画!R20</f>
        <v>□</v>
      </c>
      <c r="Q12" s="212" t="str">
        <f>作業計画!S20</f>
        <v>□</v>
      </c>
    </row>
    <row r="13" spans="1:17" ht="27" x14ac:dyDescent="0.15">
      <c r="A13" s="216">
        <f>ROW(作業計画!A21)</f>
        <v>21</v>
      </c>
      <c r="B13" s="219">
        <f>作業計画!A21</f>
        <v>13</v>
      </c>
      <c r="C13" s="219" t="str">
        <f ca="1">IF(_xlfn.ISFORMULA(作業計画!B21), _xlfn.FORMULATEXT(作業計画!B21), TEXT(作業計画!B21,"HH:MM"))</f>
        <v>=C19</v>
      </c>
      <c r="D13" s="219" t="str">
        <f>TEXT(作業計画!C21,"HH:MM")</f>
        <v>21:45</v>
      </c>
      <c r="E13" s="216">
        <f>作業計画!D21</f>
        <v>10</v>
      </c>
      <c r="F13" s="216" t="str">
        <f>IF(作業計画!H21=0, F12, 作業計画!H21)</f>
        <v>本番</v>
      </c>
      <c r="G13" s="216" t="str">
        <f>IF(作業計画!I21=0, G12, 作業計画!I21)</f>
        <v>札幌</v>
      </c>
      <c r="H13" s="215" t="str">
        <f>SUBSTITUTE(作業計画!J21, "
", """ &amp; vbCrLf &amp; """)</f>
        <v>モジュール適用</v>
      </c>
      <c r="I13" s="216" t="str">
        <f>作業計画!K21</f>
        <v>佐々木</v>
      </c>
      <c r="J13" s="216" t="str">
        <f>作業計画!L21</f>
        <v>HARP</v>
      </c>
      <c r="K13" s="215" t="str">
        <f>SUBSTITUTE(作業計画!M21, "
", """ &amp; vbCrLf &amp; """)</f>
        <v>１．事前作業において準備済みのリリースモジュールを、札幌AP(clsysapap01)の以下のフォルダに対してコピーする。" &amp; vbCrLf &amp; "　D:\harpWeb\ap1\resident" &amp; vbCrLf &amp; "</v>
      </c>
      <c r="L13" s="212" t="str">
        <f>作業計画!N21</f>
        <v>□</v>
      </c>
      <c r="M13" s="212" t="str">
        <f>作業計画!O21</f>
        <v>□</v>
      </c>
      <c r="N13" s="212" t="str">
        <f>作業計画!P21</f>
        <v>□</v>
      </c>
      <c r="O13" s="212" t="str">
        <f>作業計画!Q21</f>
        <v>□</v>
      </c>
      <c r="P13" s="212" t="str">
        <f>作業計画!R21</f>
        <v>□</v>
      </c>
      <c r="Q13" s="212" t="str">
        <f>作業計画!S21</f>
        <v>□</v>
      </c>
    </row>
    <row r="14" spans="1:17" ht="18.75" x14ac:dyDescent="0.15">
      <c r="A14" s="216">
        <f>ROW(作業計画!A22)</f>
        <v>22</v>
      </c>
      <c r="B14" s="219">
        <f>作業計画!A22</f>
        <v>14</v>
      </c>
      <c r="C14" s="219" t="str">
        <f ca="1">IF(_xlfn.ISFORMULA(作業計画!B22), _xlfn.FORMULATEXT(作業計画!B22), TEXT(作業計画!B22,"HH:MM"))</f>
        <v>=C20</v>
      </c>
      <c r="D14" s="219" t="str">
        <f>TEXT(作業計画!C22,"HH:MM")</f>
        <v>21:55</v>
      </c>
      <c r="E14" s="216">
        <f>作業計画!D22</f>
        <v>10</v>
      </c>
      <c r="F14" s="216" t="str">
        <f>IF(作業計画!H22=0, F13, 作業計画!H22)</f>
        <v>本番</v>
      </c>
      <c r="G14" s="216" t="str">
        <f>IF(作業計画!I22=0, G13, 作業計画!I22)</f>
        <v>札幌</v>
      </c>
      <c r="H14" s="215" t="str">
        <f>SUBSTITUTE(作業計画!J22, "
", """ &amp; vbCrLf &amp; """)</f>
        <v>動作確認</v>
      </c>
      <c r="I14" s="216" t="str">
        <f>作業計画!K22</f>
        <v>佐々木</v>
      </c>
      <c r="J14" s="216" t="str">
        <f>作業計画!L22</f>
        <v>HARP</v>
      </c>
      <c r="K14" s="215" t="str">
        <f>SUBSTITUTE(作業計画!M22, "
", """ &amp; vbCrLf &amp; """)</f>
        <v>別紙「動作確認(札幌)」に従い、動作確認を行う。" &amp; vbCrLf &amp; "</v>
      </c>
      <c r="L14" s="212" t="str">
        <f>作業計画!N22</f>
        <v>□</v>
      </c>
      <c r="M14" s="212" t="str">
        <f>作業計画!O22</f>
        <v>□</v>
      </c>
      <c r="N14" s="212" t="str">
        <f>作業計画!P22</f>
        <v>□</v>
      </c>
      <c r="O14" s="212" t="str">
        <f>作業計画!Q22</f>
        <v>□</v>
      </c>
      <c r="P14" s="212" t="str">
        <f>作業計画!R22</f>
        <v>□</v>
      </c>
      <c r="Q14" s="212" t="str">
        <f>作業計画!S22</f>
        <v>□</v>
      </c>
    </row>
    <row r="15" spans="1:17" ht="18.75" x14ac:dyDescent="0.15">
      <c r="A15" s="216">
        <f>ROW(作業計画!A23)</f>
        <v>23</v>
      </c>
      <c r="B15" s="219">
        <f>作業計画!A23</f>
        <v>15</v>
      </c>
      <c r="C15" s="219" t="str">
        <f ca="1">IF(_xlfn.ISFORMULA(作業計画!B23), _xlfn.FORMULATEXT(作業計画!B23), TEXT(作業計画!B23,"HH:MM"))</f>
        <v>23:00</v>
      </c>
      <c r="D15" s="219" t="str">
        <f ca="1">TEXT(作業計画!C23,"HH:MM")</f>
        <v>23:05</v>
      </c>
      <c r="E15" s="216">
        <f>作業計画!D23</f>
        <v>5</v>
      </c>
      <c r="F15" s="216" t="str">
        <f>IF(作業計画!H23=0, F14, 作業計画!H23)</f>
        <v>本番</v>
      </c>
      <c r="G15" s="216" t="str">
        <f>IF(作業計画!I23=0, G14, 作業計画!I23)</f>
        <v>札幌</v>
      </c>
      <c r="H15" s="215" t="str">
        <f>SUBSTITUTE(作業計画!J23, "
", """ &amp; vbCrLf &amp; """)</f>
        <v>看板（時間外）確認</v>
      </c>
      <c r="I15" s="216" t="str">
        <f>作業計画!K23</f>
        <v>佐藤</v>
      </c>
      <c r="J15" s="216" t="str">
        <f>作業計画!L23</f>
        <v>HARP</v>
      </c>
      <c r="K15" s="215" t="str">
        <f>SUBSTITUTE(作業計画!M23, "
", """ &amp; vbCrLf &amp; """)</f>
        <v>１．本番URL（https://yoyaku.harp.lg.jp/）にアクセスし、看板（時間外）が表示されることを確認する。" &amp; vbCrLf &amp; "</v>
      </c>
      <c r="L15" s="212" t="str">
        <f>作業計画!N23</f>
        <v>□</v>
      </c>
      <c r="M15" s="212" t="str">
        <f>作業計画!O23</f>
        <v>□</v>
      </c>
      <c r="N15" s="212" t="str">
        <f>作業計画!P23</f>
        <v>□</v>
      </c>
      <c r="O15" s="212" t="str">
        <f>作業計画!Q23</f>
        <v>□</v>
      </c>
      <c r="P15" s="212" t="str">
        <f>作業計画!R23</f>
        <v>□</v>
      </c>
      <c r="Q15" s="212" t="str">
        <f>作業計画!S23</f>
        <v>□</v>
      </c>
    </row>
    <row r="16" spans="1:17" ht="108" x14ac:dyDescent="0.15">
      <c r="A16" s="216">
        <f>ROW(作業計画!A24)</f>
        <v>24</v>
      </c>
      <c r="B16" s="219">
        <f>作業計画!A24</f>
        <v>16</v>
      </c>
      <c r="C16" s="219" t="str">
        <f ca="1">IF(_xlfn.ISFORMULA(作業計画!B24), _xlfn.FORMULATEXT(作業計画!B24), TEXT(作業計画!B24,"HH:MM"))</f>
        <v>23:00</v>
      </c>
      <c r="D16" s="219" t="str">
        <f ca="1">TEXT(作業計画!C24,"HH:MM")</f>
        <v>23:05</v>
      </c>
      <c r="E16" s="216">
        <f>作業計画!D24</f>
        <v>5</v>
      </c>
      <c r="F16" s="216" t="str">
        <f>IF(作業計画!H24=0, F15, 作業計画!H24)</f>
        <v>本番</v>
      </c>
      <c r="G16" s="216" t="str">
        <f>IF(作業計画!I24=0, G15, 作業計画!I24)</f>
        <v>札幌</v>
      </c>
      <c r="H16" s="215" t="str">
        <f>SUBSTITUTE(作業計画!J24, "
", """ &amp; vbCrLf &amp; """)</f>
        <v>音声サービス終了時間を23:00へ変更" &amp; vbCrLf &amp; "（再起動は23:00以降に実施）</v>
      </c>
      <c r="I16" s="216" t="str">
        <f>作業計画!K24</f>
        <v>佐藤</v>
      </c>
      <c r="J16" s="216" t="str">
        <f>作業計画!L24</f>
        <v>HARP</v>
      </c>
      <c r="K16" s="215" t="str">
        <f>SUBSTITUTE(作業計画!M24, "
", """ &amp; vbCrLf &amp; """)</f>
        <v>１．音声サーバー(clsysapvs01) にリモートデスクトップでログインする。（必ず administrator でログインすること）" &amp; vbCrLf &amp; "２．「C:\HARP.JV.SSY.Onsei.Main\exe\SSYONSEI.exe_通常Configにする.bat」を実行し、「SSYONSEI.exe.config」が変更されていることを確認する。" &amp; vbCrLf &amp; "３．「C:\HARP.JV.SSY.Onsei.Main\wav\_____通常音声にする.bat」を実行し、「1003.wav」「1004.wav」が変更されていることを確認する。" &amp; vbCrLf &amp; "４．設定反映のため、 音声サーバー(clsysapvs01) の再起動を行う。（スタートメニューから）" &amp; vbCrLf &amp; "５．再起動後、administrator でログインし、VOISTAGE のサービスが起動されていることを確認する。" &amp; vbCrLf &amp; "６．電話（011-522-2500）にて、通常の時間外メッセージであることを確認する。" &amp; vbCrLf &amp; "" &amp; vbCrLf &amp; "</v>
      </c>
      <c r="L16" s="212" t="str">
        <f>作業計画!N24</f>
        <v>□</v>
      </c>
      <c r="M16" s="212" t="str">
        <f>作業計画!O24</f>
        <v>□</v>
      </c>
      <c r="N16" s="212" t="str">
        <f>作業計画!P24</f>
        <v>□</v>
      </c>
      <c r="O16" s="212" t="str">
        <f>作業計画!Q24</f>
        <v>□</v>
      </c>
      <c r="P16" s="212" t="str">
        <f>作業計画!R24</f>
        <v>□</v>
      </c>
      <c r="Q16" s="212" t="str">
        <f>作業計画!S24</f>
        <v>□</v>
      </c>
    </row>
    <row r="17" spans="1:17" ht="27" x14ac:dyDescent="0.15">
      <c r="A17" s="216">
        <f>ROW(作業計画!A25)</f>
        <v>25</v>
      </c>
      <c r="B17" s="219">
        <f>作業計画!A25</f>
        <v>17</v>
      </c>
      <c r="C17" s="219" t="str">
        <f ca="1">IF(_xlfn.ISFORMULA(作業計画!B25), _xlfn.FORMULATEXT(作業計画!B25), TEXT(作業計画!B25,"HH:MM"))</f>
        <v>22:00</v>
      </c>
      <c r="D17" s="219" t="str">
        <f ca="1">TEXT(作業計画!C25,"HH:MM")</f>
        <v>22:05</v>
      </c>
      <c r="E17" s="216">
        <f>作業計画!D25</f>
        <v>5</v>
      </c>
      <c r="F17" s="216" t="str">
        <f>IF(作業計画!H25=0, F16, 作業計画!H25)</f>
        <v>本番</v>
      </c>
      <c r="G17" s="216" t="str">
        <f>IF(作業計画!I25=0, G16, 作業計画!I25)</f>
        <v>広域</v>
      </c>
      <c r="H17" s="215" t="str">
        <f>SUBSTITUTE(作業計画!J25, "
", """ &amp; vbCrLf &amp; """)</f>
        <v>看板（工事中）を確認</v>
      </c>
      <c r="I17" s="216" t="str">
        <f>作業計画!K25</f>
        <v>佐々木</v>
      </c>
      <c r="J17" s="216" t="str">
        <f>作業計画!L25</f>
        <v>HARP</v>
      </c>
      <c r="K17" s="215" t="str">
        <f>SUBSTITUTE(作業計画!M25, "
", """ &amp; vbCrLf &amp; """)</f>
        <v>１．各団体の利用者、管理者ページにアクセスして看板（工事中）がONになっていることを確認する。" &amp; vbCrLf &amp; "" &amp; vbCrLf &amp; "</v>
      </c>
      <c r="L17" s="212" t="str">
        <f>作業計画!N25</f>
        <v>□</v>
      </c>
      <c r="M17" s="212" t="str">
        <f>作業計画!O25</f>
        <v>□</v>
      </c>
      <c r="N17" s="212" t="str">
        <f>作業計画!P25</f>
        <v>□</v>
      </c>
      <c r="O17" s="212" t="str">
        <f>作業計画!Q25</f>
        <v>□</v>
      </c>
      <c r="P17" s="212" t="str">
        <f>作業計画!R25</f>
        <v>□</v>
      </c>
      <c r="Q17" s="212" t="str">
        <f>作業計画!S25</f>
        <v>□</v>
      </c>
    </row>
    <row r="18" spans="1:17" ht="27" x14ac:dyDescent="0.15">
      <c r="A18" s="216">
        <f>ROW(作業計画!A26)</f>
        <v>26</v>
      </c>
      <c r="B18" s="219">
        <f>作業計画!A26</f>
        <v>18</v>
      </c>
      <c r="C18" s="219" t="str">
        <f ca="1">IF(_xlfn.ISFORMULA(作業計画!B26), _xlfn.FORMULATEXT(作業計画!B26), TEXT(作業計画!B26,"HH:MM"))</f>
        <v>=C25</v>
      </c>
      <c r="D18" s="219" t="str">
        <f ca="1">TEXT(作業計画!C26,"HH:MM")</f>
        <v>22:10</v>
      </c>
      <c r="E18" s="216">
        <f>作業計画!D26</f>
        <v>5</v>
      </c>
      <c r="F18" s="216" t="str">
        <f>IF(作業計画!H26=0, F17, 作業計画!H26)</f>
        <v>本番</v>
      </c>
      <c r="G18" s="216" t="str">
        <f>IF(作業計画!I26=0, G17, 作業計画!I26)</f>
        <v>広域</v>
      </c>
      <c r="H18" s="215" t="str">
        <f>SUBSTITUTE(作業計画!J26, "
", """ &amp; vbCrLf &amp; """)</f>
        <v>本番PDFサーバ電源OFF</v>
      </c>
      <c r="I18" s="216" t="str">
        <f>作業計画!K26</f>
        <v>佐藤</v>
      </c>
      <c r="J18" s="216" t="str">
        <f>作業計画!L26</f>
        <v>HARP</v>
      </c>
      <c r="K18" s="215" t="str">
        <f>SUBSTITUTE(作業計画!M26, "
", """ &amp; vbCrLf &amp; """)</f>
        <v>１．本番ＰＤＦサーバ２号機( cldspdfap02 )にリモートデスクトップでログインする。（必ず administrator でログインすること）" &amp; vbCrLf &amp; "２．左下のWindowsメニューを開いて電源アイコンを選択し「シャットダウン」をクリックする。</v>
      </c>
      <c r="L18" s="212" t="str">
        <f>作業計画!N26</f>
        <v>□</v>
      </c>
      <c r="M18" s="212" t="str">
        <f>作業計画!O26</f>
        <v>□</v>
      </c>
      <c r="N18" s="212" t="str">
        <f>作業計画!P26</f>
        <v>□</v>
      </c>
      <c r="O18" s="212" t="str">
        <f>作業計画!Q26</f>
        <v>□</v>
      </c>
      <c r="P18" s="212" t="str">
        <f>作業計画!R26</f>
        <v>□</v>
      </c>
      <c r="Q18" s="212" t="str">
        <f>作業計画!S26</f>
        <v>□</v>
      </c>
    </row>
    <row r="19" spans="1:17" ht="27" x14ac:dyDescent="0.15">
      <c r="A19" s="216">
        <f>ROW(作業計画!A27)</f>
        <v>27</v>
      </c>
      <c r="B19" s="219">
        <f>作業計画!A27</f>
        <v>19</v>
      </c>
      <c r="C19" s="219" t="str">
        <f ca="1">IF(_xlfn.ISFORMULA(作業計画!B27), _xlfn.FORMULATEXT(作業計画!B27), TEXT(作業計画!B27,"HH:MM"))</f>
        <v>=C26</v>
      </c>
      <c r="D19" s="219" t="str">
        <f ca="1">TEXT(作業計画!C27,"HH:MM")</f>
        <v>22:20</v>
      </c>
      <c r="E19" s="216">
        <f>作業計画!D27</f>
        <v>10</v>
      </c>
      <c r="F19" s="216" t="str">
        <f>IF(作業計画!H27=0, F18, 作業計画!H27)</f>
        <v>本番</v>
      </c>
      <c r="G19" s="216" t="str">
        <f>IF(作業計画!I27=0, G18, 作業計画!I27)</f>
        <v>広域</v>
      </c>
      <c r="H19" s="215" t="str">
        <f>SUBSTITUTE(作業計画!J27, "
", """ &amp; vbCrLf &amp; """)</f>
        <v>本番PDFサーバCPU追加</v>
      </c>
      <c r="I19" s="216" t="str">
        <f>作業計画!K27</f>
        <v>基盤チーム</v>
      </c>
      <c r="J19" s="216" t="str">
        <f>作業計画!L27</f>
        <v>HARP</v>
      </c>
      <c r="K19" s="215" t="str">
        <f>SUBSTITUTE(作業計画!M27, "
", """ &amp; vbCrLf &amp; """)</f>
        <v>基盤チームの作業手順：スナップショットの取得　→　CPUリソース追加　→　電源ON" &amp; vbCrLf &amp; "※施設予約チームの担当箇所：作業前の電源OFF、作業後の動作確認・スナップショット削除</v>
      </c>
      <c r="L19" s="212" t="str">
        <f>作業計画!N27</f>
        <v>□</v>
      </c>
      <c r="M19" s="212" t="str">
        <f>作業計画!O27</f>
        <v>□</v>
      </c>
      <c r="N19" s="212" t="str">
        <f>作業計画!P27</f>
        <v>□</v>
      </c>
      <c r="O19" s="212" t="str">
        <f>作業計画!Q27</f>
        <v>□</v>
      </c>
      <c r="P19" s="212" t="str">
        <f>作業計画!R27</f>
        <v>□</v>
      </c>
      <c r="Q19" s="212" t="str">
        <f>作業計画!S27</f>
        <v>□</v>
      </c>
    </row>
    <row r="20" spans="1:17" ht="67.5" x14ac:dyDescent="0.15">
      <c r="A20" s="216">
        <f>ROW(作業計画!A28)</f>
        <v>28</v>
      </c>
      <c r="B20" s="219">
        <f>作業計画!A28</f>
        <v>20</v>
      </c>
      <c r="C20" s="219" t="str">
        <f ca="1">IF(_xlfn.ISFORMULA(作業計画!B28), _xlfn.FORMULATEXT(作業計画!B28), TEXT(作業計画!B28,"HH:MM"))</f>
        <v>=C27</v>
      </c>
      <c r="D20" s="219" t="str">
        <f ca="1">TEXT(作業計画!C28,"HH:MM")</f>
        <v>22:35</v>
      </c>
      <c r="E20" s="216">
        <f>作業計画!D28</f>
        <v>15</v>
      </c>
      <c r="F20" s="216" t="str">
        <f>IF(作業計画!H28=0, F19, 作業計画!H28)</f>
        <v>本番</v>
      </c>
      <c r="G20" s="216" t="str">
        <f>IF(作業計画!I28=0, G19, 作業計画!I28)</f>
        <v>広域</v>
      </c>
      <c r="H20" s="215" t="str">
        <f>SUBSTITUTE(作業計画!J28, "
", """ &amp; vbCrLf &amp; """)</f>
        <v>スナップショット取得" &amp; vbCrLf &amp; "・施設予約広域ＤＢサーバ( clsymuldb01 )" &amp; vbCrLf &amp; "・施設予約広域ＡＰサーバ( clsymulap01 )" &amp; vbCrLf &amp; "" &amp; vbCrLf &amp; "※本番ＰＤＦサーバ２号機( cldspdfap12 )は基盤チームが取得するため不要</v>
      </c>
      <c r="I20" s="216" t="str">
        <f>作業計画!K28</f>
        <v>佐藤</v>
      </c>
      <c r="J20" s="216" t="str">
        <f>作業計画!L28</f>
        <v>HARP</v>
      </c>
      <c r="K20" s="215" t="str">
        <f>SUBSTITUTE(作業計画!M28, "
", """ &amp; vbCrLf &amp; """)</f>
        <v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対象のホストを選択し右クリックから「Snapshots」→「Take snapshots..」を選択" &amp; vbCrLf &amp; "６. 名前「 20181127_施設予約計画停止 」をつけてOKをクリック" &amp; vbCrLf &amp; "</v>
      </c>
      <c r="L20" s="212" t="str">
        <f>作業計画!N28</f>
        <v>□</v>
      </c>
      <c r="M20" s="212" t="str">
        <f>作業計画!O28</f>
        <v>□</v>
      </c>
      <c r="N20" s="212" t="str">
        <f>作業計画!P28</f>
        <v>□</v>
      </c>
      <c r="O20" s="212" t="str">
        <f>作業計画!Q28</f>
        <v>□</v>
      </c>
      <c r="P20" s="212" t="str">
        <f>作業計画!R28</f>
        <v>□</v>
      </c>
      <c r="Q20" s="212" t="str">
        <f>作業計画!S28</f>
        <v>□</v>
      </c>
    </row>
    <row r="21" spans="1:17" ht="121.5" x14ac:dyDescent="0.15">
      <c r="A21" s="216">
        <f>ROW(作業計画!A29)</f>
        <v>29</v>
      </c>
      <c r="B21" s="219">
        <f>作業計画!A29</f>
        <v>21</v>
      </c>
      <c r="C21" s="219" t="str">
        <f ca="1">IF(_xlfn.ISFORMULA(作業計画!B29), _xlfn.FORMULATEXT(作業計画!B29), TEXT(作業計画!B29,"HH:MM"))</f>
        <v>=C28</v>
      </c>
      <c r="D21" s="219" t="str">
        <f ca="1">TEXT(作業計画!C29,"HH:MM")</f>
        <v>23:45</v>
      </c>
      <c r="E21" s="216">
        <f>作業計画!D29</f>
        <v>70</v>
      </c>
      <c r="F21" s="216" t="str">
        <f>IF(作業計画!H29=0, F20, 作業計画!H29)</f>
        <v>本番</v>
      </c>
      <c r="G21" s="216" t="str">
        <f>IF(作業計画!I29=0, G20, 作業計画!I29)</f>
        <v>広域</v>
      </c>
      <c r="H21" s="215" t="str">
        <f>SUBSTITUTE(作業計画!J29, "
", """ &amp; vbCrLf &amp; """)</f>
        <v>Windowsパッチ適用(DB・AP・PDFサーバー)</v>
      </c>
      <c r="I21" s="216" t="str">
        <f>作業計画!K29</f>
        <v>佐々木</v>
      </c>
      <c r="J21" s="216" t="str">
        <f>作業計画!L29</f>
        <v>HARP</v>
      </c>
      <c r="K21" s="215" t="str">
        <f>SUBSTITUTE(作業計画!M29, "
", """ &amp; vbCrLf &amp; """)</f>
        <v>１．広域DB(clsymuldb01)、広域AP(clsymulap01)に以下のパッチをWindows Updateで適用する。Windows Updateが正常に機能しなかった場合は手動で適用する。パッチ適用後、サーバーを再起動する。" &amp; vbCrLf &amp; " ・windows8.1-kb4467697-x64_f588e695da8b44efda3fb0201aff8f0b0cfcf5bc.msu" &amp; vbCrLf &amp; " ・windows8.1-kb4467703-x64_61a1985243fe783a4095916160736a5cf8811a88.msu" &amp; vbCrLf &amp; " ・windows8.1-kb4466536-x64_4a888ca79a1568bcfeba556e93d8fb9b26842953.msu" &amp; vbCrLf &amp; "" &amp; vbCrLf &amp; "２．本番PDFサーバー(cldspdfap02)に以下のパッチ①を手動で適用する。Windows Updateが正常に機能しなかった場合は手動で適用する。パッチ適用後、サーバーを再起動する。" &amp; vbCrLf &amp; " ・（差分）windows10.0-kb4467691-x64delta6b9a46894017c7fc7776f896b0a8123ede03b8f6.msu" &amp; vbCrLf &amp; " ・（累積）windows10.0-kb4467691-x64_c1884b8c61fd7837b4a59a3aa7b87707474a8c12.msu" &amp; vbCrLf &amp; "</v>
      </c>
      <c r="L21" s="212" t="str">
        <f>作業計画!N29</f>
        <v>□</v>
      </c>
      <c r="M21" s="212" t="str">
        <f>作業計画!O29</f>
        <v>□</v>
      </c>
      <c r="N21" s="212" t="str">
        <f>作業計画!P29</f>
        <v>□</v>
      </c>
      <c r="O21" s="212" t="str">
        <f>作業計画!Q29</f>
        <v>□</v>
      </c>
      <c r="P21" s="212" t="str">
        <f>作業計画!R29</f>
        <v>□</v>
      </c>
      <c r="Q21" s="212" t="str">
        <f>作業計画!S29</f>
        <v>□</v>
      </c>
    </row>
    <row r="22" spans="1:17" ht="189" x14ac:dyDescent="0.15">
      <c r="A22" s="216">
        <f>ROW(作業計画!A30)</f>
        <v>30</v>
      </c>
      <c r="B22" s="219">
        <f>作業計画!A30</f>
        <v>22</v>
      </c>
      <c r="C22" s="219" t="str">
        <f ca="1">IF(_xlfn.ISFORMULA(作業計画!B30), _xlfn.FORMULATEXT(作業計画!B30), TEXT(作業計画!B30,"HH:MM"))</f>
        <v>=B29+"00:25"</v>
      </c>
      <c r="D22" s="219" t="str">
        <f ca="1">TEXT(作業計画!C30,"HH:MM")</f>
        <v>23:25</v>
      </c>
      <c r="E22" s="216">
        <f>作業計画!D30</f>
        <v>25</v>
      </c>
      <c r="F22" s="216" t="str">
        <f>IF(作業計画!H30=0, F21, 作業計画!H30)</f>
        <v>本番</v>
      </c>
      <c r="G22" s="216" t="str">
        <f>IF(作業計画!I30=0, G21, 作業計画!I30)</f>
        <v>広域</v>
      </c>
      <c r="H22" s="215" t="str">
        <f>SUBSTITUTE(作業計画!J30, "
", """ &amp; vbCrLf &amp; """)</f>
        <v>夜間バッチ手動実行(DBバックアップバッチ取得)</v>
      </c>
      <c r="I22" s="216" t="str">
        <f>作業計画!K30</f>
        <v>佐々木</v>
      </c>
      <c r="J22" s="216" t="str">
        <f>作業計画!L30</f>
        <v>HARP</v>
      </c>
      <c r="K22" s="215" t="str">
        <f>SUBSTITUTE(作業計画!M30, "
", """ &amp; vbCrLf &amp; """)</f>
        <v>※バッチ実行前に、AP・DBのBatchDate.datが「2018/11/27」になっていることを確認する。" &amp; vbCrLf &amp; "１．統合管理ターミナルサーバー(10.254.255.21)からHinemosクライアントを開き、以下のジョブを即時実行する。" &amp; vbCrLf &amp; "　　（ジョブ一覧より右クリック→実行）" &amp; vbCrLf &amp; "　・恵庭_日次夜間バッチ（ENIWA_DAILY_NIGHT_BATCH）" &amp; vbCrLf &amp; "　・函館_日次夜間バッチ（HAKODATE_DAILY_NIGHT_BATCH）" &amp; vbCrLf &amp; "　・旭川_日次夜間バッチ（ASAHIKAWA_DAILY_NIGHT_BATCH）" &amp; vbCrLf &amp; "　・広島_日次夜間バッチ（HIROSHIMA_DAILY_NIGHT_BATCH）" &amp; vbCrLf &amp; "　・あきる野_日次夜間バッチ（AKIRUNO_DAILY_NIGHT_BATCH）" &amp; vbCrLf &amp; "２．Hinemosのジョブ[履歴]タブにて、すべてのバッチが正常終了していることを確認する。" &amp; vbCrLf &amp; "３．以下の件名のメールを受信していることを確認する。" &amp; vbCrLf &amp; "　・SSY_Night_Eniwa(情報)" &amp; vbCrLf &amp; "　・SSY_Night_Hakodate(情報)" &amp; vbCrLf &amp; "　・SSY_Night_Asahikawa(情報)" &amp; vbCrLf &amp; "　・SSY_Night_Hiroshima(情報)" &amp; vbCrLf &amp; "　・SSY_Night_Akiruno(情報)" &amp; vbCrLf &amp; "４．\\10.30.100.11\r$\MSSQL12.WADB05\MSSQL\Backup に Befor, After のDBバックアップファイルが作られていることを確認する。" &amp; vbCrLf &amp; "５．バッチログ（\\10.30.100.11\r$\harpBatch\xxxxxx\Logs）を確認し、異常が出ていないことを確認する。" &amp; vbCrLf &amp; "　　※xxxxxxは自治体名" &amp; vbCrLf &amp; "※バッチ実行後に、DBのBatchDate.datが「2018/11/28」になっていることを確認する。" &amp; vbCrLf &amp; "</v>
      </c>
      <c r="L22" s="212" t="str">
        <f>作業計画!N30</f>
        <v>□</v>
      </c>
      <c r="M22" s="212" t="str">
        <f>作業計画!O30</f>
        <v>□</v>
      </c>
      <c r="N22" s="212" t="str">
        <f>作業計画!P30</f>
        <v>□</v>
      </c>
      <c r="O22" s="212" t="str">
        <f>作業計画!Q30</f>
        <v>□</v>
      </c>
      <c r="P22" s="212" t="str">
        <f>作業計画!R30</f>
        <v>□</v>
      </c>
      <c r="Q22" s="212" t="str">
        <f>作業計画!S30</f>
        <v>□</v>
      </c>
    </row>
    <row r="23" spans="1:17" ht="27" x14ac:dyDescent="0.15">
      <c r="A23" s="216">
        <f>ROW(作業計画!A31)</f>
        <v>31</v>
      </c>
      <c r="B23" s="219">
        <f>作業計画!A31</f>
        <v>23</v>
      </c>
      <c r="C23" s="219" t="str">
        <f ca="1">IF(_xlfn.ISFORMULA(作業計画!B31), _xlfn.FORMULATEXT(作業計画!B31), TEXT(作業計画!B31,"HH:MM"))</f>
        <v>=C30</v>
      </c>
      <c r="D23" s="219" t="str">
        <f ca="1">TEXT(作業計画!C31,"HH:MM")</f>
        <v>23:35</v>
      </c>
      <c r="E23" s="216">
        <f>作業計画!D31</f>
        <v>10</v>
      </c>
      <c r="F23" s="216" t="str">
        <f>IF(作業計画!H31=0, F22, 作業計画!H31)</f>
        <v>本番</v>
      </c>
      <c r="G23" s="216" t="str">
        <f>IF(作業計画!I31=0, G22, 作業計画!I31)</f>
        <v>広域</v>
      </c>
      <c r="H23" s="215" t="str">
        <f>SUBSTITUTE(作業計画!J31, "
", """ &amp; vbCrLf &amp; """)</f>
        <v>期限切れセッションデータ削除</v>
      </c>
      <c r="I23" s="216" t="str">
        <f>作業計画!K31</f>
        <v>佐々木</v>
      </c>
      <c r="J23" s="216" t="str">
        <f>作業計画!L31</f>
        <v>HARP</v>
      </c>
      <c r="K23" s="215" t="str">
        <f>SUBSTITUTE(作業計画!M31, "
", """ &amp; vbCrLf &amp; """)</f>
        <v>SQL Server Management Studio から[ASPState]-[プログラミング]-[ストアドプロシージャ]-[DeleteExpiredSessions]を右クリックし、「ストアドプロシージャの実行」をクリックする。</v>
      </c>
      <c r="L23" s="212" t="str">
        <f>作業計画!N31</f>
        <v>□</v>
      </c>
      <c r="M23" s="212" t="str">
        <f>作業計画!O31</f>
        <v>□</v>
      </c>
      <c r="N23" s="212" t="str">
        <f>作業計画!P31</f>
        <v>□</v>
      </c>
      <c r="O23" s="212" t="str">
        <f>作業計画!Q31</f>
        <v>□</v>
      </c>
      <c r="P23" s="212" t="str">
        <f>作業計画!R31</f>
        <v>□</v>
      </c>
      <c r="Q23" s="212" t="str">
        <f>作業計画!S31</f>
        <v>□</v>
      </c>
    </row>
    <row r="24" spans="1:17" ht="81" x14ac:dyDescent="0.15">
      <c r="A24" s="216">
        <f>ROW(作業計画!A32)</f>
        <v>32</v>
      </c>
      <c r="B24" s="219">
        <f>作業計画!A32</f>
        <v>24</v>
      </c>
      <c r="C24" s="219" t="str">
        <f ca="1">IF(_xlfn.ISFORMULA(作業計画!B32), _xlfn.FORMULATEXT(作業計画!B32), TEXT(作業計画!B32,"HH:MM"))</f>
        <v>=C31</v>
      </c>
      <c r="D24" s="219" t="str">
        <f ca="1">TEXT(作業計画!C32,"HH:MM")</f>
        <v>23:45</v>
      </c>
      <c r="E24" s="216">
        <f>作業計画!D32</f>
        <v>10</v>
      </c>
      <c r="F24" s="216" t="str">
        <f>IF(作業計画!H32=0, F23, 作業計画!H32)</f>
        <v>本番</v>
      </c>
      <c r="G24" s="216" t="str">
        <f>IF(作業計画!I32=0, G23, 作業計画!I32)</f>
        <v>広域</v>
      </c>
      <c r="H24" s="215" t="str">
        <f>SUBSTITUTE(作業計画!J32, "
", """ &amp; vbCrLf &amp; """)</f>
        <v>【ひろしま】" &amp; vbCrLf &amp; "モジュール適用</v>
      </c>
      <c r="I24" s="216" t="str">
        <f>作業計画!K32</f>
        <v>全員</v>
      </c>
      <c r="J24" s="216" t="str">
        <f>作業計画!L32</f>
        <v>HARP</v>
      </c>
      <c r="K24" s="215" t="str">
        <f>SUBSTITUTE(作業計画!M32, "
", """ &amp; vbCrLf &amp; """)</f>
        <v>１．広域AP(clsymulap01)に対し、以下の作業を行う。" &amp; vbCrLf &amp; "　　１－１．以下のファイルの更新日時を確認する。" &amp; vbCrLf &amp; "　　　　D:\harpWeb\ap2\kanrisha\hiroshima\Shisetsu\SstSetsubiPatternEntryInp.aspx" &amp; vbCrLf &amp; "　　　　D:\harpWeb\ap2\Service\hiroshima\bin\HARP.JV.SSY.DAC.dll" &amp; vbCrLf &amp; "　　１－２．事前作業において準備済みのリリースモジュールを以下のフォルダに対してコピーする。" &amp; vbCrLf &amp; "　　　　D:\harpWeb\ap2\kanrisha\hiroshima" &amp; vbCrLf &amp; "　　　　D:\harpWeb\ap2\Service\hiroshima" &amp; vbCrLf &amp; "　　１－３．手順１－１で確認したファイルの更新日時が更新されていることを確認する。" &amp; vbCrLf &amp; "</v>
      </c>
      <c r="L24" s="212" t="str">
        <f>作業計画!N32</f>
        <v>□</v>
      </c>
      <c r="M24" s="212" t="str">
        <f>作業計画!O32</f>
        <v>□</v>
      </c>
      <c r="N24" s="212" t="str">
        <f>作業計画!P32</f>
        <v>□</v>
      </c>
      <c r="O24" s="212" t="str">
        <f>作業計画!Q32</f>
        <v>□</v>
      </c>
      <c r="P24" s="212" t="str">
        <f>作業計画!R32</f>
        <v>□</v>
      </c>
      <c r="Q24" s="212" t="str">
        <f>作業計画!S32</f>
        <v>□</v>
      </c>
    </row>
    <row r="25" spans="1:17" ht="40.5" x14ac:dyDescent="0.15">
      <c r="A25" s="216">
        <f>ROW(作業計画!A33)</f>
        <v>33</v>
      </c>
      <c r="B25" s="219">
        <f>作業計画!A33</f>
        <v>25</v>
      </c>
      <c r="C25" s="219" t="str">
        <f ca="1">IF(_xlfn.ISFORMULA(作業計画!B33), _xlfn.FORMULATEXT(作業計画!B33), TEXT(作業計画!B33,"HH:MM"))</f>
        <v>=C32</v>
      </c>
      <c r="D25" s="219" t="str">
        <f ca="1">TEXT(作業計画!C33,"HH:MM")</f>
        <v>23:55</v>
      </c>
      <c r="E25" s="216">
        <f>作業計画!D33</f>
        <v>10</v>
      </c>
      <c r="F25" s="216" t="str">
        <f>IF(作業計画!H33=0, F24, 作業計画!H33)</f>
        <v>本番</v>
      </c>
      <c r="G25" s="216" t="str">
        <f>IF(作業計画!I33=0, G24, 作業計画!I33)</f>
        <v>広域</v>
      </c>
      <c r="H25" s="215" t="str">
        <f>SUBSTITUTE(作業計画!J33, "
", """ &amp; vbCrLf &amp; """)</f>
        <v>【ひろしま】" &amp; vbCrLf &amp; "ＤＢ作業</v>
      </c>
      <c r="I25" s="216" t="str">
        <f>作業計画!K33</f>
        <v>全員</v>
      </c>
      <c r="J25" s="216" t="str">
        <f>作業計画!L33</f>
        <v>HARP</v>
      </c>
      <c r="K25" s="215" t="str">
        <f>SUBSTITUTE(作業計画!M33, "
", """ &amp; vbCrLf &amp; """)</f>
        <v>１．SQL Server Management Studio からHARP_HIROSHIMAのDBに対し以下のクエリを実行する。" &amp; vbCrLf &amp; "　１－１．#25303_CodeMstに利用者への表示範囲区分（設備パターン）を追加.sql" &amp; vbCrLf &amp; "　１－２．#25303_設備パターンマスタにRyuDispHanniKbnカラムを追加.sql" &amp; vbCrLf &amp; "</v>
      </c>
      <c r="L25" s="212" t="str">
        <f>作業計画!N33</f>
        <v>□</v>
      </c>
      <c r="M25" s="212" t="str">
        <f>作業計画!O33</f>
        <v>□</v>
      </c>
      <c r="N25" s="212" t="str">
        <f>作業計画!P33</f>
        <v>□</v>
      </c>
      <c r="O25" s="212" t="str">
        <f>作業計画!Q33</f>
        <v>□</v>
      </c>
      <c r="P25" s="212" t="str">
        <f>作業計画!R33</f>
        <v>□</v>
      </c>
      <c r="Q25" s="212" t="str">
        <f>作業計画!S33</f>
        <v>□</v>
      </c>
    </row>
    <row r="26" spans="1:17" ht="27" x14ac:dyDescent="0.15">
      <c r="A26" s="216">
        <f>ROW(作業計画!A34)</f>
        <v>34</v>
      </c>
      <c r="B26" s="219">
        <f>作業計画!A34</f>
        <v>26</v>
      </c>
      <c r="C26" s="219" t="str">
        <f ca="1">IF(_xlfn.ISFORMULA(作業計画!B34), _xlfn.FORMULATEXT(作業計画!B34), TEXT(作業計画!B34,"HH:MM"))</f>
        <v>=C33</v>
      </c>
      <c r="D26" s="219" t="str">
        <f ca="1">TEXT(作業計画!C34,"HH:MM")</f>
        <v>00:05</v>
      </c>
      <c r="E26" s="216">
        <f>作業計画!D34</f>
        <v>10</v>
      </c>
      <c r="F26" s="216" t="str">
        <f>IF(作業計画!H34=0, F25, 作業計画!H34)</f>
        <v>本番</v>
      </c>
      <c r="G26" s="216" t="str">
        <f>IF(作業計画!I34=0, G25, 作業計画!I34)</f>
        <v>広域</v>
      </c>
      <c r="H26" s="215" t="str">
        <f>SUBSTITUTE(作業計画!J34, "
", """ &amp; vbCrLf &amp; """)</f>
        <v>【ひろしま】" &amp; vbCrLf &amp; "ＤＢバックアップ手動取得</v>
      </c>
      <c r="I26" s="216" t="str">
        <f>作業計画!K34</f>
        <v>全員</v>
      </c>
      <c r="J26" s="216" t="str">
        <f>作業計画!L34</f>
        <v>HARP</v>
      </c>
      <c r="K26" s="215" t="str">
        <f>SUBSTITUTE(作業計画!M34, "
", """ &amp; vbCrLf &amp; """)</f>
        <v>１．SQL Server Management Studio からHARPSSYDB_HIROSHIMAのバックアップを以下のディレクトリに取得する。" &amp; vbCrLf &amp; "　\\10.30.100.11\r$\計画停止\20181127" &amp; vbCrLf &amp; "</v>
      </c>
      <c r="L26" s="212" t="str">
        <f>作業計画!N34</f>
        <v>□</v>
      </c>
      <c r="M26" s="212" t="str">
        <f>作業計画!O34</f>
        <v>□</v>
      </c>
      <c r="N26" s="212" t="str">
        <f>作業計画!P34</f>
        <v>□</v>
      </c>
      <c r="O26" s="212" t="str">
        <f>作業計画!Q34</f>
        <v>□</v>
      </c>
      <c r="P26" s="212" t="str">
        <f>作業計画!R34</f>
        <v>□</v>
      </c>
      <c r="Q26" s="212" t="str">
        <f>作業計画!S34</f>
        <v>□</v>
      </c>
    </row>
    <row r="27" spans="1:17" ht="67.5" x14ac:dyDescent="0.15">
      <c r="A27" s="216">
        <f>ROW(作業計画!A35)</f>
        <v>35</v>
      </c>
      <c r="B27" s="219">
        <f>作業計画!A35</f>
        <v>27</v>
      </c>
      <c r="C27" s="219" t="str">
        <f ca="1">IF(_xlfn.ISFORMULA(作業計画!B35), _xlfn.FORMULATEXT(作業計画!B35), TEXT(作業計画!B35,"HH:MM"))</f>
        <v>=C34</v>
      </c>
      <c r="D27" s="219" t="str">
        <f ca="1">TEXT(作業計画!C35,"HH:MM")</f>
        <v>00:15</v>
      </c>
      <c r="E27" s="216">
        <f>作業計画!D35</f>
        <v>10</v>
      </c>
      <c r="F27" s="216" t="str">
        <f>IF(作業計画!H35=0, F26, 作業計画!H35)</f>
        <v>本番</v>
      </c>
      <c r="G27" s="216" t="str">
        <f>IF(作業計画!I35=0, G26, 作業計画!I35)</f>
        <v>広域</v>
      </c>
      <c r="H27" s="215" t="str">
        <f>SUBSTITUTE(作業計画!J35, "
", """ &amp; vbCrLf &amp; """)</f>
        <v>【ひろしま】" &amp; vbCrLf &amp; "個人情報無効化、メールアドレス設定</v>
      </c>
      <c r="I27" s="216" t="str">
        <f>作業計画!K35</f>
        <v>全員</v>
      </c>
      <c r="J27" s="216" t="str">
        <f>作業計画!L35</f>
        <v>HARP</v>
      </c>
      <c r="K27" s="215" t="str">
        <f>SUBSTITUTE(作業計画!M35, "
", """ &amp; vbCrLf &amp; """)</f>
        <v>１．広域DB(clsymuldb01) にリモートデスクトップでログインし、SQL Server Management Studio からHARPSSYDB_HIROSHIMAに対して、個人情報無効化クエリを実行する。" &amp; vbCrLf &amp; "２．同じく、HARPSSYDB_HIROSHIMAに対して、メールアドレス変更クエリを実行する。" &amp; vbCrLf &amp; "３．UserMstを開き、個人情報が無効化されていること、メールアドレスが「masashi.sasaki@e-harp.jp」に設定されていることを確認する。" &amp; vbCrLf &amp; "</v>
      </c>
      <c r="L27" s="212" t="str">
        <f>作業計画!N35</f>
        <v>□</v>
      </c>
      <c r="M27" s="212" t="str">
        <f>作業計画!O35</f>
        <v>□</v>
      </c>
      <c r="N27" s="212" t="str">
        <f>作業計画!P35</f>
        <v>□</v>
      </c>
      <c r="O27" s="212" t="str">
        <f>作業計画!Q35</f>
        <v>□</v>
      </c>
      <c r="P27" s="212" t="str">
        <f>作業計画!R35</f>
        <v>□</v>
      </c>
      <c r="Q27" s="212" t="str">
        <f>作業計画!S35</f>
        <v>□</v>
      </c>
    </row>
    <row r="28" spans="1:17" ht="18.75" x14ac:dyDescent="0.15">
      <c r="A28" s="216">
        <f>ROW(作業計画!A36)</f>
        <v>36</v>
      </c>
      <c r="B28" s="219">
        <f>作業計画!A36</f>
        <v>28</v>
      </c>
      <c r="C28" s="219" t="str">
        <f ca="1">IF(_xlfn.ISFORMULA(作業計画!B36), _xlfn.FORMULATEXT(作業計画!B36), TEXT(作業計画!B36,"HH:MM"))</f>
        <v>=C35</v>
      </c>
      <c r="D28" s="219" t="str">
        <f ca="1">TEXT(作業計画!C36,"HH:MM")</f>
        <v>00:45</v>
      </c>
      <c r="E28" s="216">
        <f>作業計画!D36</f>
        <v>30</v>
      </c>
      <c r="F28" s="216" t="str">
        <f>IF(作業計画!H36=0, F27, 作業計画!H36)</f>
        <v>本番</v>
      </c>
      <c r="G28" s="216" t="str">
        <f>IF(作業計画!I36=0, G27, 作業計画!I36)</f>
        <v>広域</v>
      </c>
      <c r="H28" s="215" t="str">
        <f>SUBSTITUTE(作業計画!J36, "
", """ &amp; vbCrLf &amp; """)</f>
        <v>動作確認</v>
      </c>
      <c r="I28" s="216" t="str">
        <f>作業計画!K36</f>
        <v>全員</v>
      </c>
      <c r="J28" s="216" t="str">
        <f>作業計画!L36</f>
        <v>HARP</v>
      </c>
      <c r="K28" s="215" t="str">
        <f>SUBSTITUTE(作業計画!M36, "
", """ &amp; vbCrLf &amp; """)</f>
        <v>別紙「動作確認(広域)」に従い、基本動作確認を行う。" &amp; vbCrLf &amp; "</v>
      </c>
      <c r="L28" s="212" t="str">
        <f>作業計画!N36</f>
        <v>□</v>
      </c>
      <c r="M28" s="212" t="str">
        <f>作業計画!O36</f>
        <v>□</v>
      </c>
      <c r="N28" s="212" t="str">
        <f>作業計画!P36</f>
        <v>□</v>
      </c>
      <c r="O28" s="212" t="str">
        <f>作業計画!Q36</f>
        <v>□</v>
      </c>
      <c r="P28" s="212" t="str">
        <f>作業計画!R36</f>
        <v>□</v>
      </c>
      <c r="Q28" s="212" t="str">
        <f>作業計画!S36</f>
        <v>□</v>
      </c>
    </row>
    <row r="29" spans="1:17" ht="54" x14ac:dyDescent="0.15">
      <c r="A29" s="216">
        <f>ROW(作業計画!A37)</f>
        <v>37</v>
      </c>
      <c r="B29" s="219">
        <f>作業計画!A37</f>
        <v>29</v>
      </c>
      <c r="C29" s="219" t="str">
        <f ca="1">IF(_xlfn.ISFORMULA(作業計画!B37), _xlfn.FORMULATEXT(作業計画!B37), TEXT(作業計画!B37,"HH:MM"))</f>
        <v>=C36</v>
      </c>
      <c r="D29" s="219" t="str">
        <f ca="1">TEXT(作業計画!C37,"HH:MM")</f>
        <v>00:55</v>
      </c>
      <c r="E29" s="216">
        <f>作業計画!D37</f>
        <v>10</v>
      </c>
      <c r="F29" s="216" t="str">
        <f>IF(作業計画!H37=0, F28, 作業計画!H37)</f>
        <v>本番</v>
      </c>
      <c r="G29" s="216" t="str">
        <f>IF(作業計画!I37=0, G28, 作業計画!I37)</f>
        <v>広域</v>
      </c>
      <c r="H29" s="215" t="str">
        <f>SUBSTITUTE(作業計画!J37, "
", """ &amp; vbCrLf &amp; """)</f>
        <v>【ひろしま】" &amp; vbCrLf &amp; "ＤＢリストア　※手動取得バックアップに戻す</v>
      </c>
      <c r="I29" s="216" t="str">
        <f>作業計画!K37</f>
        <v>全員</v>
      </c>
      <c r="J29" s="216" t="str">
        <f>作業計画!L37</f>
        <v>HARP</v>
      </c>
      <c r="K29" s="215" t="str">
        <f>SUBSTITUTE(作業計画!M37, "
", """ &amp; vbCrLf &amp; """)</f>
        <v>１．HARPSSYDB_HIROSHIMAに対し、夜間バッチ後に手動取得したバックアップからリストアを行う。" &amp; vbCrLf &amp; "２．リストア後、UserMstを開き、無効化していた個人情報が元に戻っていることを確認する。" &amp; vbCrLf &amp; "３．本番裏線から、DB更新がかからない程度の動作確認を行う。" &amp; vbCrLf &amp; "　・利用者側にアクセスし、空き施設検索からカレンダー画面を表示する" &amp; vbCrLf &amp; "　・管理者側でログインし、日別台帳（予約）を開く" &amp; vbCrLf &amp; "</v>
      </c>
      <c r="L29" s="212" t="str">
        <f>作業計画!N37</f>
        <v>□</v>
      </c>
      <c r="M29" s="212" t="str">
        <f>作業計画!O37</f>
        <v>□</v>
      </c>
      <c r="N29" s="212" t="str">
        <f>作業計画!P37</f>
        <v>□</v>
      </c>
      <c r="O29" s="212" t="str">
        <f>作業計画!Q37</f>
        <v>□</v>
      </c>
      <c r="P29" s="212" t="str">
        <f>作業計画!R37</f>
        <v>□</v>
      </c>
      <c r="Q29" s="212" t="str">
        <f>作業計画!S37</f>
        <v>□</v>
      </c>
    </row>
    <row r="30" spans="1:17" ht="54" x14ac:dyDescent="0.15">
      <c r="A30" s="216">
        <f>ROW(作業計画!A38)</f>
        <v>38</v>
      </c>
      <c r="B30" s="219">
        <f>作業計画!A38</f>
        <v>30</v>
      </c>
      <c r="C30" s="219" t="str">
        <f ca="1">IF(_xlfn.ISFORMULA(作業計画!B38), _xlfn.FORMULATEXT(作業計画!B38), TEXT(作業計画!B38,"HH:MM"))</f>
        <v>=C37</v>
      </c>
      <c r="D30" s="219" t="str">
        <f ca="1">TEXT(作業計画!C38,"HH:MM")</f>
        <v>01:05</v>
      </c>
      <c r="E30" s="216">
        <f>作業計画!D38</f>
        <v>10</v>
      </c>
      <c r="F30" s="216" t="str">
        <f>IF(作業計画!H38=0, F29, 作業計画!H38)</f>
        <v>本番</v>
      </c>
      <c r="G30" s="216" t="str">
        <f>IF(作業計画!I38=0, G29, 作業計画!I38)</f>
        <v>全体</v>
      </c>
      <c r="H30" s="215" t="str">
        <f>SUBSTITUTE(作業計画!J38, "
", """ &amp; vbCrLf &amp; """)</f>
        <v>作業終了確認</v>
      </c>
      <c r="I30" s="216" t="str">
        <f>作業計画!K38</f>
        <v>佐々木</v>
      </c>
      <c r="J30" s="216" t="str">
        <f>作業計画!L38</f>
        <v>HARP</v>
      </c>
      <c r="K30" s="215" t="str">
        <f>SUBSTITUTE(作業計画!M38, "
", """ &amp; vbCrLf &amp; """)</f>
        <v>１．別紙「作業終了時最終確認」に従い、最終確認を行う。" &amp; vbCrLf &amp; "　・Hinemos（ジョブスケジュールは想定どおりか）" &amp; vbCrLf &amp; "　・DB（個人情報は元に戻っているか、別の自治体のものをリストアしていないか）" &amp; vbCrLf &amp; "　・音声（メンテナンスモードを解除しているか）" &amp; vbCrLf &amp; "　・試験のために変更した設定（Web.Configなど）は元に戻しているか" &amp; vbCrLf &amp; "　・AP/DBのバッチ日付は想定どおりか" &amp; vbCrLf &amp; "</v>
      </c>
      <c r="L30" s="212" t="str">
        <f>作業計画!N38</f>
        <v>□</v>
      </c>
      <c r="M30" s="212" t="str">
        <f>作業計画!O38</f>
        <v>□</v>
      </c>
      <c r="N30" s="212" t="str">
        <f>作業計画!P38</f>
        <v>□</v>
      </c>
      <c r="O30" s="212" t="str">
        <f>作業計画!Q38</f>
        <v>□</v>
      </c>
      <c r="P30" s="212" t="str">
        <f>作業計画!R38</f>
        <v>□</v>
      </c>
      <c r="Q30" s="212" t="str">
        <f>作業計画!S38</f>
        <v>□</v>
      </c>
    </row>
    <row r="31" spans="1:17" ht="67.5" x14ac:dyDescent="0.15">
      <c r="A31" s="216">
        <f>ROW(作業計画!A39)</f>
        <v>39</v>
      </c>
      <c r="B31" s="219">
        <f>作業計画!A39</f>
        <v>31</v>
      </c>
      <c r="C31" s="219" t="str">
        <f ca="1">IF(_xlfn.ISFORMULA(作業計画!B39), _xlfn.FORMULATEXT(作業計画!B39), TEXT(作業計画!B39,"HH:MM"))</f>
        <v>=C38</v>
      </c>
      <c r="D31" s="219" t="str">
        <f ca="1">TEXT(作業計画!C39,"HH:MM")</f>
        <v>01:15</v>
      </c>
      <c r="E31" s="216">
        <f>作業計画!D39</f>
        <v>10</v>
      </c>
      <c r="F31" s="216" t="str">
        <f>IF(作業計画!H39=0, F30, 作業計画!H39)</f>
        <v>本番</v>
      </c>
      <c r="G31" s="216" t="str">
        <f>IF(作業計画!I39=0, G30, 作業計画!I39)</f>
        <v>全体</v>
      </c>
      <c r="H31" s="215" t="str">
        <f>SUBSTITUTE(作業計画!J39, "
", """ &amp; vbCrLf &amp; """)</f>
        <v>" &amp; vbCrLf &amp; "スナップショット削除" &amp; vbCrLf &amp; "・評価ＰＤＦ２号機( cldspdfap12 ) " &amp; vbCrLf &amp; "    ※ファイル名「20181127_CPU拡張前」" &amp; vbCrLf &amp; "・施設予約評価( clsycmnsv11 )" &amp; vbCrLf &amp; "・施設予約札幌ＡＰ( clsysapap01 )" &amp; vbCrLf &amp; "・施設予約札幌ＤＢ( clsysapdb01 )" &amp; vbCrLf &amp; "・本番ＰＤＦ２号機( cldspdfap02 ) " &amp; vbCrLf &amp; "    ※ファイル名「20181127_CPU拡張前」" &amp; vbCrLf &amp; "・施設予約広域ＡＰ( clsymulap01 )" &amp; vbCrLf &amp; "・施設予約広域ＤＢ( clsymuldb01 )" &amp; vbCrLf &amp; "</v>
      </c>
      <c r="I31" s="216" t="str">
        <f>作業計画!K39</f>
        <v>佐藤</v>
      </c>
      <c r="J31" s="216" t="str">
        <f>作業計画!L39</f>
        <v>HARP</v>
      </c>
      <c r="K31" s="215" t="str">
        <f>SUBSTITUTE(作業計画!M39, "
", """ &amp; vbCrLf &amp; """)</f>
        <v>１. 統合管理ターミナルサーバー(10.254.255.21) にリモートデスクトップでログインする。" &amp; vbCrLf &amp; "２. ブラウザで https://10.255.255.27/vsphere-client/ にアクセスし、ID : harpuser でログインする。" &amp; vbCrLf &amp; "３. ホームより「vCenter Inventory Lists」を選択" &amp; vbCrLf &amp; "４. 左側のツリーより「Virtual Machines」を選択" &amp; vbCrLf &amp; "５. 対象のホストを選択し右クリックから「Snapshots」→「Manage snapshots..」を選択" &amp; vbCrLf &amp; "６. 削除対象のスナップショットを選択して「Delete」をクリック</v>
      </c>
      <c r="L31" s="212" t="str">
        <f>作業計画!N39</f>
        <v>□</v>
      </c>
      <c r="M31" s="212" t="str">
        <f>作業計画!O39</f>
        <v>□</v>
      </c>
      <c r="N31" s="212" t="str">
        <f>作業計画!P39</f>
        <v>□</v>
      </c>
      <c r="O31" s="212" t="str">
        <f>作業計画!Q39</f>
        <v>□</v>
      </c>
      <c r="P31" s="212" t="str">
        <f>作業計画!R39</f>
        <v>□</v>
      </c>
      <c r="Q31" s="212" t="str">
        <f>作業計画!S39</f>
        <v>□</v>
      </c>
    </row>
    <row r="32" spans="1:17" ht="18.75" x14ac:dyDescent="0.15">
      <c r="A32" s="216">
        <f>ROW(作業計画!A40)</f>
        <v>40</v>
      </c>
      <c r="B32" s="219">
        <f>作業計画!A40</f>
        <v>0</v>
      </c>
      <c r="C32" s="219" t="str">
        <f ca="1">IF(_xlfn.ISFORMULA(作業計画!B40), _xlfn.FORMULATEXT(作業計画!B40), TEXT(作業計画!B40,"HH:MM"))</f>
        <v>00:00</v>
      </c>
      <c r="D32" s="219" t="str">
        <f>TEXT(作業計画!C40,"HH:MM")</f>
        <v>00:00</v>
      </c>
      <c r="E32" s="216">
        <f>作業計画!D40</f>
        <v>0</v>
      </c>
      <c r="F32" s="216" t="str">
        <f>IF(作業計画!H40=0, F31, 作業計画!H40)</f>
        <v>本番</v>
      </c>
      <c r="G32" s="216">
        <f>作業計画!I40</f>
        <v>0</v>
      </c>
      <c r="H32" s="215" t="str">
        <f>SUBSTITUTE(作業計画!J40, "
", """ &amp; vbCrLf &amp; """)</f>
        <v/>
      </c>
      <c r="I32" s="216">
        <f>作業計画!K40</f>
        <v>0</v>
      </c>
      <c r="J32" s="216">
        <f>作業計画!L40</f>
        <v>0</v>
      </c>
      <c r="K32" s="215" t="str">
        <f>SUBSTITUTE(作業計画!M40, "
", """ &amp; vbCrLf &amp; """)</f>
        <v/>
      </c>
      <c r="L32" s="212">
        <f>作業計画!N40</f>
        <v>0</v>
      </c>
      <c r="M32" s="212">
        <f>作業計画!O40</f>
        <v>0</v>
      </c>
      <c r="N32" s="212">
        <f>作業計画!P40</f>
        <v>0</v>
      </c>
      <c r="O32" s="212">
        <f>作業計画!Q40</f>
        <v>0</v>
      </c>
      <c r="P32" s="212">
        <f>作業計画!R40</f>
        <v>0</v>
      </c>
      <c r="Q32" s="212">
        <f>作業計画!S40</f>
        <v>0</v>
      </c>
    </row>
    <row r="33" spans="1:17" ht="18.75" x14ac:dyDescent="0.15">
      <c r="A33" s="216">
        <f>ROW(作業計画!A41)</f>
        <v>41</v>
      </c>
      <c r="B33" s="219">
        <f>作業計画!A41</f>
        <v>0</v>
      </c>
      <c r="C33" s="219" t="str">
        <f ca="1">IF(_xlfn.ISFORMULA(作業計画!B41), _xlfn.FORMULATEXT(作業計画!B41), TEXT(作業計画!B41,"HH:MM"))</f>
        <v>00:00</v>
      </c>
      <c r="D33" s="219" t="str">
        <f>TEXT(作業計画!C41,"HH:MM")</f>
        <v>00:00</v>
      </c>
      <c r="E33" s="216">
        <f>作業計画!D41</f>
        <v>0</v>
      </c>
      <c r="F33" s="216" t="str">
        <f>IF(作業計画!H41=0, F32, 作業計画!H41)</f>
        <v>本番</v>
      </c>
      <c r="G33" s="216">
        <f>作業計画!I41</f>
        <v>0</v>
      </c>
      <c r="H33" s="215" t="str">
        <f>SUBSTITUTE(作業計画!J41, "
", """ &amp; vbCrLf &amp; """)</f>
        <v/>
      </c>
      <c r="I33" s="216">
        <f>作業計画!K41</f>
        <v>0</v>
      </c>
      <c r="J33" s="216">
        <f>作業計画!L41</f>
        <v>0</v>
      </c>
      <c r="K33" s="215" t="str">
        <f>SUBSTITUTE(作業計画!M41, "
", """ &amp; vbCrLf &amp; """)</f>
        <v/>
      </c>
      <c r="L33" s="212">
        <f>作業計画!N41</f>
        <v>0</v>
      </c>
      <c r="M33" s="212">
        <f>作業計画!O41</f>
        <v>0</v>
      </c>
      <c r="N33" s="212">
        <f>作業計画!P41</f>
        <v>0</v>
      </c>
      <c r="O33" s="212">
        <f>作業計画!Q41</f>
        <v>0</v>
      </c>
      <c r="P33" s="212">
        <f>作業計画!R41</f>
        <v>0</v>
      </c>
      <c r="Q33" s="212">
        <f>作業計画!S41</f>
        <v>0</v>
      </c>
    </row>
    <row r="34" spans="1:17" ht="18.75" x14ac:dyDescent="0.15">
      <c r="A34" s="216">
        <f>ROW(作業計画!A42)</f>
        <v>42</v>
      </c>
      <c r="B34" s="219">
        <f>作業計画!A42</f>
        <v>0</v>
      </c>
      <c r="C34" s="219" t="str">
        <f ca="1">IF(_xlfn.ISFORMULA(作業計画!B42), _xlfn.FORMULATEXT(作業計画!B42), TEXT(作業計画!B42,"HH:MM"))</f>
        <v>00:00</v>
      </c>
      <c r="D34" s="219" t="str">
        <f>TEXT(作業計画!C42,"HH:MM")</f>
        <v>00:00</v>
      </c>
      <c r="E34" s="216">
        <f>作業計画!D42</f>
        <v>0</v>
      </c>
      <c r="F34" s="216" t="str">
        <f>IF(作業計画!H42=0, F33, 作業計画!H42)</f>
        <v>本番</v>
      </c>
      <c r="G34" s="216">
        <f>作業計画!I42</f>
        <v>0</v>
      </c>
      <c r="H34" s="215" t="str">
        <f>SUBSTITUTE(作業計画!J42, "
", """ &amp; vbCrLf &amp; """)</f>
        <v/>
      </c>
      <c r="I34" s="216">
        <f>作業計画!K42</f>
        <v>0</v>
      </c>
      <c r="J34" s="216">
        <f>作業計画!L42</f>
        <v>0</v>
      </c>
      <c r="K34" s="215" t="str">
        <f>SUBSTITUTE(作業計画!M42, "
", """ &amp; vbCrLf &amp; """)</f>
        <v/>
      </c>
      <c r="L34" s="212">
        <f>作業計画!N42</f>
        <v>0</v>
      </c>
      <c r="M34" s="212">
        <f>作業計画!O42</f>
        <v>0</v>
      </c>
      <c r="N34" s="212">
        <f>作業計画!P42</f>
        <v>0</v>
      </c>
      <c r="O34" s="212">
        <f>作業計画!Q42</f>
        <v>0</v>
      </c>
      <c r="P34" s="212">
        <f>作業計画!R42</f>
        <v>0</v>
      </c>
      <c r="Q34" s="212">
        <f>作業計画!S42</f>
        <v>0</v>
      </c>
    </row>
    <row r="35" spans="1:17" ht="18.75" x14ac:dyDescent="0.15">
      <c r="A35" s="216">
        <f>ROW(作業計画!A43)</f>
        <v>43</v>
      </c>
      <c r="B35" s="219">
        <f>作業計画!A43</f>
        <v>0</v>
      </c>
      <c r="C35" s="219" t="str">
        <f ca="1">IF(_xlfn.ISFORMULA(作業計画!B43), _xlfn.FORMULATEXT(作業計画!B43), TEXT(作業計画!B43,"HH:MM"))</f>
        <v>00:00</v>
      </c>
      <c r="D35" s="219" t="str">
        <f>TEXT(作業計画!C43,"HH:MM")</f>
        <v>00:00</v>
      </c>
      <c r="E35" s="216">
        <f>作業計画!D43</f>
        <v>0</v>
      </c>
      <c r="F35" s="216" t="str">
        <f>IF(作業計画!H43=0, F34, 作業計画!H43)</f>
        <v>本番</v>
      </c>
      <c r="G35" s="216">
        <f>作業計画!I43</f>
        <v>0</v>
      </c>
      <c r="H35" s="215" t="str">
        <f>SUBSTITUTE(作業計画!J43, "
", """ &amp; vbCrLf &amp; """)</f>
        <v/>
      </c>
      <c r="I35" s="216">
        <f>作業計画!K43</f>
        <v>0</v>
      </c>
      <c r="J35" s="216">
        <f>作業計画!L43</f>
        <v>0</v>
      </c>
      <c r="K35" s="215" t="str">
        <f>SUBSTITUTE(作業計画!M43, "
", """ &amp; vbCrLf &amp; """)</f>
        <v/>
      </c>
      <c r="L35" s="212">
        <f>作業計画!N43</f>
        <v>0</v>
      </c>
      <c r="M35" s="212">
        <f>作業計画!O43</f>
        <v>0</v>
      </c>
      <c r="N35" s="212">
        <f>作業計画!P43</f>
        <v>0</v>
      </c>
      <c r="O35" s="212">
        <f>作業計画!Q43</f>
        <v>0</v>
      </c>
      <c r="P35" s="212">
        <f>作業計画!R43</f>
        <v>0</v>
      </c>
      <c r="Q35" s="212">
        <f>作業計画!S43</f>
        <v>0</v>
      </c>
    </row>
    <row r="36" spans="1:17" ht="18.75" x14ac:dyDescent="0.15">
      <c r="A36" s="216">
        <f>ROW(作業計画!A44)</f>
        <v>44</v>
      </c>
      <c r="B36" s="219">
        <f>作業計画!A44</f>
        <v>0</v>
      </c>
      <c r="C36" s="219" t="str">
        <f ca="1">IF(_xlfn.ISFORMULA(作業計画!B44), _xlfn.FORMULATEXT(作業計画!B44), TEXT(作業計画!B44,"HH:MM"))</f>
        <v>00:00</v>
      </c>
      <c r="D36" s="219" t="str">
        <f>TEXT(作業計画!C44,"HH:MM")</f>
        <v>00:00</v>
      </c>
      <c r="E36" s="216">
        <f>作業計画!D44</f>
        <v>0</v>
      </c>
      <c r="F36" s="216" t="str">
        <f>IF(作業計画!H44=0, F35, 作業計画!H44)</f>
        <v>本番</v>
      </c>
      <c r="G36" s="216">
        <f>作業計画!I44</f>
        <v>0</v>
      </c>
      <c r="H36" s="215" t="str">
        <f>SUBSTITUTE(作業計画!J44, "
", """ &amp; vbCrLf &amp; """)</f>
        <v/>
      </c>
      <c r="I36" s="216">
        <f>作業計画!K44</f>
        <v>0</v>
      </c>
      <c r="J36" s="216">
        <f>作業計画!L44</f>
        <v>0</v>
      </c>
      <c r="K36" s="215" t="str">
        <f>SUBSTITUTE(作業計画!M44, "
", """ &amp; vbCrLf &amp; """)</f>
        <v/>
      </c>
      <c r="L36" s="212">
        <f>作業計画!N44</f>
        <v>0</v>
      </c>
      <c r="M36" s="212">
        <f>作業計画!O44</f>
        <v>0</v>
      </c>
      <c r="N36" s="212">
        <f>作業計画!P44</f>
        <v>0</v>
      </c>
      <c r="O36" s="212">
        <f>作業計画!Q44</f>
        <v>0</v>
      </c>
      <c r="P36" s="212">
        <f>作業計画!R44</f>
        <v>0</v>
      </c>
      <c r="Q36" s="212">
        <f>作業計画!S44</f>
        <v>0</v>
      </c>
    </row>
    <row r="37" spans="1:17" ht="18.75" x14ac:dyDescent="0.15">
      <c r="A37" s="216">
        <f>ROW(作業計画!A45)</f>
        <v>45</v>
      </c>
      <c r="B37" s="219">
        <f>作業計画!A45</f>
        <v>0</v>
      </c>
      <c r="C37" s="219" t="str">
        <f ca="1">IF(_xlfn.ISFORMULA(作業計画!B45), _xlfn.FORMULATEXT(作業計画!B45), TEXT(作業計画!B45,"HH:MM"))</f>
        <v>00:00</v>
      </c>
      <c r="D37" s="219" t="str">
        <f>TEXT(作業計画!C45,"HH:MM")</f>
        <v>00:00</v>
      </c>
      <c r="E37" s="216">
        <f>作業計画!D45</f>
        <v>0</v>
      </c>
      <c r="F37" s="216" t="str">
        <f>IF(作業計画!H45=0, F36, 作業計画!H45)</f>
        <v>本番</v>
      </c>
      <c r="G37" s="216">
        <f>作業計画!I45</f>
        <v>0</v>
      </c>
      <c r="H37" s="215" t="str">
        <f>SUBSTITUTE(作業計画!J45, "
", """ &amp; vbCrLf &amp; """)</f>
        <v/>
      </c>
      <c r="I37" s="216">
        <f>作業計画!K45</f>
        <v>0</v>
      </c>
      <c r="J37" s="216">
        <f>作業計画!L45</f>
        <v>0</v>
      </c>
      <c r="K37" s="215" t="str">
        <f>SUBSTITUTE(作業計画!M45, "
", """ &amp; vbCrLf &amp; """)</f>
        <v/>
      </c>
      <c r="L37" s="212">
        <f>作業計画!N45</f>
        <v>0</v>
      </c>
      <c r="M37" s="212">
        <f>作業計画!O45</f>
        <v>0</v>
      </c>
      <c r="N37" s="212">
        <f>作業計画!P45</f>
        <v>0</v>
      </c>
      <c r="O37" s="212">
        <f>作業計画!Q45</f>
        <v>0</v>
      </c>
      <c r="P37" s="212">
        <f>作業計画!R45</f>
        <v>0</v>
      </c>
      <c r="Q37" s="212">
        <f>作業計画!S45</f>
        <v>0</v>
      </c>
    </row>
    <row r="38" spans="1:17" ht="18.75" x14ac:dyDescent="0.15">
      <c r="A38" s="216">
        <f>ROW(作業計画!A46)</f>
        <v>46</v>
      </c>
      <c r="B38" s="219">
        <f>作業計画!A46</f>
        <v>0</v>
      </c>
      <c r="C38" s="219" t="str">
        <f ca="1">IF(_xlfn.ISFORMULA(作業計画!B46), _xlfn.FORMULATEXT(作業計画!B46), TEXT(作業計画!B46,"HH:MM"))</f>
        <v>00:00</v>
      </c>
      <c r="D38" s="219" t="str">
        <f>TEXT(作業計画!C46,"HH:MM")</f>
        <v>00:00</v>
      </c>
      <c r="E38" s="216">
        <f>作業計画!D46</f>
        <v>0</v>
      </c>
      <c r="F38" s="216" t="str">
        <f>IF(作業計画!H46=0, F37, 作業計画!H46)</f>
        <v>本番</v>
      </c>
      <c r="G38" s="216">
        <f>作業計画!I46</f>
        <v>0</v>
      </c>
      <c r="H38" s="215" t="str">
        <f>SUBSTITUTE(作業計画!J46, "
", """ &amp; vbCrLf &amp; """)</f>
        <v/>
      </c>
      <c r="I38" s="216">
        <f>作業計画!K46</f>
        <v>0</v>
      </c>
      <c r="J38" s="216">
        <f>作業計画!L46</f>
        <v>0</v>
      </c>
      <c r="K38" s="215" t="str">
        <f>SUBSTITUTE(作業計画!M46, "
", """ &amp; vbCrLf &amp; """)</f>
        <v/>
      </c>
      <c r="L38" s="212">
        <f>作業計画!N46</f>
        <v>0</v>
      </c>
      <c r="M38" s="212">
        <f>作業計画!O46</f>
        <v>0</v>
      </c>
      <c r="N38" s="212">
        <f>作業計画!P46</f>
        <v>0</v>
      </c>
      <c r="O38" s="212">
        <f>作業計画!Q46</f>
        <v>0</v>
      </c>
      <c r="P38" s="212">
        <f>作業計画!R46</f>
        <v>0</v>
      </c>
      <c r="Q38" s="212">
        <f>作業計画!S46</f>
        <v>0</v>
      </c>
    </row>
    <row r="39" spans="1:17" ht="18.75" x14ac:dyDescent="0.15">
      <c r="A39" s="216">
        <f>ROW(作業計画!A47)</f>
        <v>47</v>
      </c>
      <c r="B39" s="219">
        <f>作業計画!A47</f>
        <v>0</v>
      </c>
      <c r="C39" s="219" t="str">
        <f ca="1">IF(_xlfn.ISFORMULA(作業計画!B47), _xlfn.FORMULATEXT(作業計画!B47), TEXT(作業計画!B47,"HH:MM"))</f>
        <v>00:00</v>
      </c>
      <c r="D39" s="219" t="str">
        <f>TEXT(作業計画!C47,"HH:MM")</f>
        <v>00:00</v>
      </c>
      <c r="E39" s="216">
        <f>作業計画!D47</f>
        <v>0</v>
      </c>
      <c r="F39" s="216" t="str">
        <f>IF(作業計画!H47=0, F38, 作業計画!H47)</f>
        <v>本番</v>
      </c>
      <c r="G39" s="216">
        <f>作業計画!I47</f>
        <v>0</v>
      </c>
      <c r="H39" s="215" t="str">
        <f>SUBSTITUTE(作業計画!J47, "
", """ &amp; vbCrLf &amp; """)</f>
        <v/>
      </c>
      <c r="I39" s="216">
        <f>作業計画!K47</f>
        <v>0</v>
      </c>
      <c r="J39" s="216">
        <f>作業計画!L47</f>
        <v>0</v>
      </c>
      <c r="K39" s="215" t="str">
        <f>SUBSTITUTE(作業計画!M47, "
", """ &amp; vbCrLf &amp; """)</f>
        <v/>
      </c>
      <c r="L39" s="212">
        <f>作業計画!N47</f>
        <v>0</v>
      </c>
      <c r="M39" s="212">
        <f>作業計画!O47</f>
        <v>0</v>
      </c>
      <c r="N39" s="212">
        <f>作業計画!P47</f>
        <v>0</v>
      </c>
      <c r="O39" s="212">
        <f>作業計画!Q47</f>
        <v>0</v>
      </c>
      <c r="P39" s="212">
        <f>作業計画!R47</f>
        <v>0</v>
      </c>
      <c r="Q39" s="212">
        <f>作業計画!S47</f>
        <v>0</v>
      </c>
    </row>
    <row r="40" spans="1:17" ht="18.75" x14ac:dyDescent="0.15">
      <c r="A40" s="216">
        <f>ROW(作業計画!A48)</f>
        <v>48</v>
      </c>
      <c r="B40" s="219">
        <f>作業計画!A48</f>
        <v>0</v>
      </c>
      <c r="C40" s="219" t="str">
        <f ca="1">IF(_xlfn.ISFORMULA(作業計画!B48), _xlfn.FORMULATEXT(作業計画!B48), TEXT(作業計画!B48,"HH:MM"))</f>
        <v>00:00</v>
      </c>
      <c r="D40" s="219" t="str">
        <f>TEXT(作業計画!C48,"HH:MM")</f>
        <v>00:00</v>
      </c>
      <c r="E40" s="216">
        <f>作業計画!D48</f>
        <v>0</v>
      </c>
      <c r="F40" s="216" t="str">
        <f>IF(作業計画!H48=0, F39, 作業計画!H48)</f>
        <v>本番</v>
      </c>
      <c r="G40" s="216">
        <f>作業計画!I48</f>
        <v>0</v>
      </c>
      <c r="H40" s="215" t="str">
        <f>SUBSTITUTE(作業計画!J48, "
", """ &amp; vbCrLf &amp; """)</f>
        <v/>
      </c>
      <c r="I40" s="216">
        <f>作業計画!K48</f>
        <v>0</v>
      </c>
      <c r="J40" s="216">
        <f>作業計画!L48</f>
        <v>0</v>
      </c>
      <c r="K40" s="215" t="str">
        <f>SUBSTITUTE(作業計画!M48, "
", """ &amp; vbCrLf &amp; """)</f>
        <v/>
      </c>
      <c r="L40" s="212">
        <f>作業計画!N48</f>
        <v>0</v>
      </c>
      <c r="M40" s="212">
        <f>作業計画!O48</f>
        <v>0</v>
      </c>
      <c r="N40" s="212">
        <f>作業計画!P48</f>
        <v>0</v>
      </c>
      <c r="O40" s="212">
        <f>作業計画!Q48</f>
        <v>0</v>
      </c>
      <c r="P40" s="212">
        <f>作業計画!R48</f>
        <v>0</v>
      </c>
      <c r="Q40" s="212">
        <f>作業計画!S48</f>
        <v>0</v>
      </c>
    </row>
    <row r="41" spans="1:17" ht="27" x14ac:dyDescent="0.15">
      <c r="A41" s="216">
        <f>ROW(作業計画!A49)</f>
        <v>49</v>
      </c>
      <c r="B41" s="219">
        <f>作業計画!A49</f>
        <v>0</v>
      </c>
      <c r="C41" s="219" t="str">
        <f ca="1">IF(_xlfn.ISFORMULA(作業計画!B49), _xlfn.FORMULATEXT(作業計画!B49), TEXT(作業計画!B49,"HH:MM"))</f>
        <v>00:00</v>
      </c>
      <c r="D41" s="219" t="str">
        <f>TEXT(作業計画!C49,"HH:MM")</f>
        <v>00:00</v>
      </c>
      <c r="E41" s="216">
        <f>作業計画!D49</f>
        <v>0</v>
      </c>
      <c r="F41" s="216" t="str">
        <f>IF(作業計画!H49=0, F40, 作業計画!H49)</f>
        <v>本番</v>
      </c>
      <c r="G41" s="216">
        <f>作業計画!I49</f>
        <v>0</v>
      </c>
      <c r="H41" s="215" t="str">
        <f>SUBSTITUTE(作業計画!J49, "
", """ &amp; vbCrLf &amp; """)</f>
        <v/>
      </c>
      <c r="I41" s="216">
        <f>作業計画!K49</f>
        <v>0</v>
      </c>
      <c r="J41" s="216">
        <f>作業計画!L49</f>
        <v>0</v>
      </c>
      <c r="K41" s="215" t="str">
        <f>SUBSTITUTE(作業計画!M49, "
", """ &amp; vbCrLf &amp; """)</f>
        <v/>
      </c>
      <c r="L41" s="212">
        <f>作業計画!N49</f>
        <v>0</v>
      </c>
      <c r="M41" s="212">
        <f>作業計画!O49</f>
        <v>0</v>
      </c>
      <c r="N41" s="212">
        <f>作業計画!P49</f>
        <v>0</v>
      </c>
      <c r="O41" s="212">
        <f>作業計画!Q49</f>
        <v>0</v>
      </c>
      <c r="P41" s="212">
        <f>作業計画!R49</f>
        <v>0</v>
      </c>
      <c r="Q41" s="212">
        <f>作業計画!S49</f>
        <v>0</v>
      </c>
    </row>
    <row r="42" spans="1:17" ht="18.75" x14ac:dyDescent="0.15">
      <c r="A42" s="216">
        <f>ROW(作業計画!A50)</f>
        <v>50</v>
      </c>
      <c r="B42" s="219">
        <f>作業計画!A50</f>
        <v>0</v>
      </c>
      <c r="C42" s="219" t="str">
        <f ca="1">IF(_xlfn.ISFORMULA(作業計画!B50), _xlfn.FORMULATEXT(作業計画!B50), TEXT(作業計画!B50,"HH:MM"))</f>
        <v>00:00</v>
      </c>
      <c r="D42" s="219" t="str">
        <f>TEXT(作業計画!C50,"HH:MM")</f>
        <v>00:00</v>
      </c>
      <c r="E42" s="216">
        <f>作業計画!D50</f>
        <v>0</v>
      </c>
      <c r="F42" s="216" t="str">
        <f>IF(作業計画!H50=0, F41, 作業計画!H50)</f>
        <v>本番</v>
      </c>
      <c r="G42" s="216">
        <f>作業計画!I50</f>
        <v>0</v>
      </c>
      <c r="H42" s="215" t="str">
        <f>SUBSTITUTE(作業計画!J50, "
", """ &amp; vbCrLf &amp; """)</f>
        <v/>
      </c>
      <c r="I42" s="216">
        <f>作業計画!K50</f>
        <v>0</v>
      </c>
      <c r="J42" s="216">
        <f>作業計画!L50</f>
        <v>0</v>
      </c>
      <c r="K42" s="215" t="str">
        <f>SUBSTITUTE(作業計画!M50, "
", """ &amp; vbCrLf &amp; """)</f>
        <v/>
      </c>
      <c r="L42" s="212">
        <f>作業計画!N50</f>
        <v>0</v>
      </c>
      <c r="M42" s="212">
        <f>作業計画!O50</f>
        <v>0</v>
      </c>
      <c r="N42" s="212">
        <f>作業計画!P50</f>
        <v>0</v>
      </c>
      <c r="O42" s="212">
        <f>作業計画!Q50</f>
        <v>0</v>
      </c>
      <c r="P42" s="212">
        <f>作業計画!R50</f>
        <v>0</v>
      </c>
      <c r="Q42" s="212">
        <f>作業計画!S50</f>
        <v>0</v>
      </c>
    </row>
    <row r="43" spans="1:17" ht="18.75" x14ac:dyDescent="0.15">
      <c r="A43" s="216">
        <f>ROW(作業計画!A51)</f>
        <v>51</v>
      </c>
      <c r="B43" s="219">
        <f>作業計画!A51</f>
        <v>0</v>
      </c>
      <c r="C43" s="219" t="str">
        <f ca="1">IF(_xlfn.ISFORMULA(作業計画!B51), _xlfn.FORMULATEXT(作業計画!B51), TEXT(作業計画!B51,"HH:MM"))</f>
        <v>00:00</v>
      </c>
      <c r="D43" s="219" t="str">
        <f>TEXT(作業計画!C51,"HH:MM")</f>
        <v>00:00</v>
      </c>
      <c r="E43" s="216">
        <f>作業計画!D51</f>
        <v>0</v>
      </c>
      <c r="F43" s="216" t="str">
        <f>IF(作業計画!H51=0, F42, 作業計画!H51)</f>
        <v>本番</v>
      </c>
      <c r="G43" s="216">
        <f>作業計画!I51</f>
        <v>0</v>
      </c>
      <c r="H43" s="215" t="str">
        <f>SUBSTITUTE(作業計画!J51, "
", """ &amp; vbCrLf &amp; """)</f>
        <v/>
      </c>
      <c r="I43" s="216">
        <f>作業計画!K51</f>
        <v>0</v>
      </c>
      <c r="J43" s="216">
        <f>作業計画!L51</f>
        <v>0</v>
      </c>
      <c r="K43" s="215" t="str">
        <f>SUBSTITUTE(作業計画!M51, "
", """ &amp; vbCrLf &amp; """)</f>
        <v/>
      </c>
      <c r="L43" s="212">
        <f>作業計画!N51</f>
        <v>0</v>
      </c>
      <c r="M43" s="212">
        <f>作業計画!O51</f>
        <v>0</v>
      </c>
      <c r="N43" s="212">
        <f>作業計画!P51</f>
        <v>0</v>
      </c>
      <c r="O43" s="212">
        <f>作業計画!Q51</f>
        <v>0</v>
      </c>
      <c r="P43" s="212">
        <f>作業計画!R51</f>
        <v>0</v>
      </c>
      <c r="Q43" s="212">
        <f>作業計画!S51</f>
        <v>0</v>
      </c>
    </row>
    <row r="44" spans="1:17" ht="18.75" x14ac:dyDescent="0.15">
      <c r="A44" s="216">
        <f>ROW(作業計画!A52)</f>
        <v>52</v>
      </c>
      <c r="B44" s="219">
        <f>作業計画!A52</f>
        <v>0</v>
      </c>
      <c r="C44" s="219" t="str">
        <f ca="1">IF(_xlfn.ISFORMULA(作業計画!B52), _xlfn.FORMULATEXT(作業計画!B52), TEXT(作業計画!B52,"HH:MM"))</f>
        <v>00:00</v>
      </c>
      <c r="D44" s="219" t="str">
        <f>TEXT(作業計画!C52,"HH:MM")</f>
        <v>00:00</v>
      </c>
      <c r="E44" s="216">
        <f>作業計画!D52</f>
        <v>0</v>
      </c>
      <c r="F44" s="216" t="str">
        <f>IF(作業計画!H52=0, F43, 作業計画!H52)</f>
        <v>本番</v>
      </c>
      <c r="G44" s="216">
        <f>作業計画!I52</f>
        <v>0</v>
      </c>
      <c r="H44" s="215" t="str">
        <f>SUBSTITUTE(作業計画!J52, "
", """ &amp; vbCrLf &amp; """)</f>
        <v/>
      </c>
      <c r="I44" s="216">
        <f>作業計画!K52</f>
        <v>0</v>
      </c>
      <c r="J44" s="216">
        <f>作業計画!L52</f>
        <v>0</v>
      </c>
      <c r="K44" s="215" t="str">
        <f>SUBSTITUTE(作業計画!M52, "
", """ &amp; vbCrLf &amp; """)</f>
        <v/>
      </c>
      <c r="L44" s="212">
        <f>作業計画!N52</f>
        <v>0</v>
      </c>
      <c r="M44" s="212">
        <f>作業計画!O52</f>
        <v>0</v>
      </c>
      <c r="N44" s="212">
        <f>作業計画!P52</f>
        <v>0</v>
      </c>
      <c r="O44" s="212">
        <f>作業計画!Q52</f>
        <v>0</v>
      </c>
      <c r="P44" s="212">
        <f>作業計画!R52</f>
        <v>0</v>
      </c>
      <c r="Q44" s="212">
        <f>作業計画!S52</f>
        <v>0</v>
      </c>
    </row>
    <row r="45" spans="1:17" ht="18.75" x14ac:dyDescent="0.15">
      <c r="A45" s="216">
        <f>ROW(作業計画!A53)</f>
        <v>53</v>
      </c>
      <c r="B45" s="219">
        <v>0</v>
      </c>
      <c r="C45" s="219" t="str">
        <f ca="1">IF(_xlfn.ISFORMULA(作業計画!B53), _xlfn.FORMULATEXT(作業計画!B53), TEXT(作業計画!B53,"HH:MM"))</f>
        <v>00:00</v>
      </c>
      <c r="D45" s="219" t="str">
        <f>TEXT(作業計画!C53,"HH:MM")</f>
        <v>00:00</v>
      </c>
    </row>
    <row r="46" spans="1:17" ht="18.75" x14ac:dyDescent="0.15">
      <c r="A46" s="216">
        <f>ROW(作業計画!A54)</f>
        <v>54</v>
      </c>
      <c r="B46" s="219">
        <v>0</v>
      </c>
      <c r="C46" s="219" t="str">
        <f ca="1">IF(_xlfn.ISFORMULA(作業計画!B54), _xlfn.FORMULATEXT(作業計画!B54), TEXT(作業計画!B54,"HH:MM"))</f>
        <v>00:00</v>
      </c>
      <c r="D46" s="219" t="str">
        <f>TEXT(作業計画!C54,"HH:MM")</f>
        <v>00:00</v>
      </c>
    </row>
    <row r="47" spans="1:17" ht="18.75" x14ac:dyDescent="0.15">
      <c r="A47" s="216">
        <f>ROW(作業計画!A55)</f>
        <v>55</v>
      </c>
      <c r="B47" s="219">
        <v>0</v>
      </c>
      <c r="C47" s="219" t="str">
        <f ca="1">IF(_xlfn.ISFORMULA(作業計画!B55), _xlfn.FORMULATEXT(作業計画!B55), TEXT(作業計画!B55,"HH:MM"))</f>
        <v>00:00</v>
      </c>
      <c r="D47" s="219" t="str">
        <f>TEXT(作業計画!C55,"HH:MM")</f>
        <v>00:00</v>
      </c>
    </row>
    <row r="48" spans="1:17" ht="18.75" x14ac:dyDescent="0.15">
      <c r="A48" s="216">
        <f>ROW(作業計画!A56)</f>
        <v>56</v>
      </c>
      <c r="B48" s="219">
        <v>0</v>
      </c>
      <c r="C48" s="219" t="str">
        <f ca="1">IF(_xlfn.ISFORMULA(作業計画!B56), _xlfn.FORMULATEXT(作業計画!B56), TEXT(作業計画!B56,"HH:MM"))</f>
        <v>00:00</v>
      </c>
      <c r="D48" s="219" t="str">
        <f>TEXT(作業計画!C56,"HH:MM")</f>
        <v>00:00</v>
      </c>
    </row>
    <row r="49" spans="1:4" ht="18.75" x14ac:dyDescent="0.15">
      <c r="A49" s="216">
        <f>ROW(作業計画!A57)</f>
        <v>57</v>
      </c>
      <c r="B49" s="219">
        <v>0</v>
      </c>
      <c r="C49" s="219" t="str">
        <f ca="1">IF(_xlfn.ISFORMULA(作業計画!B57), _xlfn.FORMULATEXT(作業計画!B57), TEXT(作業計画!B57,"HH:MM"))</f>
        <v>00:00</v>
      </c>
      <c r="D49" s="219" t="str">
        <f>TEXT(作業計画!C57,"HH:MM")</f>
        <v>00:00</v>
      </c>
    </row>
    <row r="50" spans="1:4" ht="18.75" x14ac:dyDescent="0.15">
      <c r="A50" s="216">
        <f>ROW(作業計画!A58)</f>
        <v>58</v>
      </c>
      <c r="B50" s="219">
        <v>0</v>
      </c>
      <c r="C50" s="219" t="str">
        <f ca="1">IF(_xlfn.ISFORMULA(作業計画!B58), _xlfn.FORMULATEXT(作業計画!B58), TEXT(作業計画!B58,"HH:MM"))</f>
        <v>00:00</v>
      </c>
      <c r="D50" s="219" t="str">
        <f>TEXT(作業計画!C58,"HH:MM")</f>
        <v>00:00</v>
      </c>
    </row>
    <row r="51" spans="1:4" ht="18.75" x14ac:dyDescent="0.15">
      <c r="A51" s="216">
        <f>ROW(作業計画!A59)</f>
        <v>59</v>
      </c>
      <c r="B51" s="219">
        <v>0</v>
      </c>
      <c r="C51" s="219" t="str">
        <f ca="1">IF(_xlfn.ISFORMULA(作業計画!B59), _xlfn.FORMULATEXT(作業計画!B59), TEXT(作業計画!B59,"HH:MM"))</f>
        <v>00:00</v>
      </c>
      <c r="D51" s="219" t="str">
        <f>TEXT(作業計画!C59,"HH:MM")</f>
        <v>00:00</v>
      </c>
    </row>
    <row r="52" spans="1:4" ht="18.75" x14ac:dyDescent="0.15">
      <c r="A52" s="216">
        <f>ROW(作業計画!A60)</f>
        <v>60</v>
      </c>
      <c r="B52" s="219">
        <v>0</v>
      </c>
      <c r="C52" s="219" t="str">
        <f ca="1">IF(_xlfn.ISFORMULA(作業計画!B60), _xlfn.FORMULATEXT(作業計画!B60), TEXT(作業計画!B60,"HH:MM"))</f>
        <v>00:00</v>
      </c>
      <c r="D52" s="219" t="str">
        <f>TEXT(作業計画!C60,"HH:MM")</f>
        <v>00:00</v>
      </c>
    </row>
    <row r="53" spans="1:4" ht="18.75" x14ac:dyDescent="0.15">
      <c r="A53" s="216">
        <f>ROW(作業計画!A61)</f>
        <v>61</v>
      </c>
      <c r="B53" s="219">
        <v>0</v>
      </c>
      <c r="C53" s="219" t="str">
        <f ca="1">IF(_xlfn.ISFORMULA(作業計画!B61), _xlfn.FORMULATEXT(作業計画!B61), TEXT(作業計画!B61,"HH:MM"))</f>
        <v>00:00</v>
      </c>
      <c r="D53" s="219" t="str">
        <f>TEXT(作業計画!C61,"HH:MM")</f>
        <v>00:00</v>
      </c>
    </row>
    <row r="54" spans="1:4" ht="18.75" x14ac:dyDescent="0.15">
      <c r="A54" s="216">
        <f>ROW(作業計画!A62)</f>
        <v>62</v>
      </c>
      <c r="B54" s="219">
        <v>0</v>
      </c>
      <c r="C54" s="219" t="str">
        <f ca="1">IF(_xlfn.ISFORMULA(作業計画!B62), _xlfn.FORMULATEXT(作業計画!B62), TEXT(作業計画!B62,"HH:MM"))</f>
        <v>00:00</v>
      </c>
      <c r="D54" s="219" t="str">
        <f>TEXT(作業計画!C62,"HH:MM")</f>
        <v>00:00</v>
      </c>
    </row>
    <row r="55" spans="1:4" ht="18.75" x14ac:dyDescent="0.15">
      <c r="A55" s="216">
        <f>ROW(作業計画!A63)</f>
        <v>63</v>
      </c>
      <c r="B55" s="219">
        <v>0</v>
      </c>
      <c r="C55" s="219" t="str">
        <f ca="1">IF(_xlfn.ISFORMULA(作業計画!B63), _xlfn.FORMULATEXT(作業計画!B63), TEXT(作業計画!B63,"HH:MM"))</f>
        <v>00:00</v>
      </c>
      <c r="D55" s="219" t="str">
        <f>TEXT(作業計画!C63,"HH:MM")</f>
        <v>00:00</v>
      </c>
    </row>
    <row r="56" spans="1:4" ht="18.75" x14ac:dyDescent="0.15">
      <c r="A56" s="216">
        <f>ROW(作業計画!A64)</f>
        <v>64</v>
      </c>
      <c r="B56" s="219">
        <v>0</v>
      </c>
      <c r="C56" s="219" t="str">
        <f ca="1">IF(_xlfn.ISFORMULA(作業計画!B64), _xlfn.FORMULATEXT(作業計画!B64), TEXT(作業計画!B64,"HH:MM"))</f>
        <v>00:00</v>
      </c>
      <c r="D56" s="219" t="str">
        <f>TEXT(作業計画!C64,"HH:MM")</f>
        <v>00:00</v>
      </c>
    </row>
    <row r="57" spans="1:4" ht="18.75" x14ac:dyDescent="0.15">
      <c r="A57" s="216">
        <f>ROW(作業計画!A65)</f>
        <v>65</v>
      </c>
      <c r="B57" s="219">
        <v>0</v>
      </c>
      <c r="C57" s="219" t="str">
        <f ca="1">IF(_xlfn.ISFORMULA(作業計画!B65), _xlfn.FORMULATEXT(作業計画!B65), TEXT(作業計画!B65,"HH:MM"))</f>
        <v>00:00</v>
      </c>
      <c r="D57" s="219" t="str">
        <f>TEXT(作業計画!C65,"HH:MM")</f>
        <v>00:00</v>
      </c>
    </row>
    <row r="58" spans="1:4" ht="18.75" x14ac:dyDescent="0.15">
      <c r="A58" s="216">
        <f>ROW(作業計画!A66)</f>
        <v>66</v>
      </c>
      <c r="B58" s="219">
        <v>0</v>
      </c>
      <c r="C58" s="219" t="str">
        <f ca="1">IF(_xlfn.ISFORMULA(作業計画!B66), _xlfn.FORMULATEXT(作業計画!B66), TEXT(作業計画!B66,"HH:MM"))</f>
        <v>00:00</v>
      </c>
      <c r="D58" s="219" t="str">
        <f>TEXT(作業計画!C66,"HH:MM")</f>
        <v>00:00</v>
      </c>
    </row>
    <row r="59" spans="1:4" ht="18.75" x14ac:dyDescent="0.15">
      <c r="A59" s="216">
        <f>ROW(作業計画!A67)</f>
        <v>67</v>
      </c>
      <c r="B59" s="219">
        <v>0</v>
      </c>
      <c r="C59" s="219" t="str">
        <f ca="1">IF(_xlfn.ISFORMULA(作業計画!B67), _xlfn.FORMULATEXT(作業計画!B67), TEXT(作業計画!B67,"HH:MM"))</f>
        <v>00:00</v>
      </c>
      <c r="D59" s="219" t="str">
        <f>TEXT(作業計画!C67,"HH:MM")</f>
        <v>00:00</v>
      </c>
    </row>
    <row r="60" spans="1:4" ht="18.75" x14ac:dyDescent="0.15">
      <c r="A60" s="216">
        <f>ROW(作業計画!A68)</f>
        <v>68</v>
      </c>
      <c r="B60" s="219">
        <v>0</v>
      </c>
      <c r="C60" s="219" t="str">
        <f ca="1">IF(_xlfn.ISFORMULA(作業計画!B68), _xlfn.FORMULATEXT(作業計画!B68), TEXT(作業計画!B68,"HH:MM"))</f>
        <v>00:00</v>
      </c>
      <c r="D60" s="219" t="str">
        <f>TEXT(作業計画!C68,"HH:MM")</f>
        <v>00:00</v>
      </c>
    </row>
    <row r="61" spans="1:4" ht="18.75" x14ac:dyDescent="0.15">
      <c r="A61" s="216">
        <f>ROW(作業計画!A69)</f>
        <v>69</v>
      </c>
      <c r="B61" s="219">
        <v>0</v>
      </c>
      <c r="D61" s="219" t="str">
        <f>TEXT(作業計画!C69,"HH:MM")</f>
        <v>00:00</v>
      </c>
    </row>
    <row r="62" spans="1:4" ht="18.75" x14ac:dyDescent="0.15">
      <c r="A62" s="216">
        <f>ROW(作業計画!A70)</f>
        <v>70</v>
      </c>
      <c r="B62" s="219">
        <v>0</v>
      </c>
      <c r="D62" s="219" t="str">
        <f>TEXT(作業計画!C70,"HH:MM")</f>
        <v>00:00</v>
      </c>
    </row>
    <row r="63" spans="1:4" ht="18.75" x14ac:dyDescent="0.15">
      <c r="A63" s="216">
        <f>ROW(作業計画!A71)</f>
        <v>71</v>
      </c>
      <c r="B63" s="219">
        <v>0</v>
      </c>
      <c r="D63" s="219" t="str">
        <f>TEXT(作業計画!C71,"HH:MM")</f>
        <v>00:00</v>
      </c>
    </row>
    <row r="64" spans="1:4" ht="18.75" x14ac:dyDescent="0.15">
      <c r="A64" s="216">
        <f>ROW(作業計画!A72)</f>
        <v>72</v>
      </c>
      <c r="B64" s="219">
        <v>0</v>
      </c>
      <c r="D64" s="219" t="str">
        <f>TEXT(作業計画!C72,"HH:MM")</f>
        <v>00:00</v>
      </c>
    </row>
    <row r="65" spans="1:4" ht="18.75" x14ac:dyDescent="0.15">
      <c r="A65" s="216">
        <f>ROW(作業計画!A73)</f>
        <v>73</v>
      </c>
      <c r="B65" s="219">
        <v>0</v>
      </c>
      <c r="D65" s="219" t="str">
        <f>TEXT(作業計画!C73,"HH:MM")</f>
        <v>00:00</v>
      </c>
    </row>
    <row r="66" spans="1:4" ht="18.75" x14ac:dyDescent="0.15">
      <c r="A66" s="216">
        <f>ROW(作業計画!A74)</f>
        <v>74</v>
      </c>
      <c r="B66" s="219">
        <v>0</v>
      </c>
      <c r="D66" s="219" t="str">
        <f>TEXT(作業計画!C74,"HH:MM")</f>
        <v>00:00</v>
      </c>
    </row>
    <row r="67" spans="1:4" ht="18.75" x14ac:dyDescent="0.15">
      <c r="A67" s="216">
        <f>ROW(作業計画!A75)</f>
        <v>75</v>
      </c>
      <c r="B67" s="219">
        <v>0</v>
      </c>
      <c r="D67" s="219" t="str">
        <f>TEXT(作業計画!C75,"HH:MM")</f>
        <v>00:00</v>
      </c>
    </row>
    <row r="68" spans="1:4" ht="18.75" x14ac:dyDescent="0.15">
      <c r="A68" s="216">
        <f>ROW(作業計画!A76)</f>
        <v>76</v>
      </c>
      <c r="B68" s="219">
        <v>0</v>
      </c>
      <c r="D68" s="219" t="str">
        <f>TEXT(作業計画!C76,"HH:MM")</f>
        <v>00:00</v>
      </c>
    </row>
    <row r="69" spans="1:4" ht="18.75" x14ac:dyDescent="0.15">
      <c r="A69" s="216">
        <f>ROW(作業計画!A77)</f>
        <v>77</v>
      </c>
      <c r="B69" s="219">
        <v>0</v>
      </c>
      <c r="D69" s="219" t="str">
        <f>TEXT(作業計画!C77,"HH:MM")</f>
        <v>00:00</v>
      </c>
    </row>
    <row r="70" spans="1:4" ht="18.75" x14ac:dyDescent="0.15">
      <c r="A70" s="216">
        <f>ROW(作業計画!A78)</f>
        <v>78</v>
      </c>
      <c r="B70" s="219">
        <v>0</v>
      </c>
      <c r="D70" s="219" t="str">
        <f>TEXT(作業計画!C78,"HH:MM")</f>
        <v>00:00</v>
      </c>
    </row>
    <row r="71" spans="1:4" ht="18.75" x14ac:dyDescent="0.15">
      <c r="A71" s="216">
        <f>ROW(作業計画!A79)</f>
        <v>79</v>
      </c>
      <c r="B71" s="219">
        <v>0</v>
      </c>
      <c r="D71" s="219" t="str">
        <f>TEXT(作業計画!C79,"HH:MM")</f>
        <v>00:00</v>
      </c>
    </row>
    <row r="72" spans="1:4" ht="18.75" x14ac:dyDescent="0.15">
      <c r="A72" s="216">
        <f>ROW(作業計画!A80)</f>
        <v>80</v>
      </c>
      <c r="B72" s="219">
        <v>0</v>
      </c>
      <c r="D72" s="219" t="str">
        <f>TEXT(作業計画!C80,"HH:MM")</f>
        <v>00:00</v>
      </c>
    </row>
    <row r="73" spans="1:4" ht="18.75" x14ac:dyDescent="0.15">
      <c r="A73" s="216">
        <f>ROW(作業計画!A81)</f>
        <v>81</v>
      </c>
      <c r="B73" s="219">
        <v>0</v>
      </c>
      <c r="D73" s="219" t="str">
        <f>TEXT(作業計画!C81,"HH:MM")</f>
        <v>00:00</v>
      </c>
    </row>
    <row r="74" spans="1:4" ht="18.75" x14ac:dyDescent="0.15">
      <c r="A74" s="216">
        <f>ROW(作業計画!A82)</f>
        <v>82</v>
      </c>
      <c r="B74" s="219">
        <v>0</v>
      </c>
      <c r="D74" s="219" t="str">
        <f>TEXT(作業計画!C82,"HH:MM")</f>
        <v>00:00</v>
      </c>
    </row>
    <row r="75" spans="1:4" ht="18.75" x14ac:dyDescent="0.15">
      <c r="A75" s="216">
        <f>ROW(作業計画!A83)</f>
        <v>83</v>
      </c>
      <c r="B75" s="219">
        <v>0</v>
      </c>
      <c r="D75" s="219" t="str">
        <f>TEXT(作業計画!C83,"HH:MM")</f>
        <v>00:00</v>
      </c>
    </row>
    <row r="76" spans="1:4" ht="18.75" x14ac:dyDescent="0.15">
      <c r="A76" s="216">
        <f>ROW(作業計画!A84)</f>
        <v>84</v>
      </c>
      <c r="B76" s="219">
        <v>0</v>
      </c>
      <c r="D76" s="219" t="str">
        <f>TEXT(作業計画!C84,"HH:MM")</f>
        <v>00:00</v>
      </c>
    </row>
    <row r="77" spans="1:4" ht="18.75" x14ac:dyDescent="0.15">
      <c r="A77" s="216">
        <f>ROW(作業計画!A85)</f>
        <v>85</v>
      </c>
      <c r="B77" s="219">
        <v>0</v>
      </c>
      <c r="D77" s="219" t="str">
        <f>TEXT(作業計画!C85,"HH:MM")</f>
        <v>00:00</v>
      </c>
    </row>
    <row r="78" spans="1:4" ht="18.75" x14ac:dyDescent="0.15">
      <c r="A78" s="216">
        <f>ROW(作業計画!A86)</f>
        <v>86</v>
      </c>
      <c r="B78" s="219">
        <v>0</v>
      </c>
      <c r="D78" s="219" t="str">
        <f>TEXT(作業計画!C86,"HH:MM")</f>
        <v>00:00</v>
      </c>
    </row>
    <row r="79" spans="1:4" ht="18.75" x14ac:dyDescent="0.15">
      <c r="A79" s="216">
        <f>ROW(作業計画!A87)</f>
        <v>87</v>
      </c>
      <c r="B79" s="219">
        <v>0</v>
      </c>
      <c r="D79" s="219" t="str">
        <f>TEXT(作業計画!C87,"HH:MM")</f>
        <v>00:00</v>
      </c>
    </row>
    <row r="80" spans="1:4" ht="18.75" x14ac:dyDescent="0.15">
      <c r="A80" s="216">
        <f>ROW(作業計画!A88)</f>
        <v>88</v>
      </c>
      <c r="B80" s="219">
        <v>0</v>
      </c>
      <c r="D80" s="219" t="str">
        <f>TEXT(作業計画!C88,"HH:MM")</f>
        <v>00:00</v>
      </c>
    </row>
    <row r="81" spans="1:4" ht="18.75" x14ac:dyDescent="0.15">
      <c r="A81" s="216">
        <f>ROW(作業計画!A89)</f>
        <v>89</v>
      </c>
      <c r="B81" s="219">
        <v>0</v>
      </c>
      <c r="D81" s="219" t="str">
        <f>TEXT(作業計画!C89,"HH:MM")</f>
        <v>00:00</v>
      </c>
    </row>
    <row r="82" spans="1:4" ht="18.75" x14ac:dyDescent="0.15">
      <c r="A82" s="216">
        <f>ROW(作業計画!A90)</f>
        <v>90</v>
      </c>
      <c r="B82" s="219">
        <v>0</v>
      </c>
      <c r="D82" s="219" t="str">
        <f>TEXT(作業計画!C90,"HH:MM")</f>
        <v>00:00</v>
      </c>
    </row>
    <row r="83" spans="1:4" ht="18.75" x14ac:dyDescent="0.15">
      <c r="A83" s="216">
        <f>ROW(作業計画!A91)</f>
        <v>91</v>
      </c>
      <c r="B83" s="219">
        <v>0</v>
      </c>
      <c r="D83" s="219" t="str">
        <f>TEXT(作業計画!C91,"HH:MM")</f>
        <v>00:00</v>
      </c>
    </row>
    <row r="84" spans="1:4" ht="18.75" x14ac:dyDescent="0.15">
      <c r="A84" s="216">
        <f>ROW(作業計画!A92)</f>
        <v>92</v>
      </c>
      <c r="B84" s="219">
        <v>0</v>
      </c>
      <c r="D84" s="219" t="str">
        <f>TEXT(作業計画!C92,"HH:MM")</f>
        <v>00:00</v>
      </c>
    </row>
    <row r="85" spans="1:4" ht="18.75" x14ac:dyDescent="0.15">
      <c r="A85" s="216">
        <f>ROW(作業計画!A93)</f>
        <v>93</v>
      </c>
      <c r="B85" s="219">
        <v>0</v>
      </c>
      <c r="D85" s="219" t="str">
        <f>TEXT(作業計画!C93,"HH:MM")</f>
        <v>00:00</v>
      </c>
    </row>
    <row r="86" spans="1:4" ht="18.75" x14ac:dyDescent="0.15">
      <c r="A86" s="216">
        <f>ROW(作業計画!A94)</f>
        <v>94</v>
      </c>
      <c r="B86" s="219">
        <v>0</v>
      </c>
      <c r="D86" s="219" t="str">
        <f>TEXT(作業計画!C94,"HH:MM")</f>
        <v>00:00</v>
      </c>
    </row>
    <row r="87" spans="1:4" ht="18.75" x14ac:dyDescent="0.15">
      <c r="A87" s="216">
        <f>ROW(作業計画!A95)</f>
        <v>95</v>
      </c>
      <c r="B87" s="219">
        <v>0</v>
      </c>
      <c r="D87" s="219" t="str">
        <f>TEXT(作業計画!C95,"HH:MM")</f>
        <v>00:00</v>
      </c>
    </row>
    <row r="88" spans="1:4" ht="18.75" x14ac:dyDescent="0.15">
      <c r="A88" s="216">
        <f>ROW(作業計画!A96)</f>
        <v>96</v>
      </c>
      <c r="B88" s="219">
        <v>0</v>
      </c>
      <c r="D88" s="219" t="str">
        <f>TEXT(作業計画!C96,"HH:MM")</f>
        <v>00:00</v>
      </c>
    </row>
    <row r="89" spans="1:4" ht="18.75" x14ac:dyDescent="0.15">
      <c r="A89" s="216">
        <f>ROW(作業計画!A97)</f>
        <v>97</v>
      </c>
      <c r="B89" s="219">
        <v>0</v>
      </c>
      <c r="D89" s="219" t="str">
        <f>TEXT(作業計画!C97,"HH:MM")</f>
        <v>00:00</v>
      </c>
    </row>
    <row r="90" spans="1:4" ht="18.75" x14ac:dyDescent="0.15">
      <c r="A90" s="216">
        <f>ROW(作業計画!A98)</f>
        <v>98</v>
      </c>
      <c r="B90" s="219">
        <v>0</v>
      </c>
      <c r="D90" s="219" t="str">
        <f>TEXT(作業計画!C98,"HH:MM")</f>
        <v>00:00</v>
      </c>
    </row>
    <row r="91" spans="1:4" ht="18.75" x14ac:dyDescent="0.15">
      <c r="A91" s="216">
        <f>ROW(作業計画!A99)</f>
        <v>99</v>
      </c>
      <c r="B91" s="219">
        <v>0</v>
      </c>
      <c r="D91" s="219" t="str">
        <f>TEXT(作業計画!C99,"HH:MM")</f>
        <v>00:00</v>
      </c>
    </row>
    <row r="92" spans="1:4" ht="18.75" x14ac:dyDescent="0.15">
      <c r="A92" s="216">
        <f>ROW(作業計画!A100)</f>
        <v>100</v>
      </c>
      <c r="B92" s="219">
        <v>0</v>
      </c>
      <c r="D92" s="219" t="str">
        <f>TEXT(作業計画!C100,"HH:MM")</f>
        <v>00:00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sqref="A1:XFD1048576"/>
    </sheetView>
  </sheetViews>
  <sheetFormatPr defaultRowHeight="13.5" x14ac:dyDescent="0.15"/>
  <cols>
    <col min="1" max="1" width="15.125" bestFit="1" customWidth="1"/>
    <col min="2" max="2" width="5.25" bestFit="1" customWidth="1"/>
    <col min="3" max="3" width="13.5" bestFit="1" customWidth="1"/>
    <col min="4" max="4" width="8.25" bestFit="1" customWidth="1"/>
    <col min="5" max="5" width="8.875" bestFit="1" customWidth="1"/>
    <col min="6" max="6" width="16.625" bestFit="1" customWidth="1"/>
    <col min="7" max="7" width="9.75" bestFit="1" customWidth="1"/>
    <col min="8" max="8" width="255.625" bestFit="1" customWidth="1"/>
    <col min="9" max="9" width="10.5" bestFit="1" customWidth="1"/>
    <col min="10" max="10" width="9.625" bestFit="1" customWidth="1"/>
    <col min="11" max="11" width="255.625" bestFit="1" customWidth="1"/>
    <col min="12" max="12" width="4.125" bestFit="1" customWidth="1"/>
    <col min="13" max="13" width="3.875" bestFit="1" customWidth="1"/>
    <col min="14" max="14" width="5.25" bestFit="1" customWidth="1"/>
    <col min="15" max="15" width="4.125" bestFit="1" customWidth="1"/>
    <col min="16" max="16" width="4.5" bestFit="1" customWidth="1"/>
    <col min="17" max="17" width="3.625" bestFit="1" customWidth="1"/>
  </cols>
  <sheetData>
    <row r="1" spans="1:17" ht="54" x14ac:dyDescent="0.15">
      <c r="A1" t="s">
        <v>122</v>
      </c>
      <c r="B1" t="s">
        <v>123</v>
      </c>
      <c r="C1" t="s">
        <v>124</v>
      </c>
      <c r="D1" t="s">
        <v>126</v>
      </c>
      <c r="E1" t="s">
        <v>125</v>
      </c>
      <c r="F1" t="s">
        <v>8</v>
      </c>
      <c r="G1" t="s">
        <v>8</v>
      </c>
      <c r="H1" t="s">
        <v>127</v>
      </c>
      <c r="I1" t="s">
        <v>10</v>
      </c>
      <c r="J1" t="s">
        <v>11</v>
      </c>
      <c r="K1" t="s">
        <v>12</v>
      </c>
      <c r="L1" t="s">
        <v>17</v>
      </c>
      <c r="M1" t="s">
        <v>18</v>
      </c>
      <c r="N1" t="s">
        <v>19</v>
      </c>
      <c r="O1" t="s">
        <v>128</v>
      </c>
      <c r="P1" t="s">
        <v>21</v>
      </c>
      <c r="Q1" s="214" t="s">
        <v>23</v>
      </c>
    </row>
    <row r="2" spans="1:17" x14ac:dyDescent="0.15">
      <c r="A2">
        <v>10</v>
      </c>
      <c r="B2">
        <v>2</v>
      </c>
      <c r="C2" t="s">
        <v>129</v>
      </c>
      <c r="D2" t="s">
        <v>130</v>
      </c>
      <c r="E2">
        <v>5</v>
      </c>
      <c r="F2" t="s">
        <v>131</v>
      </c>
      <c r="G2" t="s">
        <v>132</v>
      </c>
      <c r="H2" t="s">
        <v>133</v>
      </c>
      <c r="I2" t="s">
        <v>134</v>
      </c>
      <c r="J2" t="s">
        <v>60</v>
      </c>
      <c r="K2" t="s">
        <v>135</v>
      </c>
      <c r="L2" t="s">
        <v>66</v>
      </c>
      <c r="M2" t="s">
        <v>66</v>
      </c>
      <c r="N2" t="s">
        <v>66</v>
      </c>
      <c r="O2" t="s">
        <v>66</v>
      </c>
      <c r="P2" t="s">
        <v>66</v>
      </c>
      <c r="Q2" t="s">
        <v>66</v>
      </c>
    </row>
    <row r="3" spans="1:17" x14ac:dyDescent="0.15">
      <c r="A3">
        <v>11</v>
      </c>
      <c r="B3">
        <v>3</v>
      </c>
      <c r="C3" t="s">
        <v>136</v>
      </c>
      <c r="D3" t="s">
        <v>137</v>
      </c>
      <c r="E3">
        <v>10</v>
      </c>
      <c r="F3" t="s">
        <v>131</v>
      </c>
      <c r="G3" t="s">
        <v>132</v>
      </c>
      <c r="H3" t="s">
        <v>138</v>
      </c>
      <c r="I3" t="s">
        <v>139</v>
      </c>
      <c r="J3" t="s">
        <v>60</v>
      </c>
      <c r="K3" t="s">
        <v>140</v>
      </c>
      <c r="L3" t="s">
        <v>66</v>
      </c>
      <c r="M3" t="s">
        <v>66</v>
      </c>
      <c r="N3" t="s">
        <v>66</v>
      </c>
      <c r="O3" t="s">
        <v>66</v>
      </c>
      <c r="P3" t="s">
        <v>66</v>
      </c>
      <c r="Q3" t="s">
        <v>66</v>
      </c>
    </row>
    <row r="4" spans="1:17" x14ac:dyDescent="0.15">
      <c r="A4">
        <v>12</v>
      </c>
      <c r="B4">
        <v>4</v>
      </c>
      <c r="C4" t="s">
        <v>129</v>
      </c>
      <c r="D4" t="s">
        <v>141</v>
      </c>
      <c r="E4">
        <v>10</v>
      </c>
      <c r="F4" t="s">
        <v>131</v>
      </c>
      <c r="G4" t="s">
        <v>132</v>
      </c>
      <c r="H4" s="214" t="s">
        <v>234</v>
      </c>
      <c r="I4" t="s">
        <v>134</v>
      </c>
      <c r="J4" t="s">
        <v>60</v>
      </c>
      <c r="K4" t="s">
        <v>142</v>
      </c>
      <c r="L4" t="s">
        <v>66</v>
      </c>
      <c r="M4" t="s">
        <v>66</v>
      </c>
      <c r="N4" t="s">
        <v>66</v>
      </c>
      <c r="O4" t="s">
        <v>66</v>
      </c>
      <c r="P4" t="s">
        <v>66</v>
      </c>
      <c r="Q4" t="s">
        <v>66</v>
      </c>
    </row>
    <row r="5" spans="1:17" x14ac:dyDescent="0.15">
      <c r="A5">
        <v>13</v>
      </c>
      <c r="B5">
        <v>5</v>
      </c>
      <c r="C5" t="s">
        <v>143</v>
      </c>
      <c r="D5" t="s">
        <v>144</v>
      </c>
      <c r="E5">
        <v>20</v>
      </c>
      <c r="F5" t="s">
        <v>131</v>
      </c>
      <c r="G5" t="s">
        <v>132</v>
      </c>
      <c r="H5" t="s">
        <v>145</v>
      </c>
      <c r="I5" t="s">
        <v>134</v>
      </c>
      <c r="J5" t="s">
        <v>60</v>
      </c>
      <c r="K5" t="s">
        <v>146</v>
      </c>
      <c r="L5" t="s">
        <v>66</v>
      </c>
      <c r="M5" t="s">
        <v>66</v>
      </c>
      <c r="N5" t="s">
        <v>66</v>
      </c>
      <c r="O5" t="s">
        <v>66</v>
      </c>
      <c r="P5" t="s">
        <v>66</v>
      </c>
      <c r="Q5" t="s">
        <v>66</v>
      </c>
    </row>
    <row r="6" spans="1:17" x14ac:dyDescent="0.15">
      <c r="A6">
        <v>14</v>
      </c>
      <c r="B6">
        <v>6</v>
      </c>
      <c r="C6" t="s">
        <v>147</v>
      </c>
      <c r="D6" t="s">
        <v>148</v>
      </c>
      <c r="E6">
        <v>5</v>
      </c>
      <c r="F6" t="s">
        <v>149</v>
      </c>
      <c r="G6" t="s">
        <v>17</v>
      </c>
      <c r="H6" t="s">
        <v>150</v>
      </c>
      <c r="I6" t="s">
        <v>134</v>
      </c>
      <c r="J6" t="s">
        <v>60</v>
      </c>
      <c r="K6" t="s">
        <v>151</v>
      </c>
      <c r="L6" t="s">
        <v>66</v>
      </c>
      <c r="M6" t="s">
        <v>66</v>
      </c>
      <c r="N6" t="s">
        <v>66</v>
      </c>
      <c r="O6" t="s">
        <v>66</v>
      </c>
      <c r="P6" t="s">
        <v>66</v>
      </c>
      <c r="Q6" t="s">
        <v>66</v>
      </c>
    </row>
    <row r="7" spans="1:17" x14ac:dyDescent="0.15">
      <c r="A7">
        <v>15</v>
      </c>
      <c r="B7">
        <v>7</v>
      </c>
      <c r="C7" t="s">
        <v>152</v>
      </c>
      <c r="D7" t="s">
        <v>153</v>
      </c>
      <c r="E7">
        <v>1</v>
      </c>
      <c r="F7" t="s">
        <v>149</v>
      </c>
      <c r="G7" t="s">
        <v>17</v>
      </c>
      <c r="H7" t="s">
        <v>154</v>
      </c>
      <c r="I7" t="s">
        <v>134</v>
      </c>
      <c r="J7" t="s">
        <v>60</v>
      </c>
      <c r="K7" t="s">
        <v>155</v>
      </c>
      <c r="L7" t="s">
        <v>66</v>
      </c>
      <c r="M7" t="s">
        <v>66</v>
      </c>
      <c r="N7" t="s">
        <v>66</v>
      </c>
      <c r="O7" t="s">
        <v>66</v>
      </c>
      <c r="P7" t="s">
        <v>66</v>
      </c>
      <c r="Q7" t="s">
        <v>66</v>
      </c>
    </row>
    <row r="8" spans="1:17" x14ac:dyDescent="0.15">
      <c r="A8">
        <v>16</v>
      </c>
      <c r="B8">
        <v>8</v>
      </c>
      <c r="C8" t="s">
        <v>152</v>
      </c>
      <c r="D8" t="s">
        <v>156</v>
      </c>
      <c r="E8">
        <v>5</v>
      </c>
      <c r="F8" t="s">
        <v>149</v>
      </c>
      <c r="G8" t="s">
        <v>17</v>
      </c>
      <c r="H8" t="s">
        <v>157</v>
      </c>
      <c r="I8" t="s">
        <v>134</v>
      </c>
      <c r="J8" t="s">
        <v>60</v>
      </c>
      <c r="K8" t="s">
        <v>158</v>
      </c>
      <c r="L8" t="s">
        <v>66</v>
      </c>
      <c r="M8" t="s">
        <v>66</v>
      </c>
      <c r="N8" t="s">
        <v>66</v>
      </c>
      <c r="O8" t="s">
        <v>66</v>
      </c>
      <c r="P8" t="s">
        <v>66</v>
      </c>
      <c r="Q8" t="s">
        <v>66</v>
      </c>
    </row>
    <row r="9" spans="1:17" x14ac:dyDescent="0.15">
      <c r="A9">
        <v>17</v>
      </c>
      <c r="B9">
        <v>9</v>
      </c>
      <c r="C9" t="s">
        <v>159</v>
      </c>
      <c r="D9" t="s">
        <v>160</v>
      </c>
      <c r="E9">
        <v>10</v>
      </c>
      <c r="F9" t="s">
        <v>149</v>
      </c>
      <c r="G9" t="s">
        <v>17</v>
      </c>
      <c r="H9" t="s">
        <v>235</v>
      </c>
      <c r="I9" t="s">
        <v>134</v>
      </c>
      <c r="J9" t="s">
        <v>60</v>
      </c>
      <c r="K9" t="s">
        <v>142</v>
      </c>
      <c r="L9" t="s">
        <v>66</v>
      </c>
      <c r="M9" t="s">
        <v>66</v>
      </c>
      <c r="N9" t="s">
        <v>66</v>
      </c>
      <c r="O9" t="s">
        <v>66</v>
      </c>
      <c r="P9" t="s">
        <v>66</v>
      </c>
      <c r="Q9" t="s">
        <v>66</v>
      </c>
    </row>
    <row r="10" spans="1:17" x14ac:dyDescent="0.15">
      <c r="A10">
        <v>18</v>
      </c>
      <c r="B10">
        <v>10</v>
      </c>
      <c r="C10" t="s">
        <v>161</v>
      </c>
      <c r="D10" t="s">
        <v>162</v>
      </c>
      <c r="E10">
        <v>20</v>
      </c>
      <c r="F10" t="s">
        <v>149</v>
      </c>
      <c r="G10" t="s">
        <v>17</v>
      </c>
      <c r="H10" t="s">
        <v>163</v>
      </c>
      <c r="I10" t="s">
        <v>134</v>
      </c>
      <c r="J10" t="s">
        <v>60</v>
      </c>
      <c r="K10" t="s">
        <v>164</v>
      </c>
      <c r="L10" t="s">
        <v>66</v>
      </c>
      <c r="M10" t="s">
        <v>66</v>
      </c>
      <c r="N10" t="s">
        <v>66</v>
      </c>
      <c r="O10" t="s">
        <v>66</v>
      </c>
      <c r="P10" t="s">
        <v>66</v>
      </c>
      <c r="Q10" t="s">
        <v>66</v>
      </c>
    </row>
    <row r="11" spans="1:17" x14ac:dyDescent="0.15">
      <c r="A11">
        <v>19</v>
      </c>
      <c r="B11">
        <v>11</v>
      </c>
      <c r="C11" t="s">
        <v>165</v>
      </c>
      <c r="D11" t="s">
        <v>166</v>
      </c>
      <c r="E11">
        <v>10</v>
      </c>
      <c r="F11" t="s">
        <v>149</v>
      </c>
      <c r="G11" t="s">
        <v>17</v>
      </c>
      <c r="H11" t="s">
        <v>167</v>
      </c>
      <c r="I11" t="s">
        <v>134</v>
      </c>
      <c r="J11" t="s">
        <v>60</v>
      </c>
      <c r="K11" t="s">
        <v>168</v>
      </c>
      <c r="L11" t="s">
        <v>66</v>
      </c>
      <c r="M11" t="s">
        <v>66</v>
      </c>
      <c r="N11" t="s">
        <v>66</v>
      </c>
      <c r="O11" t="s">
        <v>66</v>
      </c>
      <c r="P11" t="s">
        <v>66</v>
      </c>
      <c r="Q11" t="s">
        <v>66</v>
      </c>
    </row>
    <row r="12" spans="1:17" x14ac:dyDescent="0.15">
      <c r="A12">
        <v>20</v>
      </c>
      <c r="B12">
        <v>12</v>
      </c>
      <c r="C12" t="s">
        <v>169</v>
      </c>
      <c r="D12" t="s">
        <v>170</v>
      </c>
      <c r="E12">
        <v>10</v>
      </c>
      <c r="F12" t="s">
        <v>149</v>
      </c>
      <c r="G12" t="s">
        <v>17</v>
      </c>
      <c r="H12" t="s">
        <v>171</v>
      </c>
      <c r="I12" t="s">
        <v>77</v>
      </c>
      <c r="J12" t="s">
        <v>60</v>
      </c>
      <c r="K12" t="s">
        <v>172</v>
      </c>
      <c r="L12" t="s">
        <v>66</v>
      </c>
      <c r="M12" t="s">
        <v>66</v>
      </c>
      <c r="N12" t="s">
        <v>66</v>
      </c>
      <c r="O12" t="s">
        <v>66</v>
      </c>
      <c r="P12" t="s">
        <v>66</v>
      </c>
      <c r="Q12" t="s">
        <v>66</v>
      </c>
    </row>
    <row r="13" spans="1:17" x14ac:dyDescent="0.15">
      <c r="A13">
        <v>21</v>
      </c>
      <c r="B13">
        <v>13</v>
      </c>
      <c r="C13" t="s">
        <v>169</v>
      </c>
      <c r="D13" t="s">
        <v>170</v>
      </c>
      <c r="E13">
        <v>10</v>
      </c>
      <c r="F13" t="s">
        <v>149</v>
      </c>
      <c r="G13" t="s">
        <v>17</v>
      </c>
      <c r="H13" t="s">
        <v>173</v>
      </c>
      <c r="I13" t="s">
        <v>77</v>
      </c>
      <c r="J13" t="s">
        <v>60</v>
      </c>
      <c r="K13" t="s">
        <v>174</v>
      </c>
      <c r="L13" t="s">
        <v>66</v>
      </c>
      <c r="M13" t="s">
        <v>66</v>
      </c>
      <c r="N13" t="s">
        <v>66</v>
      </c>
      <c r="O13" t="s">
        <v>66</v>
      </c>
      <c r="P13" t="s">
        <v>66</v>
      </c>
      <c r="Q13" t="s">
        <v>66</v>
      </c>
    </row>
    <row r="14" spans="1:17" x14ac:dyDescent="0.15">
      <c r="A14">
        <v>22</v>
      </c>
      <c r="B14">
        <v>14</v>
      </c>
      <c r="C14" t="s">
        <v>175</v>
      </c>
      <c r="D14" t="s">
        <v>176</v>
      </c>
      <c r="E14">
        <v>10</v>
      </c>
      <c r="F14" t="s">
        <v>149</v>
      </c>
      <c r="G14" t="s">
        <v>17</v>
      </c>
      <c r="H14" t="s">
        <v>177</v>
      </c>
      <c r="I14" t="s">
        <v>77</v>
      </c>
      <c r="J14" t="s">
        <v>60</v>
      </c>
      <c r="K14" t="s">
        <v>178</v>
      </c>
      <c r="L14" t="s">
        <v>66</v>
      </c>
      <c r="M14" t="s">
        <v>66</v>
      </c>
      <c r="N14" t="s">
        <v>66</v>
      </c>
      <c r="O14" t="s">
        <v>66</v>
      </c>
      <c r="P14" t="s">
        <v>66</v>
      </c>
      <c r="Q14" t="s">
        <v>66</v>
      </c>
    </row>
    <row r="15" spans="1:17" x14ac:dyDescent="0.15">
      <c r="A15">
        <v>23</v>
      </c>
      <c r="B15">
        <v>15</v>
      </c>
      <c r="C15" t="s">
        <v>179</v>
      </c>
      <c r="D15" t="s">
        <v>180</v>
      </c>
      <c r="E15">
        <v>5</v>
      </c>
      <c r="F15" t="s">
        <v>149</v>
      </c>
      <c r="G15" t="s">
        <v>17</v>
      </c>
      <c r="H15" t="s">
        <v>181</v>
      </c>
      <c r="I15" t="s">
        <v>134</v>
      </c>
      <c r="J15" t="s">
        <v>60</v>
      </c>
      <c r="K15" t="s">
        <v>182</v>
      </c>
      <c r="L15" t="s">
        <v>66</v>
      </c>
      <c r="M15" t="s">
        <v>66</v>
      </c>
      <c r="N15" t="s">
        <v>66</v>
      </c>
      <c r="O15" t="s">
        <v>66</v>
      </c>
      <c r="P15" t="s">
        <v>66</v>
      </c>
      <c r="Q15" t="s">
        <v>66</v>
      </c>
    </row>
    <row r="16" spans="1:17" x14ac:dyDescent="0.15">
      <c r="A16">
        <v>24</v>
      </c>
      <c r="B16">
        <v>16</v>
      </c>
      <c r="C16" t="s">
        <v>179</v>
      </c>
      <c r="D16" t="s">
        <v>180</v>
      </c>
      <c r="E16">
        <v>5</v>
      </c>
      <c r="F16" t="s">
        <v>149</v>
      </c>
      <c r="G16" t="s">
        <v>17</v>
      </c>
      <c r="H16" t="s">
        <v>236</v>
      </c>
      <c r="I16" t="s">
        <v>134</v>
      </c>
      <c r="J16" t="s">
        <v>60</v>
      </c>
      <c r="K16" t="s">
        <v>183</v>
      </c>
      <c r="L16" t="s">
        <v>66</v>
      </c>
      <c r="M16" t="s">
        <v>66</v>
      </c>
      <c r="N16" t="s">
        <v>66</v>
      </c>
      <c r="O16" t="s">
        <v>66</v>
      </c>
      <c r="P16" t="s">
        <v>66</v>
      </c>
      <c r="Q16" t="s">
        <v>66</v>
      </c>
    </row>
    <row r="17" spans="1:17" x14ac:dyDescent="0.15">
      <c r="A17">
        <v>25</v>
      </c>
      <c r="B17">
        <v>17</v>
      </c>
      <c r="C17" t="s">
        <v>184</v>
      </c>
      <c r="D17" t="s">
        <v>185</v>
      </c>
      <c r="E17">
        <v>5</v>
      </c>
      <c r="F17" t="s">
        <v>149</v>
      </c>
      <c r="G17" t="s">
        <v>186</v>
      </c>
      <c r="H17" t="s">
        <v>187</v>
      </c>
      <c r="I17" t="s">
        <v>77</v>
      </c>
      <c r="J17" t="s">
        <v>60</v>
      </c>
      <c r="K17" t="s">
        <v>188</v>
      </c>
      <c r="L17" t="s">
        <v>66</v>
      </c>
      <c r="M17" t="s">
        <v>66</v>
      </c>
      <c r="N17" t="s">
        <v>66</v>
      </c>
      <c r="O17" t="s">
        <v>66</v>
      </c>
      <c r="P17" t="s">
        <v>66</v>
      </c>
      <c r="Q17" t="s">
        <v>66</v>
      </c>
    </row>
    <row r="18" spans="1:17" x14ac:dyDescent="0.15">
      <c r="A18">
        <v>26</v>
      </c>
      <c r="B18">
        <v>18</v>
      </c>
      <c r="C18" t="s">
        <v>189</v>
      </c>
      <c r="D18" t="s">
        <v>190</v>
      </c>
      <c r="E18">
        <v>5</v>
      </c>
      <c r="F18" t="s">
        <v>149</v>
      </c>
      <c r="G18" t="s">
        <v>186</v>
      </c>
      <c r="H18" t="s">
        <v>191</v>
      </c>
      <c r="I18" t="s">
        <v>134</v>
      </c>
      <c r="J18" t="s">
        <v>60</v>
      </c>
      <c r="K18" t="s">
        <v>192</v>
      </c>
      <c r="L18" t="s">
        <v>66</v>
      </c>
      <c r="M18" t="s">
        <v>66</v>
      </c>
      <c r="N18" t="s">
        <v>66</v>
      </c>
      <c r="O18" t="s">
        <v>66</v>
      </c>
      <c r="P18" t="s">
        <v>66</v>
      </c>
      <c r="Q18" t="s">
        <v>66</v>
      </c>
    </row>
    <row r="19" spans="1:17" x14ac:dyDescent="0.15">
      <c r="A19">
        <v>27</v>
      </c>
      <c r="B19">
        <v>19</v>
      </c>
      <c r="C19" t="s">
        <v>193</v>
      </c>
      <c r="D19" t="s">
        <v>194</v>
      </c>
      <c r="E19">
        <v>10</v>
      </c>
      <c r="F19" t="s">
        <v>149</v>
      </c>
      <c r="G19" t="s">
        <v>186</v>
      </c>
      <c r="H19" t="s">
        <v>195</v>
      </c>
      <c r="I19" t="s">
        <v>139</v>
      </c>
      <c r="J19" t="s">
        <v>60</v>
      </c>
      <c r="K19" t="s">
        <v>196</v>
      </c>
      <c r="L19" t="s">
        <v>66</v>
      </c>
      <c r="M19" t="s">
        <v>66</v>
      </c>
      <c r="N19" t="s">
        <v>66</v>
      </c>
      <c r="O19" t="s">
        <v>66</v>
      </c>
      <c r="P19" t="s">
        <v>66</v>
      </c>
      <c r="Q19" t="s">
        <v>66</v>
      </c>
    </row>
    <row r="20" spans="1:17" x14ac:dyDescent="0.15">
      <c r="A20">
        <v>28</v>
      </c>
      <c r="B20">
        <v>20</v>
      </c>
      <c r="C20" t="s">
        <v>197</v>
      </c>
      <c r="D20" t="s">
        <v>198</v>
      </c>
      <c r="E20">
        <v>15</v>
      </c>
      <c r="F20" t="s">
        <v>149</v>
      </c>
      <c r="G20" t="s">
        <v>186</v>
      </c>
      <c r="H20" t="s">
        <v>237</v>
      </c>
      <c r="I20" t="s">
        <v>134</v>
      </c>
      <c r="J20" t="s">
        <v>60</v>
      </c>
      <c r="K20" t="s">
        <v>142</v>
      </c>
      <c r="L20" t="s">
        <v>66</v>
      </c>
      <c r="M20" t="s">
        <v>66</v>
      </c>
      <c r="N20" t="s">
        <v>66</v>
      </c>
      <c r="O20" t="s">
        <v>66</v>
      </c>
      <c r="P20" t="s">
        <v>66</v>
      </c>
      <c r="Q20" t="s">
        <v>66</v>
      </c>
    </row>
    <row r="21" spans="1:17" x14ac:dyDescent="0.15">
      <c r="A21">
        <v>29</v>
      </c>
      <c r="B21">
        <v>21</v>
      </c>
      <c r="C21" t="s">
        <v>199</v>
      </c>
      <c r="D21" t="s">
        <v>200</v>
      </c>
      <c r="E21">
        <v>70</v>
      </c>
      <c r="F21" t="s">
        <v>149</v>
      </c>
      <c r="G21" t="s">
        <v>186</v>
      </c>
      <c r="H21" t="s">
        <v>201</v>
      </c>
      <c r="I21" t="s">
        <v>77</v>
      </c>
      <c r="J21" t="s">
        <v>60</v>
      </c>
      <c r="K21" t="s">
        <v>202</v>
      </c>
      <c r="L21" t="s">
        <v>66</v>
      </c>
      <c r="M21" t="s">
        <v>66</v>
      </c>
      <c r="N21" t="s">
        <v>66</v>
      </c>
      <c r="O21" t="s">
        <v>66</v>
      </c>
      <c r="P21" t="s">
        <v>66</v>
      </c>
      <c r="Q21" t="s">
        <v>66</v>
      </c>
    </row>
    <row r="22" spans="1:17" x14ac:dyDescent="0.15">
      <c r="A22">
        <v>30</v>
      </c>
      <c r="B22">
        <v>22</v>
      </c>
      <c r="C22" t="s">
        <v>203</v>
      </c>
      <c r="D22" t="s">
        <v>204</v>
      </c>
      <c r="E22">
        <v>25</v>
      </c>
      <c r="F22" t="s">
        <v>149</v>
      </c>
      <c r="G22" t="s">
        <v>186</v>
      </c>
      <c r="H22" t="s">
        <v>167</v>
      </c>
      <c r="I22" t="s">
        <v>77</v>
      </c>
      <c r="J22" t="s">
        <v>60</v>
      </c>
      <c r="K22" t="s">
        <v>205</v>
      </c>
      <c r="L22" t="s">
        <v>66</v>
      </c>
      <c r="M22" t="s">
        <v>66</v>
      </c>
      <c r="N22" t="s">
        <v>66</v>
      </c>
      <c r="O22" t="s">
        <v>66</v>
      </c>
      <c r="P22" t="s">
        <v>66</v>
      </c>
      <c r="Q22" t="s">
        <v>66</v>
      </c>
    </row>
    <row r="23" spans="1:17" x14ac:dyDescent="0.15">
      <c r="A23">
        <v>31</v>
      </c>
      <c r="B23">
        <v>23</v>
      </c>
      <c r="C23" t="s">
        <v>206</v>
      </c>
      <c r="D23" t="s">
        <v>207</v>
      </c>
      <c r="E23">
        <v>10</v>
      </c>
      <c r="F23" t="s">
        <v>149</v>
      </c>
      <c r="G23" t="s">
        <v>186</v>
      </c>
      <c r="H23" t="s">
        <v>171</v>
      </c>
      <c r="I23" t="s">
        <v>77</v>
      </c>
      <c r="J23" t="s">
        <v>60</v>
      </c>
      <c r="K23" t="s">
        <v>208</v>
      </c>
      <c r="L23" t="s">
        <v>66</v>
      </c>
      <c r="M23" t="s">
        <v>66</v>
      </c>
      <c r="N23" t="s">
        <v>66</v>
      </c>
      <c r="O23" t="s">
        <v>66</v>
      </c>
      <c r="P23" t="s">
        <v>66</v>
      </c>
      <c r="Q23" t="s">
        <v>66</v>
      </c>
    </row>
    <row r="24" spans="1:17" x14ac:dyDescent="0.15">
      <c r="A24">
        <v>32</v>
      </c>
      <c r="B24">
        <v>24</v>
      </c>
      <c r="C24" t="s">
        <v>209</v>
      </c>
      <c r="D24" t="s">
        <v>200</v>
      </c>
      <c r="E24">
        <v>10</v>
      </c>
      <c r="F24" t="s">
        <v>149</v>
      </c>
      <c r="G24" t="s">
        <v>186</v>
      </c>
      <c r="H24" t="s">
        <v>238</v>
      </c>
      <c r="I24" t="s">
        <v>210</v>
      </c>
      <c r="J24" t="s">
        <v>60</v>
      </c>
      <c r="K24" t="s">
        <v>211</v>
      </c>
      <c r="L24" t="s">
        <v>66</v>
      </c>
      <c r="M24" t="s">
        <v>66</v>
      </c>
      <c r="N24" t="s">
        <v>66</v>
      </c>
      <c r="O24" t="s">
        <v>66</v>
      </c>
      <c r="P24" t="s">
        <v>66</v>
      </c>
      <c r="Q24" t="s">
        <v>66</v>
      </c>
    </row>
    <row r="25" spans="1:17" x14ac:dyDescent="0.15">
      <c r="A25">
        <v>33</v>
      </c>
      <c r="B25">
        <v>25</v>
      </c>
      <c r="C25" t="s">
        <v>212</v>
      </c>
      <c r="D25" t="s">
        <v>213</v>
      </c>
      <c r="E25">
        <v>10</v>
      </c>
      <c r="F25" t="s">
        <v>149</v>
      </c>
      <c r="G25" t="s">
        <v>186</v>
      </c>
      <c r="H25" t="s">
        <v>239</v>
      </c>
      <c r="I25" t="s">
        <v>210</v>
      </c>
      <c r="J25" t="s">
        <v>60</v>
      </c>
      <c r="K25" t="s">
        <v>214</v>
      </c>
      <c r="L25" t="s">
        <v>66</v>
      </c>
      <c r="M25" t="s">
        <v>66</v>
      </c>
      <c r="N25" t="s">
        <v>66</v>
      </c>
      <c r="O25" t="s">
        <v>66</v>
      </c>
      <c r="P25" t="s">
        <v>66</v>
      </c>
      <c r="Q25" t="s">
        <v>66</v>
      </c>
    </row>
    <row r="26" spans="1:17" x14ac:dyDescent="0.15">
      <c r="A26">
        <v>34</v>
      </c>
      <c r="B26">
        <v>26</v>
      </c>
      <c r="C26" t="s">
        <v>215</v>
      </c>
      <c r="D26" t="s">
        <v>216</v>
      </c>
      <c r="E26">
        <v>10</v>
      </c>
      <c r="F26" t="s">
        <v>149</v>
      </c>
      <c r="G26" t="s">
        <v>186</v>
      </c>
      <c r="H26" t="s">
        <v>240</v>
      </c>
      <c r="I26" t="s">
        <v>210</v>
      </c>
      <c r="J26" t="s">
        <v>60</v>
      </c>
      <c r="K26" t="s">
        <v>217</v>
      </c>
      <c r="L26" t="s">
        <v>66</v>
      </c>
      <c r="M26" t="s">
        <v>66</v>
      </c>
      <c r="N26" t="s">
        <v>66</v>
      </c>
      <c r="O26" t="s">
        <v>66</v>
      </c>
      <c r="P26" t="s">
        <v>66</v>
      </c>
      <c r="Q26" t="s">
        <v>66</v>
      </c>
    </row>
    <row r="27" spans="1:17" x14ac:dyDescent="0.15">
      <c r="A27">
        <v>35</v>
      </c>
      <c r="B27">
        <v>27</v>
      </c>
      <c r="C27" t="s">
        <v>218</v>
      </c>
      <c r="D27" t="s">
        <v>219</v>
      </c>
      <c r="E27">
        <v>10</v>
      </c>
      <c r="F27" t="s">
        <v>149</v>
      </c>
      <c r="G27" t="s">
        <v>186</v>
      </c>
      <c r="H27" t="s">
        <v>241</v>
      </c>
      <c r="I27" t="s">
        <v>210</v>
      </c>
      <c r="J27" t="s">
        <v>60</v>
      </c>
      <c r="K27" t="s">
        <v>220</v>
      </c>
      <c r="L27" t="s">
        <v>66</v>
      </c>
      <c r="M27" t="s">
        <v>66</v>
      </c>
      <c r="N27" t="s">
        <v>66</v>
      </c>
      <c r="O27" t="s">
        <v>66</v>
      </c>
      <c r="P27" t="s">
        <v>66</v>
      </c>
      <c r="Q27" t="s">
        <v>66</v>
      </c>
    </row>
    <row r="28" spans="1:17" x14ac:dyDescent="0.15">
      <c r="A28">
        <v>36</v>
      </c>
      <c r="B28">
        <v>28</v>
      </c>
      <c r="C28" t="s">
        <v>221</v>
      </c>
      <c r="D28" t="s">
        <v>222</v>
      </c>
      <c r="E28">
        <v>30</v>
      </c>
      <c r="F28" t="s">
        <v>149</v>
      </c>
      <c r="G28" t="s">
        <v>186</v>
      </c>
      <c r="H28" t="s">
        <v>177</v>
      </c>
      <c r="I28" t="s">
        <v>210</v>
      </c>
      <c r="J28" t="s">
        <v>60</v>
      </c>
      <c r="K28" t="s">
        <v>223</v>
      </c>
      <c r="L28" t="s">
        <v>66</v>
      </c>
      <c r="M28" t="s">
        <v>66</v>
      </c>
      <c r="N28" t="s">
        <v>66</v>
      </c>
      <c r="O28" t="s">
        <v>66</v>
      </c>
      <c r="P28" t="s">
        <v>66</v>
      </c>
      <c r="Q28" t="s">
        <v>66</v>
      </c>
    </row>
    <row r="29" spans="1:17" x14ac:dyDescent="0.15">
      <c r="A29">
        <v>37</v>
      </c>
      <c r="B29">
        <v>29</v>
      </c>
      <c r="C29" t="s">
        <v>224</v>
      </c>
      <c r="D29" t="s">
        <v>225</v>
      </c>
      <c r="E29">
        <v>10</v>
      </c>
      <c r="F29" t="s">
        <v>149</v>
      </c>
      <c r="G29" t="s">
        <v>186</v>
      </c>
      <c r="H29" t="s">
        <v>242</v>
      </c>
      <c r="I29" t="s">
        <v>210</v>
      </c>
      <c r="J29" t="s">
        <v>60</v>
      </c>
      <c r="K29" t="s">
        <v>226</v>
      </c>
      <c r="L29" t="s">
        <v>66</v>
      </c>
      <c r="M29" t="s">
        <v>66</v>
      </c>
      <c r="N29" t="s">
        <v>66</v>
      </c>
      <c r="O29" t="s">
        <v>66</v>
      </c>
      <c r="P29" t="s">
        <v>66</v>
      </c>
      <c r="Q29" t="s">
        <v>66</v>
      </c>
    </row>
    <row r="30" spans="1:17" x14ac:dyDescent="0.15">
      <c r="A30">
        <v>38</v>
      </c>
      <c r="B30">
        <v>30</v>
      </c>
      <c r="C30" t="s">
        <v>227</v>
      </c>
      <c r="D30" t="s">
        <v>228</v>
      </c>
      <c r="E30">
        <v>10</v>
      </c>
      <c r="F30" t="s">
        <v>149</v>
      </c>
      <c r="G30" t="s">
        <v>132</v>
      </c>
      <c r="H30" t="s">
        <v>229</v>
      </c>
      <c r="I30" t="s">
        <v>77</v>
      </c>
      <c r="J30" t="s">
        <v>60</v>
      </c>
      <c r="K30" t="s">
        <v>230</v>
      </c>
      <c r="L30" t="s">
        <v>66</v>
      </c>
      <c r="M30" t="s">
        <v>66</v>
      </c>
      <c r="N30" t="s">
        <v>66</v>
      </c>
      <c r="O30" t="s">
        <v>66</v>
      </c>
      <c r="P30" t="s">
        <v>66</v>
      </c>
      <c r="Q30" t="s">
        <v>66</v>
      </c>
    </row>
    <row r="31" spans="1:17" x14ac:dyDescent="0.15">
      <c r="A31">
        <v>39</v>
      </c>
      <c r="B31">
        <v>31</v>
      </c>
      <c r="C31" t="s">
        <v>231</v>
      </c>
      <c r="D31" t="s">
        <v>232</v>
      </c>
      <c r="E31">
        <v>10</v>
      </c>
      <c r="F31" t="s">
        <v>149</v>
      </c>
      <c r="G31" t="s">
        <v>132</v>
      </c>
      <c r="H31" t="s">
        <v>243</v>
      </c>
      <c r="I31" t="s">
        <v>134</v>
      </c>
      <c r="J31" t="s">
        <v>60</v>
      </c>
      <c r="K31" t="s">
        <v>233</v>
      </c>
      <c r="L31" t="s">
        <v>66</v>
      </c>
      <c r="M31" t="s">
        <v>66</v>
      </c>
      <c r="N31" t="s">
        <v>66</v>
      </c>
      <c r="O31" t="s">
        <v>66</v>
      </c>
      <c r="P31" t="s">
        <v>66</v>
      </c>
      <c r="Q31" t="s">
        <v>66</v>
      </c>
    </row>
    <row r="32" spans="1:17" x14ac:dyDescent="0.15">
      <c r="A32">
        <v>40</v>
      </c>
      <c r="B32">
        <v>0</v>
      </c>
      <c r="C32" t="s">
        <v>244</v>
      </c>
      <c r="D32" t="s">
        <v>244</v>
      </c>
      <c r="E32">
        <v>0</v>
      </c>
      <c r="F32" t="s">
        <v>149</v>
      </c>
      <c r="G32">
        <v>0</v>
      </c>
      <c r="H32" t="s">
        <v>245</v>
      </c>
      <c r="I32">
        <v>0</v>
      </c>
      <c r="J32">
        <v>0</v>
      </c>
      <c r="K32" t="s">
        <v>245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15">
      <c r="A33">
        <v>41</v>
      </c>
      <c r="B33">
        <v>0</v>
      </c>
      <c r="C33" t="s">
        <v>244</v>
      </c>
      <c r="D33" t="s">
        <v>244</v>
      </c>
      <c r="E33">
        <v>0</v>
      </c>
      <c r="F33" t="s">
        <v>149</v>
      </c>
      <c r="G33">
        <v>0</v>
      </c>
      <c r="H33" t="s">
        <v>245</v>
      </c>
      <c r="I33">
        <v>0</v>
      </c>
      <c r="J33">
        <v>0</v>
      </c>
      <c r="K33" t="s">
        <v>245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15">
      <c r="A34">
        <v>42</v>
      </c>
      <c r="B34">
        <v>0</v>
      </c>
      <c r="C34" t="s">
        <v>244</v>
      </c>
      <c r="D34" t="s">
        <v>244</v>
      </c>
      <c r="E34">
        <v>0</v>
      </c>
      <c r="F34" t="s">
        <v>149</v>
      </c>
      <c r="G34">
        <v>0</v>
      </c>
      <c r="H34" t="s">
        <v>245</v>
      </c>
      <c r="I34">
        <v>0</v>
      </c>
      <c r="J34">
        <v>0</v>
      </c>
      <c r="K34" t="s">
        <v>245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15">
      <c r="A35">
        <v>43</v>
      </c>
      <c r="B35">
        <v>0</v>
      </c>
      <c r="C35" t="s">
        <v>244</v>
      </c>
      <c r="D35" t="s">
        <v>244</v>
      </c>
      <c r="E35">
        <v>0</v>
      </c>
      <c r="F35" t="s">
        <v>149</v>
      </c>
      <c r="G35">
        <v>0</v>
      </c>
      <c r="H35" t="s">
        <v>245</v>
      </c>
      <c r="I35">
        <v>0</v>
      </c>
      <c r="J35">
        <v>0</v>
      </c>
      <c r="K35" t="s">
        <v>245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15">
      <c r="A36">
        <v>44</v>
      </c>
      <c r="B36">
        <v>0</v>
      </c>
      <c r="C36" t="s">
        <v>244</v>
      </c>
      <c r="D36" t="s">
        <v>244</v>
      </c>
      <c r="E36">
        <v>0</v>
      </c>
      <c r="F36" t="s">
        <v>149</v>
      </c>
      <c r="G36">
        <v>0</v>
      </c>
      <c r="H36" t="s">
        <v>245</v>
      </c>
      <c r="I36">
        <v>0</v>
      </c>
      <c r="J36">
        <v>0</v>
      </c>
      <c r="K36" t="s">
        <v>245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15">
      <c r="A37">
        <v>45</v>
      </c>
      <c r="B37">
        <v>0</v>
      </c>
      <c r="C37" t="s">
        <v>244</v>
      </c>
      <c r="D37" t="s">
        <v>244</v>
      </c>
      <c r="E37">
        <v>0</v>
      </c>
      <c r="F37" t="s">
        <v>149</v>
      </c>
      <c r="G37">
        <v>0</v>
      </c>
      <c r="H37" t="s">
        <v>245</v>
      </c>
      <c r="I37">
        <v>0</v>
      </c>
      <c r="J37">
        <v>0</v>
      </c>
      <c r="K37" t="s">
        <v>245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15">
      <c r="A38">
        <v>46</v>
      </c>
      <c r="B38">
        <v>0</v>
      </c>
      <c r="C38" t="s">
        <v>244</v>
      </c>
      <c r="D38" t="s">
        <v>244</v>
      </c>
      <c r="E38">
        <v>0</v>
      </c>
      <c r="F38" t="s">
        <v>149</v>
      </c>
      <c r="G38">
        <v>0</v>
      </c>
      <c r="H38" t="s">
        <v>245</v>
      </c>
      <c r="I38">
        <v>0</v>
      </c>
      <c r="J38">
        <v>0</v>
      </c>
      <c r="K38" t="s">
        <v>245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15">
      <c r="A39">
        <v>47</v>
      </c>
      <c r="B39">
        <v>0</v>
      </c>
      <c r="C39" t="s">
        <v>244</v>
      </c>
      <c r="D39" t="s">
        <v>244</v>
      </c>
      <c r="E39">
        <v>0</v>
      </c>
      <c r="F39" t="s">
        <v>149</v>
      </c>
      <c r="G39">
        <v>0</v>
      </c>
      <c r="H39" t="s">
        <v>245</v>
      </c>
      <c r="I39">
        <v>0</v>
      </c>
      <c r="J39">
        <v>0</v>
      </c>
      <c r="K39" t="s">
        <v>245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15">
      <c r="A40">
        <v>48</v>
      </c>
      <c r="B40">
        <v>0</v>
      </c>
      <c r="C40" t="s">
        <v>244</v>
      </c>
      <c r="D40" t="s">
        <v>244</v>
      </c>
      <c r="E40">
        <v>0</v>
      </c>
      <c r="F40" t="s">
        <v>149</v>
      </c>
      <c r="G40">
        <v>0</v>
      </c>
      <c r="H40" t="s">
        <v>245</v>
      </c>
      <c r="I40">
        <v>0</v>
      </c>
      <c r="J40">
        <v>0</v>
      </c>
      <c r="K40" t="s">
        <v>245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15">
      <c r="A41">
        <v>49</v>
      </c>
      <c r="B41">
        <v>0</v>
      </c>
      <c r="C41" t="s">
        <v>244</v>
      </c>
      <c r="D41" t="s">
        <v>244</v>
      </c>
      <c r="E41">
        <v>0</v>
      </c>
      <c r="F41" t="s">
        <v>149</v>
      </c>
      <c r="G41">
        <v>0</v>
      </c>
      <c r="H41" t="s">
        <v>245</v>
      </c>
      <c r="I41">
        <v>0</v>
      </c>
      <c r="J41">
        <v>0</v>
      </c>
      <c r="K41" t="s">
        <v>245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15">
      <c r="A42">
        <v>50</v>
      </c>
      <c r="B42">
        <v>0</v>
      </c>
      <c r="C42" t="s">
        <v>244</v>
      </c>
      <c r="D42" t="s">
        <v>244</v>
      </c>
      <c r="E42">
        <v>0</v>
      </c>
      <c r="F42" t="s">
        <v>149</v>
      </c>
      <c r="G42">
        <v>0</v>
      </c>
      <c r="H42" t="s">
        <v>245</v>
      </c>
      <c r="I42">
        <v>0</v>
      </c>
      <c r="J42">
        <v>0</v>
      </c>
      <c r="K42" t="s">
        <v>245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15">
      <c r="A43">
        <v>51</v>
      </c>
      <c r="B43">
        <v>0</v>
      </c>
      <c r="C43" t="s">
        <v>244</v>
      </c>
      <c r="D43" t="s">
        <v>244</v>
      </c>
      <c r="E43">
        <v>0</v>
      </c>
      <c r="F43" t="s">
        <v>149</v>
      </c>
      <c r="G43">
        <v>0</v>
      </c>
      <c r="H43" t="s">
        <v>245</v>
      </c>
      <c r="I43">
        <v>0</v>
      </c>
      <c r="J43">
        <v>0</v>
      </c>
      <c r="K43" t="s">
        <v>245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15">
      <c r="A44">
        <v>52</v>
      </c>
      <c r="B44">
        <v>0</v>
      </c>
      <c r="C44" t="s">
        <v>244</v>
      </c>
      <c r="D44" t="s">
        <v>244</v>
      </c>
      <c r="E44">
        <v>0</v>
      </c>
      <c r="F44" t="s">
        <v>149</v>
      </c>
      <c r="G44">
        <v>0</v>
      </c>
      <c r="H44" t="s">
        <v>245</v>
      </c>
      <c r="I44">
        <v>0</v>
      </c>
      <c r="J44">
        <v>0</v>
      </c>
      <c r="K44" t="s">
        <v>245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15">
      <c r="A45">
        <v>53</v>
      </c>
      <c r="B45">
        <v>0</v>
      </c>
      <c r="C45" t="s">
        <v>244</v>
      </c>
      <c r="D45" t="s">
        <v>244</v>
      </c>
    </row>
    <row r="46" spans="1:17" x14ac:dyDescent="0.15">
      <c r="A46">
        <v>54</v>
      </c>
      <c r="B46">
        <v>0</v>
      </c>
      <c r="C46" t="s">
        <v>244</v>
      </c>
      <c r="D46" t="s">
        <v>244</v>
      </c>
    </row>
    <row r="47" spans="1:17" x14ac:dyDescent="0.15">
      <c r="A47">
        <v>55</v>
      </c>
      <c r="B47">
        <v>0</v>
      </c>
      <c r="C47" t="s">
        <v>244</v>
      </c>
      <c r="D47" t="s">
        <v>244</v>
      </c>
    </row>
    <row r="48" spans="1:17" x14ac:dyDescent="0.15">
      <c r="A48">
        <v>56</v>
      </c>
      <c r="B48">
        <v>0</v>
      </c>
      <c r="C48" t="s">
        <v>244</v>
      </c>
      <c r="D48" t="s">
        <v>244</v>
      </c>
    </row>
    <row r="49" spans="1:4" x14ac:dyDescent="0.15">
      <c r="A49">
        <v>57</v>
      </c>
      <c r="B49">
        <v>0</v>
      </c>
      <c r="C49" t="s">
        <v>244</v>
      </c>
      <c r="D49" t="s">
        <v>244</v>
      </c>
    </row>
    <row r="50" spans="1:4" x14ac:dyDescent="0.15">
      <c r="A50">
        <v>58</v>
      </c>
      <c r="B50">
        <v>0</v>
      </c>
      <c r="C50" t="s">
        <v>244</v>
      </c>
      <c r="D50" t="s">
        <v>244</v>
      </c>
    </row>
    <row r="51" spans="1:4" x14ac:dyDescent="0.15">
      <c r="A51">
        <v>59</v>
      </c>
      <c r="B51">
        <v>0</v>
      </c>
      <c r="C51" t="s">
        <v>244</v>
      </c>
      <c r="D51" t="s">
        <v>244</v>
      </c>
    </row>
    <row r="52" spans="1:4" x14ac:dyDescent="0.15">
      <c r="A52">
        <v>60</v>
      </c>
      <c r="B52">
        <v>0</v>
      </c>
      <c r="C52" t="s">
        <v>244</v>
      </c>
      <c r="D52" t="s">
        <v>244</v>
      </c>
    </row>
    <row r="53" spans="1:4" x14ac:dyDescent="0.15">
      <c r="A53">
        <v>61</v>
      </c>
      <c r="B53">
        <v>0</v>
      </c>
      <c r="C53" t="s">
        <v>244</v>
      </c>
      <c r="D53" t="s">
        <v>244</v>
      </c>
    </row>
    <row r="54" spans="1:4" x14ac:dyDescent="0.15">
      <c r="A54">
        <v>62</v>
      </c>
      <c r="B54">
        <v>0</v>
      </c>
      <c r="C54" t="s">
        <v>244</v>
      </c>
      <c r="D54" t="s">
        <v>244</v>
      </c>
    </row>
    <row r="55" spans="1:4" x14ac:dyDescent="0.15">
      <c r="A55">
        <v>63</v>
      </c>
      <c r="B55">
        <v>0</v>
      </c>
      <c r="C55" t="s">
        <v>244</v>
      </c>
      <c r="D55" t="s">
        <v>244</v>
      </c>
    </row>
    <row r="56" spans="1:4" x14ac:dyDescent="0.15">
      <c r="A56">
        <v>64</v>
      </c>
      <c r="B56">
        <v>0</v>
      </c>
      <c r="C56" t="s">
        <v>244</v>
      </c>
      <c r="D56" t="s">
        <v>244</v>
      </c>
    </row>
    <row r="57" spans="1:4" x14ac:dyDescent="0.15">
      <c r="A57">
        <v>65</v>
      </c>
      <c r="B57">
        <v>0</v>
      </c>
      <c r="C57" t="s">
        <v>244</v>
      </c>
      <c r="D57" t="s">
        <v>244</v>
      </c>
    </row>
    <row r="58" spans="1:4" x14ac:dyDescent="0.15">
      <c r="A58">
        <v>66</v>
      </c>
      <c r="B58">
        <v>0</v>
      </c>
      <c r="C58" t="s">
        <v>244</v>
      </c>
      <c r="D58" t="s">
        <v>244</v>
      </c>
    </row>
    <row r="59" spans="1:4" x14ac:dyDescent="0.15">
      <c r="A59">
        <v>67</v>
      </c>
      <c r="B59">
        <v>0</v>
      </c>
      <c r="C59" t="s">
        <v>244</v>
      </c>
      <c r="D59" t="s">
        <v>244</v>
      </c>
    </row>
    <row r="60" spans="1:4" x14ac:dyDescent="0.15">
      <c r="A60">
        <v>68</v>
      </c>
      <c r="B60">
        <v>0</v>
      </c>
      <c r="C60" t="s">
        <v>244</v>
      </c>
      <c r="D60" t="s">
        <v>244</v>
      </c>
    </row>
    <row r="61" spans="1:4" x14ac:dyDescent="0.15">
      <c r="A61">
        <v>69</v>
      </c>
      <c r="B61">
        <v>0</v>
      </c>
      <c r="D61" t="s">
        <v>244</v>
      </c>
    </row>
    <row r="62" spans="1:4" x14ac:dyDescent="0.15">
      <c r="A62">
        <v>70</v>
      </c>
      <c r="B62">
        <v>0</v>
      </c>
      <c r="D62" t="s">
        <v>244</v>
      </c>
    </row>
    <row r="63" spans="1:4" x14ac:dyDescent="0.15">
      <c r="A63">
        <v>71</v>
      </c>
      <c r="B63">
        <v>0</v>
      </c>
      <c r="D63" t="s">
        <v>244</v>
      </c>
    </row>
    <row r="64" spans="1:4" x14ac:dyDescent="0.15">
      <c r="A64">
        <v>72</v>
      </c>
      <c r="B64">
        <v>0</v>
      </c>
      <c r="D64" t="s">
        <v>244</v>
      </c>
    </row>
    <row r="65" spans="1:4" x14ac:dyDescent="0.15">
      <c r="A65">
        <v>73</v>
      </c>
      <c r="B65">
        <v>0</v>
      </c>
      <c r="D65" t="s">
        <v>244</v>
      </c>
    </row>
    <row r="66" spans="1:4" x14ac:dyDescent="0.15">
      <c r="A66">
        <v>74</v>
      </c>
      <c r="B66">
        <v>0</v>
      </c>
      <c r="D66" t="s">
        <v>244</v>
      </c>
    </row>
    <row r="67" spans="1:4" x14ac:dyDescent="0.15">
      <c r="A67">
        <v>75</v>
      </c>
      <c r="B67">
        <v>0</v>
      </c>
      <c r="D67" t="s">
        <v>244</v>
      </c>
    </row>
    <row r="68" spans="1:4" x14ac:dyDescent="0.15">
      <c r="A68">
        <v>76</v>
      </c>
      <c r="B68">
        <v>0</v>
      </c>
      <c r="D68" t="s">
        <v>244</v>
      </c>
    </row>
    <row r="69" spans="1:4" x14ac:dyDescent="0.15">
      <c r="A69">
        <v>77</v>
      </c>
      <c r="B69">
        <v>0</v>
      </c>
      <c r="D69" t="s">
        <v>244</v>
      </c>
    </row>
    <row r="70" spans="1:4" x14ac:dyDescent="0.15">
      <c r="A70">
        <v>78</v>
      </c>
      <c r="B70">
        <v>0</v>
      </c>
      <c r="D70" t="s">
        <v>244</v>
      </c>
    </row>
    <row r="71" spans="1:4" x14ac:dyDescent="0.15">
      <c r="A71">
        <v>79</v>
      </c>
      <c r="B71">
        <v>0</v>
      </c>
      <c r="D71" t="s">
        <v>244</v>
      </c>
    </row>
    <row r="72" spans="1:4" x14ac:dyDescent="0.15">
      <c r="A72">
        <v>80</v>
      </c>
      <c r="B72">
        <v>0</v>
      </c>
      <c r="D72" t="s">
        <v>244</v>
      </c>
    </row>
    <row r="73" spans="1:4" x14ac:dyDescent="0.15">
      <c r="A73">
        <v>81</v>
      </c>
      <c r="B73">
        <v>0</v>
      </c>
      <c r="D73" t="s">
        <v>244</v>
      </c>
    </row>
    <row r="74" spans="1:4" x14ac:dyDescent="0.15">
      <c r="A74">
        <v>82</v>
      </c>
      <c r="B74">
        <v>0</v>
      </c>
      <c r="D74" t="s">
        <v>244</v>
      </c>
    </row>
    <row r="75" spans="1:4" x14ac:dyDescent="0.15">
      <c r="A75">
        <v>83</v>
      </c>
      <c r="B75">
        <v>0</v>
      </c>
      <c r="D75" t="s">
        <v>244</v>
      </c>
    </row>
    <row r="76" spans="1:4" x14ac:dyDescent="0.15">
      <c r="A76">
        <v>84</v>
      </c>
      <c r="B76">
        <v>0</v>
      </c>
      <c r="D76" t="s">
        <v>244</v>
      </c>
    </row>
    <row r="77" spans="1:4" x14ac:dyDescent="0.15">
      <c r="A77">
        <v>85</v>
      </c>
      <c r="B77">
        <v>0</v>
      </c>
      <c r="D77" t="s">
        <v>244</v>
      </c>
    </row>
    <row r="78" spans="1:4" x14ac:dyDescent="0.15">
      <c r="A78">
        <v>86</v>
      </c>
      <c r="B78">
        <v>0</v>
      </c>
      <c r="D78" t="s">
        <v>244</v>
      </c>
    </row>
    <row r="79" spans="1:4" x14ac:dyDescent="0.15">
      <c r="A79">
        <v>87</v>
      </c>
      <c r="B79">
        <v>0</v>
      </c>
      <c r="D79" t="s">
        <v>244</v>
      </c>
    </row>
    <row r="80" spans="1:4" x14ac:dyDescent="0.15">
      <c r="A80">
        <v>88</v>
      </c>
      <c r="B80">
        <v>0</v>
      </c>
      <c r="D80" t="s">
        <v>244</v>
      </c>
    </row>
    <row r="81" spans="1:4" x14ac:dyDescent="0.15">
      <c r="A81">
        <v>89</v>
      </c>
      <c r="B81">
        <v>0</v>
      </c>
      <c r="D81" t="s">
        <v>244</v>
      </c>
    </row>
    <row r="82" spans="1:4" x14ac:dyDescent="0.15">
      <c r="A82">
        <v>90</v>
      </c>
      <c r="B82">
        <v>0</v>
      </c>
      <c r="D82" t="s">
        <v>244</v>
      </c>
    </row>
    <row r="83" spans="1:4" x14ac:dyDescent="0.15">
      <c r="A83">
        <v>91</v>
      </c>
      <c r="B83">
        <v>0</v>
      </c>
      <c r="D83" t="s">
        <v>244</v>
      </c>
    </row>
    <row r="84" spans="1:4" x14ac:dyDescent="0.15">
      <c r="A84">
        <v>92</v>
      </c>
      <c r="B84">
        <v>0</v>
      </c>
      <c r="D84" t="s">
        <v>244</v>
      </c>
    </row>
    <row r="85" spans="1:4" x14ac:dyDescent="0.15">
      <c r="A85">
        <v>93</v>
      </c>
      <c r="B85">
        <v>0</v>
      </c>
      <c r="D85" t="s">
        <v>244</v>
      </c>
    </row>
    <row r="86" spans="1:4" x14ac:dyDescent="0.15">
      <c r="A86">
        <v>94</v>
      </c>
      <c r="B86">
        <v>0</v>
      </c>
      <c r="D86" t="s">
        <v>244</v>
      </c>
    </row>
    <row r="87" spans="1:4" x14ac:dyDescent="0.15">
      <c r="A87">
        <v>95</v>
      </c>
      <c r="B87">
        <v>0</v>
      </c>
      <c r="D87" t="s">
        <v>244</v>
      </c>
    </row>
    <row r="88" spans="1:4" x14ac:dyDescent="0.15">
      <c r="A88">
        <v>96</v>
      </c>
      <c r="B88">
        <v>0</v>
      </c>
      <c r="D88" t="s">
        <v>244</v>
      </c>
    </row>
    <row r="89" spans="1:4" x14ac:dyDescent="0.15">
      <c r="A89">
        <v>97</v>
      </c>
      <c r="B89">
        <v>0</v>
      </c>
      <c r="D89" t="s">
        <v>244</v>
      </c>
    </row>
    <row r="90" spans="1:4" x14ac:dyDescent="0.15">
      <c r="A90">
        <v>98</v>
      </c>
      <c r="B90">
        <v>0</v>
      </c>
      <c r="D90" t="s">
        <v>244</v>
      </c>
    </row>
    <row r="91" spans="1:4" x14ac:dyDescent="0.15">
      <c r="A91">
        <v>99</v>
      </c>
      <c r="B91">
        <v>0</v>
      </c>
      <c r="D91" t="s">
        <v>244</v>
      </c>
    </row>
    <row r="92" spans="1:4" x14ac:dyDescent="0.15">
      <c r="A92">
        <v>100</v>
      </c>
      <c r="B92">
        <v>0</v>
      </c>
      <c r="D92" t="s">
        <v>244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作業計画</vt:lpstr>
      <vt:lpstr>①作業計画シートから値を取得</vt:lpstr>
      <vt:lpstr>②　①を文字列としてペースト</vt:lpstr>
      <vt:lpstr>作業計画!Print_Titles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</dc:creator>
  <cp:lastModifiedBy>佐藤</cp:lastModifiedBy>
  <dcterms:created xsi:type="dcterms:W3CDTF">2018-11-27T11:36:07Z</dcterms:created>
  <dcterms:modified xsi:type="dcterms:W3CDTF">2018-12-10T04:21:31Z</dcterms:modified>
</cp:coreProperties>
</file>