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85" documentId="8_{8660571A-4163-4FFB-91CA-F6ABE8F4478A}" xr6:coauthVersionLast="47" xr6:coauthVersionMax="47" xr10:uidLastSave="{71C24616-608C-4317-8AF4-C600E92AC839}"/>
  <bookViews>
    <workbookView xWindow="-120" yWindow="-120" windowWidth="29040" windowHeight="15840" activeTab="3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K2" i="8"/>
  <c r="I2" i="8"/>
  <c r="P2" i="2"/>
  <c r="R3" i="4"/>
  <c r="R2" i="4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<sst xmlns="http://schemas.openxmlformats.org/spreadsheetml/2006/main" count="213" uniqueCount="120">
  <si>
    <t>Ventilation system name</t>
  </si>
  <si>
    <t>Heating system name</t>
  </si>
  <si>
    <t>Cooling system name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</si>
  <si>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</si>
  <si>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</si>
  <si>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</si>
  <si>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</si>
  <si>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</si>
  <si>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</si>
  <si>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</si>
  <si>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</si>
  <si>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</si>
  <si>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</si>
  <si>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</si>
  <si>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</si>
  <si>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</si>
  <si>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</si>
  <si>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</si>
  <si>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</si>
  <si>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</si>
  <si>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</si>
  <si>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</si>
  <si>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</si>
  <si>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</si>
  <si>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</si>
  <si>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</si>
  <si>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</si>
  <si>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</si>
  <si>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</si>
  <si>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</si>
  <si>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</si>
  <si>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</si>
  <si>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</si>
  <si>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</si>
  <si>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</si>
  <si>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</si>
  <si>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</si>
  <si>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</si>
  <si>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</si>
  <si>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</si>
  <si>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</si>
  <si>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</si>
  <si>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</si>
  <si>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</si>
  <si>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</si>
  <si>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</si>
  <si>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</si>
  <si>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</si>
  <si>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</si>
  <si>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</si>
  <si>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</si>
  <si>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</si>
  <si>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</si>
  <si>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</si>
  <si>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</si>
  <si>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</si>
  <si>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</si>
  <si>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</si>
  <si>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</si>
  <si>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</si>
  <si>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</si>
  <si>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id</t>
  </si>
  <si>
    <t>supply</t>
  </si>
  <si>
    <t>exhaust</t>
  </si>
  <si>
    <t>heating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</si>
  <si>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</si>
  <si>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</si>
  <si>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</si>
  <si>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</si>
  <si>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</si>
  <si>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</si>
  <si>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</si>
  <si>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Heating coil</t>
  </si>
  <si>
    <t>Air to air heat recovery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</si>
  <si>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</si>
  <si>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</si>
  <si>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</si>
  <si>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</si>
  <si>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</si>
  <si>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</si>
  <si>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</si>
  <si>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</si>
  <si>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</si>
  <si>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</si>
  <si>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</si>
  <si>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</si>
  <si>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</si>
  <si>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</si>
  <si>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</si>
  <si>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</si>
  <si>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</si>
  <si>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</si>
  <si>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</si>
  <si>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</si>
  <si>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</si>
  <si>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</si>
  <si>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</si>
  <si>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</si>
  <si>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Heating meter</t>
  </si>
  <si>
    <t>Space</t>
  </si>
  <si>
    <t>Co2</t>
  </si>
  <si>
    <t>Ø20-601b-2 radiator heat property</t>
  </si>
  <si>
    <t>Ø20-601b-2 damper position property</t>
  </si>
  <si>
    <t>Ø20-601b-2 radiator valve position property</t>
  </si>
  <si>
    <t>Ø20-601b-2 temperature property</t>
  </si>
  <si>
    <t>Ø20-601b-2 shading position property</t>
  </si>
  <si>
    <t>Heating coil;Supply damper</t>
  </si>
  <si>
    <t>Air to air heat recovery;Heating coil</t>
  </si>
  <si>
    <t>Temperature controller</t>
  </si>
  <si>
    <t>HR primary temperature out property</t>
  </si>
  <si>
    <t>HC temperature out property</t>
  </si>
  <si>
    <t>Valve position sensor</t>
  </si>
  <si>
    <t>Damper position sensor</t>
  </si>
  <si>
    <t>Heating coil temperature sensor</t>
  </si>
  <si>
    <t>Heat recovery temperature sensor</t>
  </si>
  <si>
    <t>Space temperature sensor</t>
  </si>
  <si>
    <t>Heating coil temperature sensor;Heat recovery temperature sensor</t>
  </si>
  <si>
    <t>V1</t>
  </si>
  <si>
    <t>H1</t>
  </si>
  <si>
    <t>V1;H1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</si>
</sst>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29</xdr:col>
      <xdr:colOff>323310</xdr:colOff>
      <xdr:row>37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F18" sqref="F18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117</v>
      </c>
      <c r="B2" t="s">
        <v>118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C3" sqref="C3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3" t="s">
        <v>88</v>
      </c>
      <c r="E1" s="2" t="s">
        <v>89</v>
      </c>
      <c r="F1" s="2" t="s">
        <v>90</v>
      </c>
      <c r="G1" s="2" t="s">
        <v>91</v>
      </c>
      <c r="H1" s="2" t="s">
        <v>92</v>
      </c>
      <c r="I1" s="13" t="s">
        <v>93</v>
      </c>
      <c r="J1" s="2" t="s">
        <v>94</v>
      </c>
      <c r="K1" s="13" t="s">
        <v>95</v>
      </c>
      <c r="L1" s="2" t="s">
        <v>96</v>
      </c>
      <c r="M1" s="13" t="s">
        <v>97</v>
      </c>
    </row>
    <row r="2" spans="1:13" x14ac:dyDescent="0.25">
      <c r="D2" s="7"/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6"/>
  <sheetViews>
    <sheetView workbookViewId="0">
      <selection activeCell="A11" sqref="A11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6" t="s">
        <v>61</v>
      </c>
      <c r="B1" s="3" t="s">
        <v>65</v>
      </c>
      <c r="C1" s="3" t="s">
        <v>60</v>
      </c>
      <c r="D1" s="12" t="s">
        <v>59</v>
      </c>
      <c r="E1" s="12" t="s">
        <v>87</v>
      </c>
    </row>
    <row r="2" spans="1:5" x14ac:dyDescent="0.25">
      <c r="A2" s="7" t="s">
        <v>115</v>
      </c>
      <c r="B2" t="s">
        <v>104</v>
      </c>
      <c r="C2" t="s">
        <v>99</v>
      </c>
    </row>
    <row r="3" spans="1:5" x14ac:dyDescent="0.25">
      <c r="A3" s="7" t="s">
        <v>114</v>
      </c>
      <c r="B3" t="s">
        <v>109</v>
      </c>
      <c r="D3" t="s">
        <v>117</v>
      </c>
      <c r="E3" t="s">
        <v>107</v>
      </c>
    </row>
    <row r="4" spans="1:5" x14ac:dyDescent="0.25">
      <c r="A4" s="7" t="s">
        <v>113</v>
      </c>
      <c r="B4" t="s">
        <v>110</v>
      </c>
      <c r="D4" t="s">
        <v>117</v>
      </c>
      <c r="E4" t="s">
        <v>106</v>
      </c>
    </row>
    <row r="5" spans="1:5" x14ac:dyDescent="0.25">
      <c r="A5" s="7" t="s">
        <v>111</v>
      </c>
      <c r="B5" t="s">
        <v>103</v>
      </c>
      <c r="C5" t="s">
        <v>99</v>
      </c>
    </row>
    <row r="6" spans="1:5" x14ac:dyDescent="0.25">
      <c r="A6" s="7" t="s">
        <v>112</v>
      </c>
      <c r="B6" t="s">
        <v>102</v>
      </c>
      <c r="C6" t="s">
        <v>99</v>
      </c>
    </row>
  </sheetData>
  <dataValidations count="2">
    <dataValidation type="list" allowBlank="1" showInputMessage="1" showErrorMessage="1" sqref="C2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C3:C1048576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M40" sqref="M40"/>
    </sheetView>
  </sheetViews>
  <sheetFormatPr defaultRowHeight="15" x14ac:dyDescent="0.25"/>
  <cols>
    <col min="1" max="1" width="19.14062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6" t="s">
        <v>61</v>
      </c>
      <c r="B1" s="3" t="s">
        <v>60</v>
      </c>
      <c r="C1" s="3" t="s">
        <v>65</v>
      </c>
      <c r="D1" s="12" t="s">
        <v>59</v>
      </c>
      <c r="E1" s="12" t="s">
        <v>87</v>
      </c>
    </row>
    <row r="2" spans="1:5" x14ac:dyDescent="0.25">
      <c r="A2" s="7" t="s">
        <v>98</v>
      </c>
      <c r="B2" t="s">
        <v>99</v>
      </c>
      <c r="C2" t="s">
        <v>101</v>
      </c>
      <c r="D2" t="s">
        <v>117</v>
      </c>
    </row>
    <row r="3" spans="1:5" x14ac:dyDescent="0.25">
      <c r="A3" s="10"/>
    </row>
    <row r="4" spans="1:5" x14ac:dyDescent="0.25">
      <c r="A4" s="7"/>
    </row>
    <row r="5" spans="1:5" x14ac:dyDescent="0.25">
      <c r="A5" s="7"/>
    </row>
    <row r="6" spans="1:5" x14ac:dyDescent="0.25">
      <c r="A6" s="7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1"/>
  <sheetViews>
    <sheetView workbookViewId="0">
      <selection activeCell="A6" sqref="A6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8" t="s">
        <v>61</v>
      </c>
      <c r="B1" s="9" t="s">
        <v>75</v>
      </c>
    </row>
    <row r="2" spans="1:2" x14ac:dyDescent="0.25">
      <c r="A2" s="7" t="s">
        <v>104</v>
      </c>
      <c r="B2" s="7" t="s">
        <v>67</v>
      </c>
    </row>
    <row r="3" spans="1:2" x14ac:dyDescent="0.25">
      <c r="A3" s="7" t="s">
        <v>103</v>
      </c>
      <c r="B3" s="7" t="s">
        <v>74</v>
      </c>
    </row>
    <row r="4" spans="1:2" x14ac:dyDescent="0.25">
      <c r="A4" s="7" t="s">
        <v>102</v>
      </c>
      <c r="B4" s="7" t="s">
        <v>74</v>
      </c>
    </row>
    <row r="5" spans="1:2" x14ac:dyDescent="0.25">
      <c r="A5" s="7" t="s">
        <v>105</v>
      </c>
      <c r="B5" s="7" t="s">
        <v>74</v>
      </c>
    </row>
    <row r="6" spans="1:2" x14ac:dyDescent="0.25">
      <c r="A6" s="7" t="s">
        <v>101</v>
      </c>
      <c r="B6" s="7" t="s">
        <v>76</v>
      </c>
    </row>
    <row r="7" spans="1:2" x14ac:dyDescent="0.25">
      <c r="A7" t="s">
        <v>109</v>
      </c>
      <c r="B7" t="s">
        <v>67</v>
      </c>
    </row>
    <row r="8" spans="1:2" x14ac:dyDescent="0.25">
      <c r="A8" t="s">
        <v>110</v>
      </c>
      <c r="B8" t="s">
        <v>67</v>
      </c>
    </row>
    <row r="9" spans="1:2" x14ac:dyDescent="0.25">
      <c r="A9" s="7"/>
    </row>
    <row r="10" spans="1:2" x14ac:dyDescent="0.25">
      <c r="A10" s="7"/>
    </row>
    <row r="11" spans="1:2" x14ac:dyDescent="0.25">
      <c r="A11" s="7"/>
    </row>
  </sheetData>
  <dataValidations count="2">
    <dataValidation type="list" allowBlank="1" showInputMessage="1" showErrorMessage="1" sqref="B2:B1048576" xr:uid="{AAC34BEA-A665-4921-AD47-68EC72295E2E}">
      <formula1>property_class</formula1>
    </dataValidation>
    <dataValidation type="list" allowBlank="1" showInputMessage="1" showErrorMessage="1" sqref="A7:A8" xr:uid="{A6AE19E1-AABB-4B3E-BED0-3FBE1F503D95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86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t="s">
        <v>67</v>
      </c>
    </row>
    <row r="3" spans="1:11" x14ac:dyDescent="0.25">
      <c r="A3" t="s">
        <v>82</v>
      </c>
    </row>
    <row r="4" spans="1:11" x14ac:dyDescent="0.25">
      <c r="A4" t="s">
        <v>81</v>
      </c>
    </row>
    <row r="5" spans="1:11" x14ac:dyDescent="0.25">
      <c r="A5" t="s">
        <v>83</v>
      </c>
    </row>
    <row r="6" spans="1:11" x14ac:dyDescent="0.25">
      <c r="A6" t="s">
        <v>84</v>
      </c>
    </row>
    <row r="7" spans="1:11" x14ac:dyDescent="0.25">
      <c r="A7" t="s">
        <v>85</v>
      </c>
    </row>
    <row r="8" spans="1:11" x14ac:dyDescent="0.25">
      <c r="A8" t="s">
        <v>77</v>
      </c>
    </row>
    <row r="9" spans="1:11" x14ac:dyDescent="0.25">
      <c r="A9" t="s">
        <v>80</v>
      </c>
    </row>
    <row r="10" spans="1:11" x14ac:dyDescent="0.25">
      <c r="A10" t="s">
        <v>79</v>
      </c>
    </row>
    <row r="11" spans="1:11" x14ac:dyDescent="0.25">
      <c r="A11" t="s">
        <v>76</v>
      </c>
    </row>
    <row r="12" spans="1:11" x14ac:dyDescent="0.25">
      <c r="A12" t="s">
        <v>78</v>
      </c>
    </row>
    <row r="13" spans="1:11" x14ac:dyDescent="0.25">
      <c r="A13" t="s">
        <v>100</v>
      </c>
    </row>
    <row r="14" spans="1:11" x14ac:dyDescent="0.25">
      <c r="A14" t="s">
        <v>74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56</v>
      </c>
    </row>
    <row r="2" spans="1:1" x14ac:dyDescent="0.25">
      <c r="A2" t="s">
        <v>55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workbookViewId="0">
      <selection activeCell="H29" sqref="H29"/>
    </sheetView>
  </sheetViews>
  <sheetFormatPr defaultRowHeight="15" x14ac:dyDescent="0.25"/>
  <cols>
    <col min="1" max="1" width="11.5703125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6" t="s">
        <v>61</v>
      </c>
      <c r="B1" s="3" t="s">
        <v>88</v>
      </c>
      <c r="C1" s="5" t="s">
        <v>58</v>
      </c>
    </row>
    <row r="2" spans="1:3" x14ac:dyDescent="0.25">
      <c r="A2" t="s">
        <v>99</v>
      </c>
      <c r="B2" s="7" t="s">
        <v>104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zoomScaleNormal="100" workbookViewId="0">
      <selection activeCell="D4" sqref="D4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6" t="s">
        <v>61</v>
      </c>
      <c r="B1" s="3" t="s">
        <v>59</v>
      </c>
      <c r="C1" s="3" t="s">
        <v>60</v>
      </c>
      <c r="D1" s="12" t="s">
        <v>87</v>
      </c>
      <c r="E1" s="12" t="s">
        <v>88</v>
      </c>
      <c r="F1" s="3" t="s">
        <v>57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14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3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</row>
    <row r="2" spans="1:26" x14ac:dyDescent="0.25">
      <c r="A2" s="1" t="s">
        <v>68</v>
      </c>
      <c r="B2" t="s">
        <v>117</v>
      </c>
      <c r="C2" t="s">
        <v>99</v>
      </c>
      <c r="D2" t="s">
        <v>113</v>
      </c>
      <c r="E2" s="7" t="s">
        <v>102</v>
      </c>
      <c r="F2" t="s">
        <v>62</v>
      </c>
      <c r="R2">
        <f>4800/3600*1.225</f>
        <v>1.6333333333333333</v>
      </c>
    </row>
    <row r="3" spans="1:26" x14ac:dyDescent="0.25">
      <c r="A3" s="1" t="s">
        <v>69</v>
      </c>
      <c r="B3" t="s">
        <v>117</v>
      </c>
      <c r="C3" t="s">
        <v>99</v>
      </c>
      <c r="D3" t="s">
        <v>73</v>
      </c>
      <c r="E3" s="7" t="s">
        <v>102</v>
      </c>
      <c r="F3" t="s">
        <v>63</v>
      </c>
      <c r="R3">
        <f t="shared" ref="R3" si="0">4800/3600*1.225</f>
        <v>1.6333333333333333</v>
      </c>
    </row>
    <row r="170" spans="1:1" x14ac:dyDescent="0.25">
      <c r="A170" s="1" t="str">
        <f t="shared" ref="A170:A194" si="1">IF(AND(C170&lt;&gt;"",F170&lt;&gt;""),_xlfn.CONCAT(_xlfn.CONCAT(_xlfn.CONCAT("D_",F170),"_"),C170),"")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IF(AND(C195&lt;&gt;"",F195&lt;&gt;""),_xlfn.CONCAT(_xlfn.CONCAT(_xlfn.CONCAT("D_",F195),"_"),C195),"")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IF(AND(C259&lt;&gt;"",F259&lt;&gt;""),_xlfn.CONCAT(_xlfn.CONCAT(_xlfn.CONCAT("D_",F259),"_"),C259),"")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IF(AND(C323&lt;&gt;"",F323&lt;&gt;""),_xlfn.CONCAT(_xlfn.CONCAT(_xlfn.CONCAT("D_",F323),"_"),C323),"")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IF(AND(C387&lt;&gt;"",F387&lt;&gt;""),_xlfn.CONCAT(_xlfn.CONCAT(_xlfn.CONCAT("D_",F387),"_"),C387),"")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IF(AND(C451&lt;&gt;"",F451&lt;&gt;""),_xlfn.CONCAT(_xlfn.CONCAT(_xlfn.CONCAT("D_",F451),"_"),C451),"")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IF(AND(C515&lt;&gt;"",F515&lt;&gt;""),_xlfn.CONCAT(_xlfn.CONCAT(_xlfn.CONCAT("D_",F515),"_"),C515),"")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IF(AND(C579&lt;&gt;"",F579&lt;&gt;""),_xlfn.CONCAT(_xlfn.CONCAT(_xlfn.CONCAT("D_",F579),"_"),C579),"")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IF(AND(C643&lt;&gt;"",F643&lt;&gt;""),_xlfn.CONCAT(_xlfn.CONCAT(_xlfn.CONCAT("D_",F643),"_"),C643),"")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IF(AND(C707&lt;&gt;"",F707&lt;&gt;""),_xlfn.CONCAT(_xlfn.CONCAT(_xlfn.CONCAT("D_",F707),"_"),C707),"")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IF(AND(C771&lt;&gt;"",F771&lt;&gt;""),_xlfn.CONCAT(_xlfn.CONCAT(_xlfn.CONCAT("D_",F771),"_"),C771),"")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IF(AND(C835&lt;&gt;"",F835&lt;&gt;""),_xlfn.CONCAT(_xlfn.CONCAT(_xlfn.CONCAT("D_",F835),"_"),C835),"")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IF(AND(C899&lt;&gt;"",F899&lt;&gt;""),_xlfn.CONCAT(_xlfn.CONCAT(_xlfn.CONCAT("D_",F899),"_"),C899),"")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IF(AND(C963&lt;&gt;"",F963&lt;&gt;""),_xlfn.CONCAT(_xlfn.CONCAT(_xlfn.CONCAT("D_",F963),"_"),C963),"")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"supply,exhaust"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tabSelected="1" zoomScaleNormal="100" workbookViewId="0">
      <selection activeCell="H13" sqref="H13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6" t="s">
        <v>61</v>
      </c>
      <c r="B1" s="3" t="s">
        <v>59</v>
      </c>
      <c r="C1" s="3" t="s">
        <v>60</v>
      </c>
      <c r="D1" s="12" t="s">
        <v>87</v>
      </c>
      <c r="E1" s="12" t="s">
        <v>88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4</v>
      </c>
      <c r="M1" s="2" t="s">
        <v>11</v>
      </c>
      <c r="N1" s="3" t="s">
        <v>12</v>
      </c>
      <c r="O1" s="2" t="s">
        <v>13</v>
      </c>
      <c r="P1" s="3" t="s">
        <v>3</v>
      </c>
    </row>
    <row r="2" spans="1:16" x14ac:dyDescent="0.25">
      <c r="A2" s="1" t="s">
        <v>70</v>
      </c>
      <c r="B2" t="s">
        <v>118</v>
      </c>
      <c r="C2" t="s">
        <v>99</v>
      </c>
      <c r="D2" t="s">
        <v>71</v>
      </c>
      <c r="E2" t="s">
        <v>101</v>
      </c>
      <c r="L2">
        <f>(3*515+2*572)/5</f>
        <v>537.79999999999995</v>
      </c>
      <c r="N2" t="s">
        <v>22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J10" sqref="J10"/>
    </sheetView>
  </sheetViews>
  <sheetFormatPr defaultRowHeight="15" x14ac:dyDescent="0.25"/>
  <cols>
    <col min="1" max="1" width="13.28515625" style="1" bestFit="1" customWidth="1"/>
    <col min="2" max="2" width="13.28515625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12" t="s">
        <v>87</v>
      </c>
      <c r="E1" s="12" t="s">
        <v>88</v>
      </c>
      <c r="F1" s="2" t="s">
        <v>14</v>
      </c>
      <c r="G1" s="3" t="s">
        <v>15</v>
      </c>
      <c r="H1" s="2" t="s">
        <v>16</v>
      </c>
      <c r="I1" s="3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x14ac:dyDescent="0.25">
      <c r="A2" s="1" t="s">
        <v>71</v>
      </c>
      <c r="B2" t="s">
        <v>118</v>
      </c>
      <c r="C2" t="s">
        <v>99</v>
      </c>
      <c r="D2" t="s">
        <v>70</v>
      </c>
      <c r="E2" s="7" t="s">
        <v>103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D3" sqref="D3"/>
    </sheetView>
  </sheetViews>
  <sheetFormatPr defaultRowHeight="15" x14ac:dyDescent="0.25"/>
  <cols>
    <col min="1" max="1" width="24.7109375" style="1" bestFit="1" customWidth="1"/>
    <col min="2" max="2" width="21.140625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6" t="s">
        <v>61</v>
      </c>
      <c r="B1" s="3" t="s">
        <v>59</v>
      </c>
      <c r="C1" s="3" t="s">
        <v>57</v>
      </c>
      <c r="D1" s="12" t="s">
        <v>87</v>
      </c>
      <c r="E1" s="12" t="s">
        <v>88</v>
      </c>
    </row>
    <row r="2" spans="1:5" x14ac:dyDescent="0.25">
      <c r="A2" s="1" t="s">
        <v>72</v>
      </c>
      <c r="B2" t="s">
        <v>119</v>
      </c>
      <c r="C2" t="s">
        <v>64</v>
      </c>
      <c r="D2" s="7" t="s">
        <v>116</v>
      </c>
      <c r="E2" s="7" t="s">
        <v>110</v>
      </c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workbookViewId="0">
      <selection activeCell="C2" sqref="C2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26.42578125" bestFit="1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6" t="s">
        <v>61</v>
      </c>
      <c r="B1" s="3" t="s">
        <v>59</v>
      </c>
      <c r="C1" s="12" t="s">
        <v>87</v>
      </c>
      <c r="D1" s="12" t="s">
        <v>88</v>
      </c>
      <c r="E1" s="2" t="s">
        <v>49</v>
      </c>
      <c r="F1" s="2" t="s">
        <v>50</v>
      </c>
      <c r="G1" s="2" t="s">
        <v>37</v>
      </c>
      <c r="H1" s="2" t="s">
        <v>38</v>
      </c>
      <c r="I1" s="3" t="s">
        <v>51</v>
      </c>
      <c r="J1" s="2" t="s">
        <v>52</v>
      </c>
      <c r="K1" s="3" t="s">
        <v>53</v>
      </c>
      <c r="L1" s="2" t="s">
        <v>54</v>
      </c>
    </row>
    <row r="2" spans="1:12" x14ac:dyDescent="0.25">
      <c r="A2" s="1" t="s">
        <v>73</v>
      </c>
      <c r="B2" t="s">
        <v>117</v>
      </c>
      <c r="C2" t="s">
        <v>114</v>
      </c>
      <c r="D2" s="7" t="s">
        <v>109</v>
      </c>
      <c r="I2">
        <f>25000/3600*1.225</f>
        <v>8.5069444444444446</v>
      </c>
      <c r="K2">
        <f>25000/3600*1.225</f>
        <v>8.5069444444444446</v>
      </c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7"/>
    </row>
    <row r="9" spans="1:12" x14ac:dyDescent="0.25">
      <c r="A9" s="1" t="str">
        <f t="shared" si="0"/>
        <v/>
      </c>
      <c r="F9" s="7"/>
    </row>
    <row r="10" spans="1:12" x14ac:dyDescent="0.25">
      <c r="A10" s="1" t="str">
        <f t="shared" si="0"/>
        <v/>
      </c>
      <c r="F10" s="7"/>
    </row>
    <row r="11" spans="1:12" x14ac:dyDescent="0.25">
      <c r="A11" s="1" t="str">
        <f t="shared" si="0"/>
        <v/>
      </c>
      <c r="F11" s="7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workbookViewId="0">
      <selection activeCell="E41" sqref="E41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6" t="s">
        <v>61</v>
      </c>
      <c r="B1" s="3" t="s">
        <v>59</v>
      </c>
      <c r="C1" s="3" t="s">
        <v>57</v>
      </c>
      <c r="D1" s="12" t="s">
        <v>87</v>
      </c>
      <c r="E1" s="12" t="s">
        <v>88</v>
      </c>
      <c r="F1" s="2" t="s">
        <v>42</v>
      </c>
      <c r="G1" s="2" t="s">
        <v>43</v>
      </c>
      <c r="H1" s="3" t="s">
        <v>33</v>
      </c>
      <c r="I1" s="3" t="s">
        <v>44</v>
      </c>
      <c r="J1" s="2" t="s">
        <v>45</v>
      </c>
      <c r="K1" s="2" t="s">
        <v>46</v>
      </c>
      <c r="L1" s="2" t="s">
        <v>47</v>
      </c>
      <c r="M1" s="2" t="s">
        <v>37</v>
      </c>
      <c r="N1" s="2" t="s">
        <v>38</v>
      </c>
      <c r="O1" s="2" t="s">
        <v>48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E24" sqref="E24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6" t="s">
        <v>61</v>
      </c>
      <c r="B1" s="3" t="s">
        <v>59</v>
      </c>
      <c r="C1" s="3" t="s">
        <v>60</v>
      </c>
      <c r="D1" s="3" t="s">
        <v>66</v>
      </c>
      <c r="E1" s="4"/>
      <c r="F1" s="4"/>
      <c r="G1" s="4"/>
    </row>
    <row r="2" spans="1:7" x14ac:dyDescent="0.25">
      <c r="A2" s="1" t="s">
        <v>108</v>
      </c>
      <c r="B2" t="s">
        <v>117</v>
      </c>
      <c r="C2" t="s">
        <v>99</v>
      </c>
      <c r="D2" t="s">
        <v>104</v>
      </c>
    </row>
    <row r="3" spans="1:7" x14ac:dyDescent="0.25">
      <c r="A3" s="1"/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7" x14ac:dyDescent="0.25">
      <c r="A177" s="1"/>
    </row>
    <row r="178" spans="1:7" x14ac:dyDescent="0.25">
      <c r="A178" s="1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2023-05-03T22:35:58Z</dcterms:modified>
</cp:coreProperties>
</file>