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75" documentId="6_{BFA7A2FF-EE31-474C-9095-512E26FEE44B}" xr6:coauthVersionLast="47" xr6:coauthVersionMax="47" xr10:uidLastSave="{593E8862-7E91-49B8-894F-1696B7F17C4B}"/>
  <bookViews>
    <workbookView xWindow="-38520" yWindow="-105" windowWidth="38640" windowHeight="21240" activeTab="9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Controller_options" sheetId="12" state="hidden" r:id="rId12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C2" i="7"/>
  <c r="A2" i="7" s="1"/>
  <c r="A2" i="5"/>
  <c r="G2" i="8"/>
  <c r="I2" i="8"/>
  <c r="F2" i="9"/>
  <c r="F3" i="9"/>
  <c r="A3" i="9"/>
  <c r="P3" i="4"/>
  <c r="P2" i="4"/>
  <c r="A3" i="4"/>
  <c r="A3" i="11" l="1"/>
  <c r="E2" i="7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A2" i="2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A2" i="11" l="1"/>
  <c r="D185" i="1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<sst xmlns="http://schemas.openxmlformats.org/spreadsheetml/2006/main" count="130" uniqueCount="75">
  <si>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</si>
  <si>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</si>
  <si>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</si>
  <si>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</si>
  <si>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</si>
  <si>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</si>
  <si>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</si>
  <si>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</si>
  <si>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</si>
  <si>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</si>
  <si>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</si>
  <si>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</si>
  <si>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</si>
  <si>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</si>
  <si>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</si>
  <si>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</si>
  <si>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</si>
  <si>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</si>
  <si>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</si>
  <si>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</si>
  <si>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</si>
  <si>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</si>
  <si>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</si>
  <si>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</si>
  <si>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</si>
  <si>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</si>
  <si>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</si>
  <si>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</si>
  <si>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</si>
  <si>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</si>
  <si>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</si>
  <si>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</si>
  <si>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</si>
  <si>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</si>
  <si>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</si>
  <si>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</si>
  <si>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</si>
  <si>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</si>
  <si>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</si>
  <si>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</si>
  <si>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</si>
  <si>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</si>
  <si>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</si>
  <si>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</si>
  <si>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</si>
  <si>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</si>
  <si>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</si>
  <si>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</si>
  <si>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</si>
  <si>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</si>
  <si>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</si>
  <si>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</si>
  <si>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</si>
  <si>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</si>
  <si>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</si>
  <si>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</si>
  <si>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</si>
  <si>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</si>
  <si>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</si>
  <si>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</si>
  <si>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</si>
  <si>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</si>
  <si>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</si>
  <si>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</si>
  <si>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</si>
  <si>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</si>
  <si>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</si>
  <si>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</si>
  <si>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temperature</t>
  </si>
  <si>
    <t>CO2</t>
  </si>
  <si>
    <t>heating</t>
  </si>
  <si>
    <t>measuresProperty</t>
  </si>
  <si>
    <t>controlsProperty</t>
  </si>
  <si>
    <t>Temperature sensor</t>
  </si>
  <si>
    <t>CO2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</si>
</sst>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3"/>
  <sheetViews>
    <sheetView tabSelected="1" workbookViewId="0">
      <selection activeCell="D23" sqref="D2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65</v>
      </c>
      <c r="B1" s="3" t="s">
        <v>63</v>
      </c>
      <c r="C1" s="3" t="s">
        <v>71</v>
      </c>
    </row>
    <row r="2" spans="1:3" x14ac:dyDescent="0.25">
      <c r="A2" t="s">
        <v>73</v>
      </c>
      <c r="B2" t="s">
        <v>16</v>
      </c>
      <c r="C2" t="s">
        <v>68</v>
      </c>
    </row>
    <row r="3" spans="1:3" x14ac:dyDescent="0.25">
      <c r="A3" t="s">
        <v>74</v>
      </c>
      <c r="B3" t="s">
        <v>16</v>
      </c>
      <c r="C3" t="s">
        <v>69</v>
      </c>
    </row>
  </sheetData>
  <dataValidations count="2">
    <dataValidation type="list" allowBlank="1" showInputMessage="1" showErrorMessage="1" sqref="C2:C1048576" xr:uid="{49A92762-1E76-417B-B3BC-DF8DE820E9C7}">
      <formula1>"temperature, CO2"</formula1>
    </dataValidation>
    <dataValidation type="custom" allowBlank="1" showInputMessage="1" showErrorMessage="1" sqref="B2:B3" xr:uid="{7B20CD63-37F7-4DC7-825B-54A59E54028F}">
      <formula1>count_name_occurences(B2)&lt;=1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3"/>
  <sheetViews>
    <sheetView workbookViewId="0">
      <selection activeCell="D10" sqref="D1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65</v>
      </c>
      <c r="B1" s="3" t="s">
        <v>63</v>
      </c>
      <c r="C1" s="3" t="s">
        <v>71</v>
      </c>
    </row>
    <row r="2" spans="1:3" x14ac:dyDescent="0.25">
      <c r="A2" t="s">
        <v>73</v>
      </c>
      <c r="B2" t="s">
        <v>16</v>
      </c>
      <c r="C2" t="s">
        <v>68</v>
      </c>
    </row>
    <row r="3" spans="1:3" x14ac:dyDescent="0.25">
      <c r="A3" t="s">
        <v>74</v>
      </c>
      <c r="B3" t="s">
        <v>16</v>
      </c>
      <c r="C3" t="s">
        <v>69</v>
      </c>
    </row>
  </sheetData>
  <dataValidations count="2">
    <dataValidation type="custom" allowBlank="1" showInputMessage="1" showErrorMessage="1" sqref="B2:B3" xr:uid="{1D9EF926-4C99-4E7C-B34A-A743900AF4AD}">
      <formula1>count_name_occurences(B2)&lt;=1</formula1>
    </dataValidation>
    <dataValidation type="list" allowBlank="1" showInputMessage="1" showErrorMessage="1" sqref="C2:C3" xr:uid="{26C66B8D-2164-4334-8D41-D83AAE24C8F3}">
      <formula1>"temperature, CO2"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65</v>
      </c>
      <c r="B1" s="6" t="s">
        <v>61</v>
      </c>
    </row>
    <row r="2" spans="1:2" x14ac:dyDescent="0.25">
      <c r="A2" t="s">
        <v>16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O12" sqref="O1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65</v>
      </c>
      <c r="B1" s="3" t="s">
        <v>62</v>
      </c>
      <c r="C1" s="3" t="s">
        <v>63</v>
      </c>
      <c r="D1" s="3" t="s">
        <v>60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17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3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24" x14ac:dyDescent="0.25">
      <c r="A2" s="1" t="str">
        <f>IF(AND(C2&lt;&gt;"",D2&lt;&gt;""),_xlfn.CONCAT(_xlfn.CONCAT(_xlfn.CONCAT("D_",D2),"_"),C2),"")</f>
        <v>D_supply_Ø20-601b-2</v>
      </c>
      <c r="B2" t="s">
        <v>4</v>
      </c>
      <c r="C2" t="s">
        <v>16</v>
      </c>
      <c r="D2" t="s">
        <v>66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D_exhaust_Ø20-601b-2</v>
      </c>
      <c r="B3" t="s">
        <v>4</v>
      </c>
      <c r="C3" t="s">
        <v>16</v>
      </c>
      <c r="D3" t="s">
        <v>67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E6" sqref="E6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65</v>
      </c>
      <c r="B1" s="3" t="s">
        <v>62</v>
      </c>
      <c r="C1" s="3" t="s">
        <v>63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16</v>
      </c>
      <c r="J2">
        <f>3*515+2*572</f>
        <v>2689</v>
      </c>
      <c r="L2" t="s">
        <v>25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65</v>
      </c>
      <c r="B1" s="3" t="s">
        <v>62</v>
      </c>
      <c r="C1" s="3" t="s">
        <v>63</v>
      </c>
      <c r="D1" s="2" t="s">
        <v>17</v>
      </c>
      <c r="E1" s="3" t="s">
        <v>18</v>
      </c>
      <c r="F1" s="2" t="s">
        <v>19</v>
      </c>
      <c r="G1" s="3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spans="1:11" x14ac:dyDescent="0.25">
      <c r="A2" s="1" t="str">
        <f>IF(C2&lt;&gt;"",_xlfn.CONCAT("V_",C2),"")</f>
        <v>V_Ø20-601b-2</v>
      </c>
      <c r="B2" s="4" t="s">
        <v>3</v>
      </c>
      <c r="C2" t="str">
        <f>BuildingSpace!A2</f>
        <v>Ø20-601b-2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A2" sqref="A2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65</v>
      </c>
      <c r="B1" s="3" t="s">
        <v>62</v>
      </c>
      <c r="C1" s="3" t="s">
        <v>60</v>
      </c>
    </row>
    <row r="2" spans="1:3" x14ac:dyDescent="0.25">
      <c r="A2" s="1" t="str">
        <f>IF(B2&lt;&gt;"",_xlfn.CONCAT(_xlfn.CONCAT(_xlfn.CONCAT("HC_",MID(B2,1,SEARCH(";",B2)-1)),"_"),MID(B2,SEARCH(";",B2)+1,LEN(B2)-1)),"")</f>
        <v>HC_Ventilation1_Heating1</v>
      </c>
      <c r="B2" s="4" t="s">
        <v>64</v>
      </c>
      <c r="C2" t="s">
        <v>70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3" sqref="E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65</v>
      </c>
      <c r="B1" s="3" t="s">
        <v>62</v>
      </c>
      <c r="C1" s="2" t="s">
        <v>52</v>
      </c>
      <c r="D1" s="2" t="s">
        <v>53</v>
      </c>
      <c r="E1" s="2" t="s">
        <v>40</v>
      </c>
      <c r="F1" s="2" t="s">
        <v>41</v>
      </c>
      <c r="G1" s="3" t="s">
        <v>54</v>
      </c>
      <c r="H1" s="2" t="s">
        <v>55</v>
      </c>
      <c r="I1" s="3" t="s">
        <v>56</v>
      </c>
      <c r="J1" s="2" t="s">
        <v>57</v>
      </c>
    </row>
    <row r="2" spans="1:10" x14ac:dyDescent="0.25">
      <c r="A2" s="1" t="str">
        <f>IF(B2&lt;&gt;"",_xlfn.CONCAT("HR_",B2),"")</f>
        <v>HR_Ventilation1</v>
      </c>
      <c r="B2" t="s">
        <v>4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E20" sqref="E2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65</v>
      </c>
      <c r="B1" s="3" t="s">
        <v>62</v>
      </c>
      <c r="C1" s="3" t="s">
        <v>60</v>
      </c>
      <c r="D1" s="2" t="s">
        <v>45</v>
      </c>
      <c r="E1" s="2" t="s">
        <v>46</v>
      </c>
      <c r="F1" s="3" t="s">
        <v>36</v>
      </c>
      <c r="G1" s="3" t="s">
        <v>47</v>
      </c>
      <c r="H1" s="2" t="s">
        <v>48</v>
      </c>
      <c r="I1" s="2" t="s">
        <v>49</v>
      </c>
      <c r="J1" s="2" t="s">
        <v>50</v>
      </c>
      <c r="K1" s="2" t="s">
        <v>40</v>
      </c>
      <c r="L1" s="2" t="s">
        <v>41</v>
      </c>
      <c r="M1" s="2" t="s">
        <v>51</v>
      </c>
    </row>
    <row r="2" spans="1:13" x14ac:dyDescent="0.25">
      <c r="A2" s="1" t="str">
        <f>IF(AND(B2&lt;&gt;"",C2&lt;&gt;""),_xlfn.CONCAT(_xlfn.CONCAT(_xlfn.CONCAT("F_",C2),"_"),B2),"")</f>
        <v>F_supply_Ventilation1</v>
      </c>
      <c r="B2" t="s">
        <v>4</v>
      </c>
      <c r="C2" t="s">
        <v>66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F_exhaust_Ventilation1</v>
      </c>
      <c r="B3" t="s">
        <v>4</v>
      </c>
      <c r="C3" t="s">
        <v>67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0" sqref="D10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65</v>
      </c>
      <c r="B1" s="3" t="s">
        <v>62</v>
      </c>
      <c r="C1" s="3" t="s">
        <v>63</v>
      </c>
      <c r="D1" s="3" t="s">
        <v>72</v>
      </c>
      <c r="E1" s="5"/>
      <c r="F1" s="5"/>
      <c r="G1" s="5"/>
    </row>
    <row r="2" spans="1:7" x14ac:dyDescent="0.25">
      <c r="A2" s="1" t="str">
        <f>IF(AND(C2&lt;&gt;"",D2&lt;&gt;""),_xlfn.CONCAT(_xlfn.CONCAT(_xlfn.CONCAT("C_",D2),"_"),C2),"")</f>
        <v>C_temperature_Ø20-601b-2</v>
      </c>
      <c r="B2" s="4" t="s">
        <v>4</v>
      </c>
      <c r="C2" t="s">
        <v>16</v>
      </c>
      <c r="D2" t="s">
        <v>68</v>
      </c>
    </row>
    <row r="3" spans="1:7" x14ac:dyDescent="0.25">
      <c r="A3" s="1" t="str">
        <f>IF(AND(C3&lt;&gt;"",D3&lt;&gt;""),_xlfn.CONCAT(_xlfn.CONCAT(_xlfn.CONCAT("C_",D3),"_"),C3),"")</f>
        <v>C_CO2_Ø20-601b-2</v>
      </c>
      <c r="B3" s="4" t="s">
        <v>4</v>
      </c>
      <c r="C3" t="s">
        <v>16</v>
      </c>
      <c r="D3" t="s">
        <v>69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C13:C1048576 C2:C11" xr:uid="{FE667B07-D5E5-4D6D-A32B-0F3460F8424D}">
      <formula1>space_names</formula1>
    </dataValidation>
    <dataValidation type="list" showInputMessage="1" showErrorMessage="1" sqref="D2:D1048576" xr:uid="{2AABD580-E88D-4287-8639-26BD855AF04E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2022-12-21T09:11:26Z</dcterms:modified>
</cp:coreProperties>
</file>