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37" documentId="8_{3A9C8734-1386-47EB-AE04-EC81DB5DD261}" xr6:coauthVersionLast="47" xr6:coauthVersionMax="47" xr10:uidLastSave="{3949066A-396E-4AB6-B1CB-29B834B61BDD}"/>
  <bookViews>
    <workbookView xWindow="10170" yWindow="4425" windowWidth="27240" windowHeight="14040" activeTab="1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A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A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A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A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A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A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A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A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A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A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A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A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A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A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A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A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22" i="11"/>
  <c r="I2" i="8"/>
  <c r="G2" i="8"/>
  <c r="F6" i="9"/>
  <c r="F2" i="9"/>
  <c r="P2" i="4"/>
  <c r="A6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6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<sst xmlns="http://schemas.openxmlformats.org/spreadsheetml/2006/main" count="1017" uniqueCount="171">
  <si>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</si>
  <si>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</si>
  <si>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</si>
  <si>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</si>
  <si>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</si>
  <si>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</si>
  <si>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</si>
  <si>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</si>
  <si>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</si>
  <si>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</si>
  <si>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</si>
  <si>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</si>
  <si>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</si>
  <si>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</si>
  <si>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</si>
  <si>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</si>
  <si>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</si>
  <si>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</si>
  <si>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</si>
  <si>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</si>
  <si>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</si>
  <si>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</si>
  <si>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</si>
  <si>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</si>
  <si>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</si>
  <si>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</si>
  <si>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</si>
  <si>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</si>
  <si>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</si>
  <si>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</si>
  <si>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</si>
  <si>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</si>
  <si>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</si>
  <si>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</si>
  <si>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</si>
  <si>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</si>
  <si>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</si>
  <si>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</si>
  <si>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</si>
  <si>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</si>
  <si>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</si>
  <si>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</si>
  <si>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</si>
  <si>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</si>
  <si>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</si>
  <si>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</si>
  <si>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</si>
  <si>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</si>
  <si>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</si>
  <si>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</si>
  <si>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</si>
  <si>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</si>
  <si>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</si>
  <si>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</si>
  <si>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</si>
  <si>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</si>
  <si>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</si>
  <si>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</si>
  <si>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</si>
  <si>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</si>
  <si>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</si>
  <si>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</si>
  <si>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</si>
  <si>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</si>
  <si>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</si>
  <si>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</si>
  <si>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</si>
  <si>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</si>
  <si>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</si>
  <si>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</si>
  <si>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</si>
  <si>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</si>
  <si>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</si>
  <si>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</si>
  <si>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</si>
  <si>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</si>
  <si>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</si>
  <si>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</si>
  <si>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</si>
  <si>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</si>
  <si>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</si>
  <si>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</si>
  <si>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</si>
  <si>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</si>
  <si>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</si>
  <si>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</si>
  <si>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</si>
  <si>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</si>
  <si>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</si>
  <si>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</si>
  <si>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</si>
  <si>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</si>
  <si>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</si>
  <si>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</si>
  <si>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</si>
  <si>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</si>
  <si>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</si>
  <si>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</si>
  <si>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</si>
  <si>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</si>
  <si>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</si>
  <si>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</si>
  <si>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</si>
  <si>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</si>
  <si>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</si>
  <si>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</si>
  <si>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</si>
  <si>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</si>
  <si>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</si>
  <si>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</si>
  <si>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</si>
  <si>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</si>
  <si>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</si>
  <si>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</si>
  <si>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</si>
  <si>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</si>
  <si>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</si>
  <si>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</si>
  <si>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</si>
  <si>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</si>
  <si>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</si>
  <si>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</si>
  <si>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</si>
  <si>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</si>
  <si>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</si>
  <si>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</si>
  <si>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</si>
  <si>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</si>
  <si>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</si>
  <si>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</si>
  <si>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</si>
  <si>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</si>
  <si>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</si>
  <si>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</si>
  <si>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</si>
  <si>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</si>
  <si>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</si>
  <si>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</si>
  <si>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</si>
  <si>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</si>
  <si>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</si>
  <si>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</si>
  <si>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</si>
  <si>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</si>
  <si>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</si>
  <si>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</si>
  <si>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</si>
  <si>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</si>
  <si>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</si>
  <si>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</si>
  <si>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</si>
  <si>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</si>
  <si>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</si>
  <si>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</si>
  <si>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</si>
  <si>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</si>
  <si>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</si>
  <si>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</si>
  <si>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</si>
  <si>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</si>
  <si>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</si>
  <si>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</si>
  <si>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</si>
  <si>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</si>
  <si>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</si>
  <si>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</si>
  <si>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</si>
  <si>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</si>
  <si>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</si>
  <si>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</si>
  <si>
    <t>Grey-box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</si>
</sst>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2"/>
  <sheetViews>
    <sheetView workbookViewId="0">
      <selection activeCell="D4" sqref="D4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C54"/>
  <sheetViews>
    <sheetView tabSelected="1" workbookViewId="0">
      <selection activeCell="D16" sqref="D16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3" ht="15.75" thickBot="1" x14ac:dyDescent="0.3">
      <c r="A1" s="2" t="s">
        <v>5</v>
      </c>
    </row>
    <row r="5" spans="1:3" x14ac:dyDescent="0.25">
      <c r="A5" s="6"/>
    </row>
    <row r="9" spans="1:3" x14ac:dyDescent="0.25">
      <c r="B9" t="s">
        <v>170</v>
      </c>
      <c r="C9" s="1" t="s">
        <v>86</v>
      </c>
    </row>
    <row r="10" spans="1:3" x14ac:dyDescent="0.25">
      <c r="B10" t="s">
        <v>170</v>
      </c>
      <c r="C10" s="1" t="s">
        <v>110</v>
      </c>
    </row>
    <row r="14" spans="1:3" x14ac:dyDescent="0.25">
      <c r="B14" s="1" t="s">
        <v>38</v>
      </c>
    </row>
    <row r="21" spans="1:1" x14ac:dyDescent="0.25">
      <c r="A21" s="6"/>
    </row>
    <row r="41" spans="1:1" x14ac:dyDescent="0.25">
      <c r="A41" s="6"/>
    </row>
    <row r="51" spans="1:2" x14ac:dyDescent="0.25">
      <c r="A51" s="1" t="s">
        <v>77</v>
      </c>
    </row>
    <row r="54" spans="1:2" x14ac:dyDescent="0.25">
      <c r="B54" s="1" t="s">
        <v>83</v>
      </c>
    </row>
  </sheetData>
  <dataValidations count="1">
    <dataValidation type="custom" showInputMessage="1" showErrorMessage="1" sqref="B14 A16:A51 B54 A55:A1048576 C10 A11:A13 C9 A2:A8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P1" sqref="P1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118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52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53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54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55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56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57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58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59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60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61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62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63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64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65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66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67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68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69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70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71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52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53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54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55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56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57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58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59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60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61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62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63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64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65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66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67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68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69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70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71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72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73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74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75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76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77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78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79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80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81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82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83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84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85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86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87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88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89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90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91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92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93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94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95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96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97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98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99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100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101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102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103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104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105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106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107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108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109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110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111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112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113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114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115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116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117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72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73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74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75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76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77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78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79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80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81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82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83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84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85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86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87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88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89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90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91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92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93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94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95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96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97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98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99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100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101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102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103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104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105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106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107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108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109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110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111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112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113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114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115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116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117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G30" sqref="G30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126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126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126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126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126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126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126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126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126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126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126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126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126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52</v>
      </c>
      <c r="J15">
        <f>4*515+2*572</f>
        <v>3204</v>
      </c>
      <c r="L15" t="s">
        <v>126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53</v>
      </c>
      <c r="J16">
        <f>2*515+572</f>
        <v>1602</v>
      </c>
      <c r="L16" t="s">
        <v>126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54</v>
      </c>
      <c r="J17">
        <f>2*515+572</f>
        <v>1602</v>
      </c>
      <c r="L17" t="s">
        <v>126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55</v>
      </c>
      <c r="J18">
        <f>3*515+572</f>
        <v>2117</v>
      </c>
      <c r="L18" t="s">
        <v>126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56</v>
      </c>
      <c r="J19">
        <f>4*533</f>
        <v>2132</v>
      </c>
      <c r="L19" t="s">
        <v>126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57</v>
      </c>
      <c r="J20">
        <f>4*515+2*572</f>
        <v>3204</v>
      </c>
      <c r="L20" t="s">
        <v>126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58</v>
      </c>
      <c r="J21">
        <f>4*533</f>
        <v>2132</v>
      </c>
      <c r="L21" t="s">
        <v>126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59</v>
      </c>
      <c r="J22">
        <f>4*533</f>
        <v>2132</v>
      </c>
      <c r="L22" t="s">
        <v>126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60</v>
      </c>
      <c r="J23">
        <f>4*533</f>
        <v>2132</v>
      </c>
      <c r="L23" t="s">
        <v>126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61</v>
      </c>
      <c r="J24">
        <f>533</f>
        <v>533</v>
      </c>
      <c r="L24" t="s">
        <v>126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63</v>
      </c>
      <c r="J25">
        <v>533</v>
      </c>
      <c r="L25" t="s">
        <v>126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64</v>
      </c>
      <c r="J26">
        <f>4*533</f>
        <v>2132</v>
      </c>
      <c r="L26" t="s">
        <v>126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65</v>
      </c>
      <c r="J27">
        <f>4*533</f>
        <v>2132</v>
      </c>
      <c r="L27" t="s">
        <v>126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66</v>
      </c>
      <c r="J28">
        <f>4*515+2*572</f>
        <v>3204</v>
      </c>
      <c r="L28" t="s">
        <v>126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67</v>
      </c>
      <c r="J29">
        <f>2*515+1*572</f>
        <v>1602</v>
      </c>
      <c r="L29" t="s">
        <v>126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68</v>
      </c>
      <c r="J30">
        <f>3*515+2*572</f>
        <v>2689</v>
      </c>
      <c r="L30" t="s">
        <v>126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69</v>
      </c>
      <c r="J31">
        <f>3*515+2*572</f>
        <v>2689</v>
      </c>
      <c r="L31" t="s">
        <v>126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70</v>
      </c>
      <c r="J32">
        <f>2*515+1*572</f>
        <v>1602</v>
      </c>
      <c r="L32" t="s">
        <v>126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71</v>
      </c>
      <c r="J33">
        <f>4*515+2*572</f>
        <v>3204</v>
      </c>
      <c r="L33" t="s">
        <v>126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73</v>
      </c>
      <c r="J34">
        <v>515</v>
      </c>
      <c r="L34" t="s">
        <v>126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74</v>
      </c>
      <c r="J35">
        <v>572</v>
      </c>
      <c r="L35" t="s">
        <v>126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75</v>
      </c>
      <c r="J36">
        <v>515</v>
      </c>
      <c r="L36" t="s">
        <v>126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76</v>
      </c>
      <c r="J37">
        <v>533</v>
      </c>
      <c r="L37" t="s">
        <v>126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77</v>
      </c>
      <c r="J38">
        <v>533</v>
      </c>
      <c r="L38" t="s">
        <v>126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78</v>
      </c>
      <c r="J39">
        <v>515</v>
      </c>
      <c r="L39" t="s">
        <v>126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79</v>
      </c>
      <c r="J40">
        <v>572</v>
      </c>
      <c r="L40" t="s">
        <v>126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80</v>
      </c>
      <c r="J41">
        <v>515</v>
      </c>
      <c r="L41" t="s">
        <v>126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81</v>
      </c>
      <c r="J42">
        <v>533</v>
      </c>
      <c r="L42" t="s">
        <v>126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82</v>
      </c>
      <c r="J43">
        <v>533</v>
      </c>
      <c r="L43" t="s">
        <v>126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83</v>
      </c>
      <c r="J44">
        <v>515</v>
      </c>
      <c r="L44" t="s">
        <v>126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84</v>
      </c>
      <c r="J45">
        <f>515+572</f>
        <v>1087</v>
      </c>
      <c r="L45" t="s">
        <v>126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85</v>
      </c>
      <c r="J46">
        <f>2*515+572+315</f>
        <v>1917</v>
      </c>
      <c r="L46" t="s">
        <v>126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86</v>
      </c>
      <c r="J47">
        <f>3*515+2*572</f>
        <v>2689</v>
      </c>
      <c r="L47" t="s">
        <v>126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87</v>
      </c>
      <c r="J48">
        <v>515</v>
      </c>
      <c r="L48" t="s">
        <v>126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88</v>
      </c>
      <c r="J49">
        <f>515+572</f>
        <v>1087</v>
      </c>
      <c r="L49" t="s">
        <v>126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89</v>
      </c>
      <c r="J50">
        <v>515</v>
      </c>
      <c r="L50" t="s">
        <v>126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90</v>
      </c>
      <c r="J51">
        <v>533</v>
      </c>
      <c r="L51" t="s">
        <v>126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91</v>
      </c>
      <c r="J52">
        <v>533</v>
      </c>
      <c r="L52" t="s">
        <v>126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92</v>
      </c>
      <c r="J53">
        <v>515</v>
      </c>
      <c r="L53" t="s">
        <v>126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93</v>
      </c>
      <c r="J54">
        <v>572</v>
      </c>
      <c r="L54" t="s">
        <v>126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94</v>
      </c>
      <c r="J55">
        <v>515</v>
      </c>
      <c r="L55" t="s">
        <v>126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95</v>
      </c>
      <c r="J56">
        <v>533</v>
      </c>
      <c r="L56" t="s">
        <v>126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96</v>
      </c>
      <c r="J57">
        <v>533</v>
      </c>
      <c r="L57" t="s">
        <v>126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97</v>
      </c>
      <c r="J58">
        <f>4*533</f>
        <v>2132</v>
      </c>
      <c r="L58" t="s">
        <v>126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98</v>
      </c>
      <c r="J59">
        <f>533+640</f>
        <v>1173</v>
      </c>
      <c r="L59" t="s">
        <v>126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100</v>
      </c>
      <c r="J60">
        <f>533+640</f>
        <v>1173</v>
      </c>
      <c r="L60" t="s">
        <v>126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101</v>
      </c>
      <c r="J61">
        <v>1712</v>
      </c>
      <c r="L61" t="s">
        <v>126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102</v>
      </c>
      <c r="J62">
        <v>515</v>
      </c>
      <c r="L62" t="s">
        <v>126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103</v>
      </c>
      <c r="J63">
        <v>572</v>
      </c>
      <c r="L63" t="s">
        <v>126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104</v>
      </c>
      <c r="J64">
        <v>515</v>
      </c>
      <c r="L64" t="s">
        <v>126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105</v>
      </c>
      <c r="J65">
        <v>515</v>
      </c>
      <c r="L65" t="s">
        <v>126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106</v>
      </c>
      <c r="J66">
        <v>572</v>
      </c>
      <c r="L66" t="s">
        <v>126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107</v>
      </c>
      <c r="J67">
        <v>515</v>
      </c>
      <c r="L67" t="s">
        <v>126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108</v>
      </c>
      <c r="J68">
        <v>515</v>
      </c>
      <c r="L68" t="s">
        <v>126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109</v>
      </c>
      <c r="J69">
        <f>515+572</f>
        <v>1087</v>
      </c>
      <c r="L69" t="s">
        <v>126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110</v>
      </c>
      <c r="J70">
        <f>3*515+2*572</f>
        <v>2689</v>
      </c>
      <c r="L70" t="s">
        <v>126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111</v>
      </c>
      <c r="J71">
        <f>3*515+2*572</f>
        <v>2689</v>
      </c>
      <c r="L71" t="s">
        <v>126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112</v>
      </c>
      <c r="J72">
        <f>515+572</f>
        <v>1087</v>
      </c>
      <c r="L72" t="s">
        <v>126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113</v>
      </c>
      <c r="J73">
        <v>533</v>
      </c>
      <c r="L73" t="s">
        <v>126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114</v>
      </c>
      <c r="J74">
        <v>533</v>
      </c>
      <c r="L74" t="s">
        <v>126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115</v>
      </c>
      <c r="J75">
        <v>999</v>
      </c>
      <c r="L75" t="s">
        <v>126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116</v>
      </c>
      <c r="J76">
        <v>533</v>
      </c>
      <c r="L76" t="s">
        <v>126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117</v>
      </c>
      <c r="J77">
        <v>533</v>
      </c>
      <c r="L77" t="s">
        <v>126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K9" sqref="K9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6" spans="1:3" x14ac:dyDescent="0.25">
      <c r="A6" s="1" t="str">
        <f t="shared" ref="A6:A66" si="0">IF(AND(B6&lt;&gt;"",C6&lt;&gt;""),_xlfn.CONCAT(_xlfn.CONCAT(_xlfn.CONCAT("HC_",B6),"_"),C6),"")</f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workbookViewId="0">
      <selection activeCell="F8" sqref="F8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5" sqref="A3:I5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155</v>
      </c>
      <c r="D1" s="3" t="s">
        <v>156</v>
      </c>
      <c r="E1" s="3" t="s">
        <v>141</v>
      </c>
      <c r="F1" s="3" t="s">
        <v>142</v>
      </c>
      <c r="G1" s="3" t="s">
        <v>157</v>
      </c>
      <c r="H1" s="3" t="s">
        <v>158</v>
      </c>
      <c r="I1" s="3" t="s">
        <v>159</v>
      </c>
      <c r="J1" s="3" t="s">
        <v>160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6" spans="1:10" x14ac:dyDescent="0.25">
      <c r="A6" s="1" t="str">
        <f t="shared" ref="A6:A66" si="0">IF(B6&lt;&gt;"",_xlfn.CONCAT("HR_",B6),"")</f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IF(B67&lt;&gt;"",_xlfn.CONCAT("HR_",B67),"")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IF(B131&lt;&gt;"",_xlfn.CONCAT("HR_",B131),"")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IF(B195&lt;&gt;"",_xlfn.CONCAT("HR_",B195),"")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IF(B259&lt;&gt;"",_xlfn.CONCAT("HR_",B259),"")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IF(B323&lt;&gt;"",_xlfn.CONCAT("HR_",B323),"")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IF(B387&lt;&gt;"",_xlfn.CONCAT("HR_",B387),"")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IF(B451&lt;&gt;"",_xlfn.CONCAT("HR_",B451),"")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IF(B515&lt;&gt;"",_xlfn.CONCAT("HR_",B515),"")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IF(B579&lt;&gt;"",_xlfn.CONCAT("HR_",B579),"")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IF(B643&lt;&gt;"",_xlfn.CONCAT("HR_",B643),"")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IF(B707&lt;&gt;"",_xlfn.CONCAT("HR_",B707),"")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IF(B771&lt;&gt;"",_xlfn.CONCAT("HR_",B771),"")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IF(B835&lt;&gt;"",_xlfn.CONCAT("HR_",B835),"")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IF(B899&lt;&gt;"",_xlfn.CONCAT("HR_",B899),"")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IF(B963&lt;&gt;"",_xlfn.CONCAT("HR_",B963),"")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F10" sqref="F10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168</v>
      </c>
      <c r="B1" s="3" t="s">
        <v>9</v>
      </c>
      <c r="C1" s="3" t="s">
        <v>147</v>
      </c>
      <c r="D1" s="3" t="s">
        <v>148</v>
      </c>
      <c r="E1" s="3" t="s">
        <v>149</v>
      </c>
      <c r="F1" s="3" t="s">
        <v>137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141</v>
      </c>
      <c r="L1" s="3" t="s">
        <v>142</v>
      </c>
      <c r="M1" s="3" t="s">
        <v>154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6" spans="1:13" x14ac:dyDescent="0.25">
      <c r="A6" s="1" t="str">
        <f t="shared" ref="A6:A66" si="0">IF(AND(B6&lt;&gt;"",C6&lt;&gt;""),_xlfn.CONCAT(_xlfn.CONCAT(_xlfn.CONCAT("F_",C6),"_"),B6),"")</f>
        <v>F_E_Ventilation1</v>
      </c>
      <c r="B6" t="s">
        <v>8</v>
      </c>
      <c r="C6" t="s">
        <v>51</v>
      </c>
      <c r="F6">
        <f t="shared" ref="F6" si="1">25000/3600*1.225</f>
        <v>8.5069444444444446</v>
      </c>
      <c r="G6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N15" sqref="N15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164</v>
      </c>
      <c r="B1" s="3" t="s">
        <v>33</v>
      </c>
      <c r="C1" s="3" t="s">
        <v>162</v>
      </c>
      <c r="D1" s="7" t="s">
        <v>165</v>
      </c>
      <c r="E1" s="7" t="s">
        <v>166</v>
      </c>
      <c r="F1" s="7" t="s">
        <v>167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52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53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54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55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56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57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58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59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60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61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62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63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64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65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66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67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68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69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70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71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72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73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74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75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76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77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78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79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80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81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82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83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84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85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86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87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88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89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90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91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92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93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94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95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96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97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98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99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100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101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102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103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104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105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106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107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108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109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110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111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112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113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114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115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116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117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52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53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54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55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56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57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58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59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60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61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62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63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64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65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66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67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68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69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70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71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72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73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74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75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76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77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78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79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80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81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82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83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84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85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86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87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88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89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90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91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92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93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94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95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96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97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98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99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100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101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102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103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104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105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106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107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108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109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110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111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112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113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114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115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116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117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161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J11" sqref="J11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169</v>
      </c>
      <c r="B1" s="3" t="s">
        <v>9</v>
      </c>
      <c r="C1" s="3" t="s">
        <v>146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6" spans="1:3" x14ac:dyDescent="0.25">
      <c r="A6" s="1" t="str">
        <f t="shared" ref="A6:A66" si="0">IF(AND(B6&lt;&gt;"",C6&lt;&gt;""),_xlfn.CONCAT(_xlfn.CONCAT(_xlfn.CONCAT("N_",C6),"_"),B6),"")</f>
        <v>N_E_Ventilation1</v>
      </c>
      <c r="B6" t="s">
        <v>8</v>
      </c>
      <c r="C6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2022-09-21T08:29:46Z</dcterms:modified>
</cp:coreProperties>
</file>