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302" documentId="8_{AAA6B40C-6A0C-4905-8430-5C49F148860B}" xr6:coauthVersionLast="47" xr6:coauthVersionMax="47" xr10:uidLastSave="{9B643076-88F8-4D8F-B74A-10423FAD5566}"/>
  <bookViews>
    <workbookView xWindow="-38520" yWindow="-105" windowWidth="38640" windowHeight="21240" activeTab="9" xr2:uid="{0A98B5A4-E8E7-4876-BAF5-D3C6F6E2C062}"/>
  </bookViews>
  <sheets>
    <sheet name="Systems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OFFSET(Coil!$A$2, 0, 0, COUNTA(Coil!$A:$A), 1)</definedName>
    <definedName name="heating_system_names">OFFSET(Systems!$B$2, 0, 0, COUNTA(Systems!$B:$B),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Systems!$1:$1048576</definedName>
    <definedName name="space_heater_names">OFFSET(SpaceHeater!#REF!, 0, 0, COUNTA(SpaceHeater!$A:$A), 1)</definedName>
    <definedName name="space_names">BuildingSpace!$A$2:$A$1048576</definedName>
    <definedName name="valve_names">Valve!$A$2:$A$1048576</definedName>
    <definedName name="ventilation_system_names">Systems!$A$2:$A$1048576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G2" i="8"/>
  <c r="F2" i="9"/>
  <c r="F3" i="9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L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<sst xmlns="http://schemas.openxmlformats.org/spreadsheetml/2006/main" count="205" uniqueCount="121">
  <si>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</si>
  <si>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</si>
  <si>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</si>
  <si>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</si>
  <si>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</si>
  <si>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</si>
  <si>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</si>
  <si>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</si>
  <si>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</si>
  <si>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</si>
  <si>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</si>
  <si>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</si>
  <si>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</si>
  <si>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</si>
  <si>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</si>
  <si>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</si>
  <si>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</si>
  <si>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</si>
  <si>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</si>
  <si>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</si>
  <si>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</si>
  <si>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</si>
  <si>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</si>
  <si>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</si>
  <si>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</si>
  <si>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</si>
  <si>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</si>
  <si>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</si>
  <si>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</si>
  <si>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</si>
  <si>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</si>
  <si>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</si>
  <si>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</si>
  <si>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</si>
  <si>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</si>
  <si>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</si>
  <si>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</si>
  <si>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</si>
  <si>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</si>
  <si>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</si>
  <si>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</si>
  <si>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</si>
  <si>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</si>
  <si>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</si>
  <si>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</si>
  <si>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</si>
  <si>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</si>
  <si>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</si>
  <si>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</si>
  <si>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</si>
  <si>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</si>
  <si>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</si>
  <si>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</si>
  <si>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</si>
  <si>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</si>
  <si>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</si>
  <si>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</si>
  <si>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</si>
  <si>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</si>
  <si>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</si>
  <si>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</si>
  <si>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</si>
  <si>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</si>
  <si>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</si>
  <si>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</si>
  <si>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</si>
  <si>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</si>
  <si>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</si>
  <si>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</si>
  <si>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</si>
  <si>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</si>
  <si>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</si>
  <si>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</si>
  <si>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</si>
  <si>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</si>
  <si>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</si>
  <si>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</si>
  <si>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Supply fan</t>
  </si>
  <si>
    <t>Exhaust fan</t>
  </si>
  <si>
    <t>Temperature controller</t>
  </si>
  <si>
    <t>CO2 controller</t>
  </si>
  <si>
    <t>Ø20-601b-2-FTR1</t>
  </si>
  <si>
    <t>Ø20-601b-2-FCR1</t>
  </si>
  <si>
    <t>Ø20-601b-2-MVV1</t>
  </si>
  <si>
    <t>OpeningPosition</t>
  </si>
  <si>
    <t>Ø20-601b-2-VAV1</t>
  </si>
  <si>
    <t>Ø20-601b-2-SOL1</t>
  </si>
  <si>
    <t>Ø20-601b-2_temperature</t>
  </si>
  <si>
    <t>type</t>
  </si>
  <si>
    <t>Ø20-601b-2_CO2</t>
  </si>
  <si>
    <t>Ø20-601b-2_radiator_valve_position</t>
  </si>
  <si>
    <t>Ø20-601b-2_damper_position</t>
  </si>
  <si>
    <t>Ø20-601b-2_shading_position</t>
  </si>
  <si>
    <t>Energy</t>
  </si>
  <si>
    <t>Ø20-601b-2_radiator_heat</t>
  </si>
  <si>
    <t>Ø20-601b-2-Heat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</si>
  <si>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</si>
  <si>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</si>
  <si>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</si>
  <si>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</si>
  <si>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</si>
  <si>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</si>
  <si>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</si>
  <si>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</si>
  <si>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</si>
  <si>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</si>
  <si>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</si>
  <si>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</si>
  <si>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Ø20-601b-2_temperature;Ø20-601b-2_CO2</t>
  </si>
  <si>
    <t>Ø20-601b-2</t>
  </si>
  <si>
    <t>CO2Concentration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</si>
  <si>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</si>
  <si>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</si>
  <si>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</si>
  <si>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</si>
  <si>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</si>
  <si>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</si>
  <si>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</si>
  <si>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</si>
  <si>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</si>
  <si>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Shade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</si>
</sst>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L24" sqref="L24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dataValidations count="1">
    <dataValidation type="custom" showInputMessage="1" showErrorMessage="1" sqref="A2:C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tabSelected="1" workbookViewId="0">
      <selection activeCell="N35" sqref="N35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27.710937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3" t="s">
        <v>107</v>
      </c>
      <c r="E1" s="2" t="s">
        <v>111</v>
      </c>
      <c r="F1" s="2" t="s">
        <v>112</v>
      </c>
      <c r="G1" s="2" t="s">
        <v>113</v>
      </c>
      <c r="H1" s="2" t="s">
        <v>114</v>
      </c>
      <c r="I1" s="14" t="s">
        <v>115</v>
      </c>
      <c r="J1" s="2" t="s">
        <v>116</v>
      </c>
      <c r="K1" s="14" t="s">
        <v>117</v>
      </c>
      <c r="L1" s="2" t="s">
        <v>118</v>
      </c>
      <c r="M1" s="14" t="s">
        <v>119</v>
      </c>
    </row>
    <row r="2" spans="1:13" x14ac:dyDescent="0.25">
      <c r="A2" t="s">
        <v>120</v>
      </c>
      <c r="C2" t="s">
        <v>109</v>
      </c>
      <c r="D2" s="8" t="s">
        <v>92</v>
      </c>
    </row>
  </sheetData>
  <dataValidations count="1">
    <dataValidation type="custom" allowBlank="1" showInputMessage="1" showErrorMessage="1" sqref="C2" xr:uid="{7DADFA83-74AA-4634-9136-2FE61988FE27}">
      <formula1>count_name_occurences(C2)&lt;=1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C6"/>
  <sheetViews>
    <sheetView workbookViewId="0">
      <selection activeCell="H28" sqref="H28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3.8554687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  <row r="2" spans="1:3" x14ac:dyDescent="0.25">
      <c r="A2" s="8" t="s">
        <v>81</v>
      </c>
      <c r="B2" t="s">
        <v>109</v>
      </c>
      <c r="C2" t="s">
        <v>87</v>
      </c>
    </row>
    <row r="3" spans="1:3" x14ac:dyDescent="0.25">
      <c r="A3" s="8" t="s">
        <v>82</v>
      </c>
      <c r="B3" t="s">
        <v>109</v>
      </c>
      <c r="C3" t="s">
        <v>89</v>
      </c>
    </row>
    <row r="4" spans="1:3" x14ac:dyDescent="0.25">
      <c r="A4" s="8" t="s">
        <v>83</v>
      </c>
      <c r="B4" t="s">
        <v>109</v>
      </c>
      <c r="C4" t="s">
        <v>90</v>
      </c>
    </row>
    <row r="5" spans="1:3" x14ac:dyDescent="0.25">
      <c r="A5" s="8" t="s">
        <v>85</v>
      </c>
      <c r="B5" t="s">
        <v>109</v>
      </c>
      <c r="C5" t="s">
        <v>91</v>
      </c>
    </row>
    <row r="6" spans="1:3" x14ac:dyDescent="0.25">
      <c r="A6" s="8" t="s">
        <v>86</v>
      </c>
      <c r="B6" t="s">
        <v>109</v>
      </c>
      <c r="C6" t="s">
        <v>92</v>
      </c>
    </row>
  </sheetData>
  <dataValidations count="1">
    <dataValidation type="list" allowBlank="1" showInputMessage="1" showErrorMessage="1" sqref="C2:C1048576" xr:uid="{A9040C0C-604B-456F-96D4-0A20D2AB5CEB}">
      <formula1>property_instance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C6"/>
  <sheetViews>
    <sheetView workbookViewId="0">
      <selection activeCell="J17" sqref="J17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24.4257812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  <row r="2" spans="1:3" x14ac:dyDescent="0.25">
      <c r="A2" s="8" t="s">
        <v>95</v>
      </c>
      <c r="B2" t="s">
        <v>109</v>
      </c>
      <c r="C2" t="s">
        <v>94</v>
      </c>
    </row>
    <row r="3" spans="1:3" x14ac:dyDescent="0.25">
      <c r="A3" s="11"/>
    </row>
    <row r="4" spans="1:3" x14ac:dyDescent="0.25">
      <c r="A4" s="8"/>
    </row>
    <row r="5" spans="1:3" x14ac:dyDescent="0.25">
      <c r="A5" s="8"/>
    </row>
    <row r="6" spans="1:3" x14ac:dyDescent="0.25">
      <c r="A6" s="8"/>
    </row>
  </sheetData>
  <dataValidations count="2">
    <dataValidation type="list" showInputMessage="1" showErrorMessage="1" sqref="B2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7"/>
  <sheetViews>
    <sheetView workbookViewId="0">
      <selection activeCell="A6" sqref="A6"/>
    </sheetView>
  </sheetViews>
  <sheetFormatPr defaultRowHeight="15" x14ac:dyDescent="0.25"/>
  <cols>
    <col min="1" max="1" width="33.8554687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9" t="s">
        <v>64</v>
      </c>
      <c r="B1" s="10" t="s">
        <v>88</v>
      </c>
    </row>
    <row r="2" spans="1:2" x14ac:dyDescent="0.25">
      <c r="A2" s="8" t="s">
        <v>87</v>
      </c>
      <c r="B2" s="8" t="s">
        <v>70</v>
      </c>
    </row>
    <row r="3" spans="1:2" x14ac:dyDescent="0.25">
      <c r="A3" s="8" t="s">
        <v>89</v>
      </c>
      <c r="B3" s="8" t="s">
        <v>110</v>
      </c>
    </row>
    <row r="4" spans="1:2" x14ac:dyDescent="0.25">
      <c r="A4" s="8" t="s">
        <v>90</v>
      </c>
      <c r="B4" s="8" t="s">
        <v>84</v>
      </c>
    </row>
    <row r="5" spans="1:2" x14ac:dyDescent="0.25">
      <c r="A5" s="8" t="s">
        <v>91</v>
      </c>
      <c r="B5" s="8" t="s">
        <v>84</v>
      </c>
    </row>
    <row r="6" spans="1:2" x14ac:dyDescent="0.25">
      <c r="A6" s="8" t="s">
        <v>92</v>
      </c>
      <c r="B6" s="8" t="s">
        <v>84</v>
      </c>
    </row>
    <row r="7" spans="1:2" x14ac:dyDescent="0.25">
      <c r="A7" s="8" t="s">
        <v>94</v>
      </c>
      <c r="B7" s="8" t="s">
        <v>93</v>
      </c>
    </row>
  </sheetData>
  <dataValidations count="1">
    <dataValidation type="list" allowBlank="1" showInputMessage="1" showErrorMessage="1" sqref="B2:B1048576" xr:uid="{AAC34BEA-A665-4921-AD47-68EC72295E2E}">
      <formula1>property_class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A14" sqref="A1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105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t="s">
        <v>70</v>
      </c>
    </row>
    <row r="3" spans="1:11" x14ac:dyDescent="0.25">
      <c r="A3" t="s">
        <v>101</v>
      </c>
    </row>
    <row r="4" spans="1:11" x14ac:dyDescent="0.25">
      <c r="A4" t="s">
        <v>100</v>
      </c>
    </row>
    <row r="5" spans="1:11" x14ac:dyDescent="0.25">
      <c r="A5" t="s">
        <v>102</v>
      </c>
    </row>
    <row r="6" spans="1:11" x14ac:dyDescent="0.25">
      <c r="A6" t="s">
        <v>103</v>
      </c>
    </row>
    <row r="7" spans="1:11" x14ac:dyDescent="0.25">
      <c r="A7" t="s">
        <v>104</v>
      </c>
    </row>
    <row r="8" spans="1:11" x14ac:dyDescent="0.25">
      <c r="A8" t="s">
        <v>96</v>
      </c>
    </row>
    <row r="9" spans="1:11" x14ac:dyDescent="0.25">
      <c r="A9" t="s">
        <v>99</v>
      </c>
    </row>
    <row r="10" spans="1:11" x14ac:dyDescent="0.25">
      <c r="A10" t="s">
        <v>98</v>
      </c>
    </row>
    <row r="11" spans="1:11" x14ac:dyDescent="0.25">
      <c r="A11" t="s">
        <v>93</v>
      </c>
    </row>
    <row r="12" spans="1:11" x14ac:dyDescent="0.25">
      <c r="A12" t="s">
        <v>97</v>
      </c>
    </row>
    <row r="13" spans="1:11" x14ac:dyDescent="0.25">
      <c r="A13" t="s">
        <v>110</v>
      </c>
    </row>
    <row r="14" spans="1:11" x14ac:dyDescent="0.25">
      <c r="A14" t="s">
        <v>84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39.425781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7" t="s">
        <v>64</v>
      </c>
      <c r="B1" s="3" t="s">
        <v>107</v>
      </c>
      <c r="C1" s="6" t="s">
        <v>60</v>
      </c>
    </row>
    <row r="2" spans="1:3" x14ac:dyDescent="0.25">
      <c r="A2" t="s">
        <v>109</v>
      </c>
      <c r="B2" s="8" t="s">
        <v>108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E23" sqref="E23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13.42578125" customWidth="1"/>
    <col min="5" max="5" width="27.710937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7" t="s">
        <v>64</v>
      </c>
      <c r="B1" s="3" t="s">
        <v>61</v>
      </c>
      <c r="C1" s="3" t="s">
        <v>62</v>
      </c>
      <c r="D1" s="13" t="s">
        <v>106</v>
      </c>
      <c r="E1" s="13" t="s">
        <v>107</v>
      </c>
      <c r="F1" s="3" t="s">
        <v>59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16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3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</row>
    <row r="2" spans="1:26" x14ac:dyDescent="0.25">
      <c r="A2" s="1" t="s">
        <v>71</v>
      </c>
      <c r="B2" t="s">
        <v>4</v>
      </c>
      <c r="C2" t="s">
        <v>109</v>
      </c>
      <c r="E2" s="8" t="s">
        <v>91</v>
      </c>
      <c r="F2" t="s">
        <v>65</v>
      </c>
      <c r="R2">
        <f>4800/3600*1.225</f>
        <v>1.6333333333333333</v>
      </c>
    </row>
    <row r="3" spans="1:26" x14ac:dyDescent="0.25">
      <c r="A3" s="1" t="s">
        <v>72</v>
      </c>
      <c r="B3" t="s">
        <v>4</v>
      </c>
      <c r="C3" t="s">
        <v>109</v>
      </c>
      <c r="E3" s="8" t="s">
        <v>91</v>
      </c>
      <c r="F3" t="s">
        <v>66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F31" sqref="F31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24.4257812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7" t="s">
        <v>64</v>
      </c>
      <c r="B1" s="3" t="s">
        <v>61</v>
      </c>
      <c r="C1" s="3" t="s">
        <v>62</v>
      </c>
      <c r="D1" s="13" t="s">
        <v>106</v>
      </c>
      <c r="E1" s="13" t="s">
        <v>107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6</v>
      </c>
      <c r="M1" s="2" t="s">
        <v>13</v>
      </c>
      <c r="N1" s="3" t="s">
        <v>14</v>
      </c>
      <c r="O1" s="2" t="s">
        <v>15</v>
      </c>
      <c r="P1" s="3" t="s">
        <v>5</v>
      </c>
    </row>
    <row r="2" spans="1:16" x14ac:dyDescent="0.25">
      <c r="A2" s="1" t="s">
        <v>73</v>
      </c>
      <c r="B2" t="s">
        <v>3</v>
      </c>
      <c r="C2" t="s">
        <v>109</v>
      </c>
      <c r="D2" t="s">
        <v>74</v>
      </c>
      <c r="E2" t="s">
        <v>94</v>
      </c>
      <c r="L2">
        <f>3*515+2*572</f>
        <v>2689</v>
      </c>
      <c r="N2" t="s">
        <v>24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E7" sqref="E7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28515625" customWidth="1"/>
    <col min="5" max="5" width="33.8554687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13" t="s">
        <v>106</v>
      </c>
      <c r="E1" s="13" t="s">
        <v>107</v>
      </c>
      <c r="F1" s="2" t="s">
        <v>16</v>
      </c>
      <c r="G1" s="3" t="s">
        <v>17</v>
      </c>
      <c r="H1" s="2" t="s">
        <v>18</v>
      </c>
      <c r="I1" s="3" t="s">
        <v>19</v>
      </c>
      <c r="J1" s="2" t="s">
        <v>20</v>
      </c>
      <c r="K1" s="2" t="s">
        <v>21</v>
      </c>
      <c r="L1" s="2" t="s">
        <v>22</v>
      </c>
      <c r="M1" s="2" t="s">
        <v>23</v>
      </c>
    </row>
    <row r="2" spans="1:13" x14ac:dyDescent="0.25">
      <c r="A2" s="1" t="s">
        <v>74</v>
      </c>
      <c r="B2" s="4" t="s">
        <v>3</v>
      </c>
      <c r="C2" t="s">
        <v>109</v>
      </c>
      <c r="D2" t="s">
        <v>73</v>
      </c>
      <c r="E2" s="8" t="s">
        <v>90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2">
    <dataValidation showInputMessage="1" showErrorMessage="1" sqref="D3:E1048576 C1001:C1048576" xr:uid="{5F303923-A133-43EE-BF6A-9A627B0041CB}"/>
    <dataValidation type="list" showInputMessage="1" showErrorMessage="1" sqref="C2:C1000" xr:uid="{619C179E-8A78-48AD-AB79-85B7AC4D1CCA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D4" sqref="D4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</cols>
  <sheetData>
    <row r="1" spans="1:3" ht="15.75" thickBot="1" x14ac:dyDescent="0.3">
      <c r="A1" s="7" t="s">
        <v>64</v>
      </c>
      <c r="B1" s="3" t="s">
        <v>61</v>
      </c>
      <c r="C1" s="3" t="s">
        <v>59</v>
      </c>
    </row>
    <row r="2" spans="1:3" x14ac:dyDescent="0.25">
      <c r="A2" s="1" t="s">
        <v>75</v>
      </c>
      <c r="B2" s="4" t="s">
        <v>63</v>
      </c>
      <c r="C2" t="s">
        <v>67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showInputMessage="1" showErrorMessage="1" sqref="C2:C1048576" xr:uid="{2406BDD5-983E-4F7B-9889-A7801E93AEBE}">
      <formula1>"heating,cooling"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sqref="A1:J1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7" t="s">
        <v>64</v>
      </c>
      <c r="B1" s="3" t="s">
        <v>61</v>
      </c>
      <c r="C1" s="2" t="s">
        <v>51</v>
      </c>
      <c r="D1" s="2" t="s">
        <v>52</v>
      </c>
      <c r="E1" s="2" t="s">
        <v>39</v>
      </c>
      <c r="F1" s="2" t="s">
        <v>40</v>
      </c>
      <c r="G1" s="3" t="s">
        <v>53</v>
      </c>
      <c r="H1" s="2" t="s">
        <v>54</v>
      </c>
      <c r="I1" s="3" t="s">
        <v>55</v>
      </c>
      <c r="J1" s="2" t="s">
        <v>56</v>
      </c>
    </row>
    <row r="2" spans="1:10" x14ac:dyDescent="0.25">
      <c r="A2" s="1" t="s">
        <v>76</v>
      </c>
      <c r="B2" t="s">
        <v>4</v>
      </c>
      <c r="G2">
        <f>5000/3600*1.225</f>
        <v>1.7013888888888891</v>
      </c>
      <c r="I2">
        <f>5000/3600*1.225</f>
        <v>1.7013888888888891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F7" sqref="F7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59</v>
      </c>
      <c r="D1" s="2" t="s">
        <v>44</v>
      </c>
      <c r="E1" s="2" t="s">
        <v>45</v>
      </c>
      <c r="F1" s="3" t="s">
        <v>35</v>
      </c>
      <c r="G1" s="3" t="s">
        <v>46</v>
      </c>
      <c r="H1" s="2" t="s">
        <v>47</v>
      </c>
      <c r="I1" s="2" t="s">
        <v>48</v>
      </c>
      <c r="J1" s="2" t="s">
        <v>49</v>
      </c>
      <c r="K1" s="2" t="s">
        <v>39</v>
      </c>
      <c r="L1" s="2" t="s">
        <v>40</v>
      </c>
      <c r="M1" s="2" t="s">
        <v>50</v>
      </c>
    </row>
    <row r="2" spans="1:13" x14ac:dyDescent="0.25">
      <c r="A2" s="1" t="s">
        <v>77</v>
      </c>
      <c r="B2" t="s">
        <v>4</v>
      </c>
      <c r="C2" t="s">
        <v>65</v>
      </c>
      <c r="F2">
        <f>5000/3600*1.225</f>
        <v>1.7013888888888891</v>
      </c>
      <c r="G2">
        <v>1500</v>
      </c>
    </row>
    <row r="3" spans="1:13" x14ac:dyDescent="0.25">
      <c r="A3" s="1" t="s">
        <v>78</v>
      </c>
      <c r="B3" t="s">
        <v>4</v>
      </c>
      <c r="C3" t="s">
        <v>66</v>
      </c>
      <c r="F3">
        <f>5000/3600*1.225</f>
        <v>1.7013888888888891</v>
      </c>
      <c r="G3">
        <v>1500</v>
      </c>
    </row>
    <row r="10" spans="1:13" x14ac:dyDescent="0.25">
      <c r="A10" s="1" t="str">
        <f t="shared" ref="A10:A66" si="0">IF(AND(B10&lt;&gt;"",C10&lt;&gt;""),_xlfn.CONCAT(_xlfn.CONCAT(_xlfn.CONCAT("F_",C10),"_"),B10),"")</f>
        <v/>
      </c>
    </row>
    <row r="11" spans="1:13" x14ac:dyDescent="0.25">
      <c r="A11" s="1" t="str">
        <f t="shared" si="0"/>
        <v/>
      </c>
    </row>
    <row r="12" spans="1:13" x14ac:dyDescent="0.25">
      <c r="A12" s="1" t="str">
        <f t="shared" si="0"/>
        <v/>
      </c>
    </row>
    <row r="13" spans="1:13" x14ac:dyDescent="0.25">
      <c r="A13" s="1" t="str">
        <f t="shared" si="0"/>
        <v/>
      </c>
    </row>
    <row r="14" spans="1:13" x14ac:dyDescent="0.25">
      <c r="A14" s="1" t="str">
        <f t="shared" si="0"/>
        <v/>
      </c>
    </row>
    <row r="15" spans="1:13" x14ac:dyDescent="0.25">
      <c r="A15" s="1" t="str">
        <f t="shared" si="0"/>
        <v/>
      </c>
    </row>
    <row r="16" spans="1:1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G16" sqref="G16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23.7109375" bestFit="1" customWidth="1"/>
  </cols>
  <sheetData>
    <row r="1" spans="1:7" ht="15.75" thickBot="1" x14ac:dyDescent="0.3">
      <c r="A1" s="7" t="s">
        <v>64</v>
      </c>
      <c r="B1" s="3" t="s">
        <v>61</v>
      </c>
      <c r="C1" s="3" t="s">
        <v>62</v>
      </c>
      <c r="D1" s="3" t="s">
        <v>69</v>
      </c>
      <c r="E1" s="5"/>
      <c r="F1" s="5"/>
      <c r="G1" s="5"/>
    </row>
    <row r="2" spans="1:7" x14ac:dyDescent="0.25">
      <c r="A2" s="1" t="s">
        <v>79</v>
      </c>
      <c r="B2" s="4" t="s">
        <v>4</v>
      </c>
      <c r="C2" t="s">
        <v>109</v>
      </c>
      <c r="D2" t="s">
        <v>87</v>
      </c>
    </row>
    <row r="3" spans="1:7" x14ac:dyDescent="0.25">
      <c r="A3" s="1" t="s">
        <v>80</v>
      </c>
      <c r="B3" s="4" t="s">
        <v>4</v>
      </c>
      <c r="C3" t="s">
        <v>109</v>
      </c>
      <c r="D3" t="s">
        <v>89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Systems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2023-01-25T11:01:52Z</dcterms:modified>
</cp:coreProperties>
</file>