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5180" windowHeight="8580" activeTab="3"/>
  </bookViews>
  <sheets>
    <sheet name="Blade1" sheetId="1" r:id="rId1"/>
    <sheet name="Blade2" sheetId="2" r:id="rId2"/>
    <sheet name="shaft" sheetId="3" r:id="rId3"/>
    <sheet name="tower" sheetId="4" r:id="rId4"/>
  </sheets>
  <calcPr calcId="145621"/>
</workbook>
</file>

<file path=xl/calcChain.xml><?xml version="1.0" encoding="utf-8"?>
<calcChain xmlns="http://schemas.openxmlformats.org/spreadsheetml/2006/main">
  <c r="AA68" i="4" l="1"/>
  <c r="X68" i="4"/>
  <c r="W68" i="4"/>
  <c r="V68" i="4"/>
  <c r="U68" i="4"/>
  <c r="T68" i="4"/>
  <c r="Q68" i="4"/>
  <c r="P68" i="4"/>
  <c r="M68" i="4"/>
  <c r="L68" i="4"/>
  <c r="AA67" i="4"/>
  <c r="X67" i="4"/>
  <c r="W67" i="4"/>
  <c r="V67" i="4"/>
  <c r="U67" i="4"/>
  <c r="T67" i="4"/>
  <c r="Q67" i="4"/>
  <c r="P67" i="4"/>
  <c r="M67" i="4"/>
  <c r="L67" i="4"/>
  <c r="AA66" i="4"/>
  <c r="X66" i="4"/>
  <c r="W66" i="4"/>
  <c r="V66" i="4"/>
  <c r="U66" i="4"/>
  <c r="T66" i="4"/>
  <c r="Q66" i="4"/>
  <c r="P66" i="4"/>
  <c r="M66" i="4"/>
  <c r="L66" i="4"/>
  <c r="AA65" i="4"/>
  <c r="X65" i="4"/>
  <c r="W65" i="4"/>
  <c r="V65" i="4"/>
  <c r="U65" i="4"/>
  <c r="T65" i="4"/>
  <c r="Q65" i="4"/>
  <c r="P65" i="4"/>
  <c r="M65" i="4"/>
  <c r="L65" i="4"/>
  <c r="AA64" i="4"/>
  <c r="X64" i="4"/>
  <c r="W64" i="4"/>
  <c r="V64" i="4"/>
  <c r="U64" i="4"/>
  <c r="T64" i="4"/>
  <c r="Q64" i="4"/>
  <c r="P64" i="4"/>
  <c r="M64" i="4"/>
  <c r="L64" i="4"/>
  <c r="AA63" i="4"/>
  <c r="X63" i="4"/>
  <c r="W63" i="4"/>
  <c r="V63" i="4"/>
  <c r="U63" i="4"/>
  <c r="T63" i="4"/>
  <c r="Q63" i="4"/>
  <c r="P63" i="4"/>
  <c r="M63" i="4"/>
  <c r="L63" i="4"/>
  <c r="AA62" i="4"/>
  <c r="X62" i="4"/>
  <c r="W62" i="4"/>
  <c r="V62" i="4"/>
  <c r="U62" i="4"/>
  <c r="T62" i="4"/>
  <c r="Q62" i="4"/>
  <c r="P62" i="4"/>
  <c r="M62" i="4"/>
  <c r="L62" i="4"/>
  <c r="AA61" i="4"/>
  <c r="X61" i="4"/>
  <c r="W61" i="4"/>
  <c r="V61" i="4"/>
  <c r="U61" i="4"/>
  <c r="T61" i="4"/>
  <c r="Q61" i="4"/>
  <c r="P61" i="4"/>
  <c r="M61" i="4"/>
  <c r="L61" i="4"/>
  <c r="AA60" i="4"/>
  <c r="X60" i="4"/>
  <c r="W60" i="4"/>
  <c r="V60" i="4"/>
  <c r="U60" i="4"/>
  <c r="T60" i="4"/>
  <c r="Q60" i="4"/>
  <c r="P60" i="4"/>
  <c r="M60" i="4"/>
  <c r="L60" i="4"/>
  <c r="AA59" i="4"/>
  <c r="X59" i="4"/>
  <c r="W59" i="4"/>
  <c r="V59" i="4"/>
  <c r="U59" i="4"/>
  <c r="T59" i="4"/>
  <c r="Q59" i="4"/>
  <c r="P59" i="4"/>
  <c r="M59" i="4"/>
  <c r="L59" i="4"/>
  <c r="AA58" i="4"/>
  <c r="X58" i="4"/>
  <c r="W58" i="4"/>
  <c r="V58" i="4"/>
  <c r="U58" i="4"/>
  <c r="T58" i="4"/>
  <c r="Q58" i="4"/>
  <c r="P58" i="4"/>
  <c r="M58" i="4"/>
  <c r="L58" i="4"/>
  <c r="AA57" i="4"/>
  <c r="X57" i="4"/>
  <c r="W57" i="4"/>
  <c r="V57" i="4"/>
  <c r="U57" i="4"/>
  <c r="T57" i="4"/>
  <c r="Q57" i="4"/>
  <c r="P57" i="4"/>
  <c r="M57" i="4"/>
  <c r="L57" i="4"/>
  <c r="AA56" i="4"/>
  <c r="X56" i="4"/>
  <c r="W56" i="4"/>
  <c r="V56" i="4"/>
  <c r="U56" i="4"/>
  <c r="T56" i="4"/>
  <c r="Q56" i="4"/>
  <c r="P56" i="4"/>
  <c r="M56" i="4"/>
  <c r="L56" i="4"/>
  <c r="AA55" i="4"/>
  <c r="X55" i="4"/>
  <c r="W55" i="4"/>
  <c r="V55" i="4"/>
  <c r="U55" i="4"/>
  <c r="T55" i="4"/>
  <c r="Q55" i="4"/>
  <c r="P55" i="4"/>
  <c r="M55" i="4"/>
  <c r="L55" i="4"/>
  <c r="AA54" i="4"/>
  <c r="X54" i="4"/>
  <c r="W54" i="4"/>
  <c r="V54" i="4"/>
  <c r="U54" i="4"/>
  <c r="T54" i="4"/>
  <c r="Q54" i="4"/>
  <c r="P54" i="4"/>
  <c r="M54" i="4"/>
  <c r="L54" i="4"/>
  <c r="AA53" i="4"/>
  <c r="X53" i="4"/>
  <c r="W53" i="4"/>
  <c r="V53" i="4"/>
  <c r="U53" i="4"/>
  <c r="T53" i="4"/>
  <c r="Q53" i="4"/>
  <c r="P53" i="4"/>
  <c r="M53" i="4"/>
  <c r="L53" i="4"/>
  <c r="AA52" i="4"/>
  <c r="X52" i="4"/>
  <c r="W52" i="4"/>
  <c r="V52" i="4"/>
  <c r="U52" i="4"/>
  <c r="T52" i="4"/>
  <c r="Q52" i="4"/>
  <c r="P52" i="4"/>
  <c r="M52" i="4"/>
  <c r="L52" i="4"/>
  <c r="AA51" i="4"/>
  <c r="X51" i="4"/>
  <c r="W51" i="4"/>
  <c r="V51" i="4"/>
  <c r="U51" i="4"/>
  <c r="T51" i="4"/>
  <c r="Q51" i="4"/>
  <c r="P51" i="4"/>
  <c r="M51" i="4"/>
  <c r="L51" i="4"/>
  <c r="AA50" i="4"/>
  <c r="X50" i="4"/>
  <c r="W50" i="4"/>
  <c r="V50" i="4"/>
  <c r="U50" i="4"/>
  <c r="T50" i="4"/>
  <c r="Q50" i="4"/>
  <c r="P50" i="4"/>
  <c r="M50" i="4"/>
  <c r="L50" i="4"/>
  <c r="AA49" i="4"/>
  <c r="X49" i="4"/>
  <c r="W49" i="4"/>
  <c r="V49" i="4"/>
  <c r="U49" i="4"/>
  <c r="T49" i="4"/>
  <c r="Q49" i="4"/>
  <c r="P49" i="4"/>
  <c r="M49" i="4"/>
  <c r="L49" i="4"/>
  <c r="AA48" i="4"/>
  <c r="X48" i="4"/>
  <c r="W48" i="4"/>
  <c r="V48" i="4"/>
  <c r="U48" i="4"/>
  <c r="T48" i="4"/>
  <c r="Q48" i="4"/>
  <c r="P48" i="4"/>
  <c r="M48" i="4"/>
  <c r="L48" i="4"/>
  <c r="AA47" i="4"/>
  <c r="X47" i="4"/>
  <c r="W47" i="4"/>
  <c r="V47" i="4"/>
  <c r="U47" i="4"/>
  <c r="T47" i="4"/>
  <c r="Q47" i="4"/>
  <c r="P47" i="4"/>
  <c r="M47" i="4"/>
  <c r="L47" i="4"/>
  <c r="AA46" i="4"/>
  <c r="X46" i="4"/>
  <c r="W46" i="4"/>
  <c r="V46" i="4"/>
  <c r="U46" i="4"/>
  <c r="T46" i="4"/>
  <c r="Q46" i="4"/>
  <c r="P46" i="4"/>
  <c r="M46" i="4"/>
  <c r="L46" i="4"/>
  <c r="AA45" i="4"/>
  <c r="X45" i="4"/>
  <c r="W45" i="4"/>
  <c r="V45" i="4"/>
  <c r="U45" i="4"/>
  <c r="T45" i="4"/>
  <c r="Q45" i="4"/>
  <c r="P45" i="4"/>
  <c r="M45" i="4"/>
  <c r="L45" i="4"/>
  <c r="AA44" i="4"/>
  <c r="X44" i="4"/>
  <c r="W44" i="4"/>
  <c r="V44" i="4"/>
  <c r="U44" i="4"/>
  <c r="T44" i="4"/>
  <c r="Q44" i="4"/>
  <c r="P44" i="4"/>
  <c r="M44" i="4"/>
  <c r="L44" i="4"/>
  <c r="AA43" i="4"/>
  <c r="X43" i="4"/>
  <c r="W43" i="4"/>
  <c r="V43" i="4"/>
  <c r="U43" i="4"/>
  <c r="T43" i="4"/>
  <c r="Q43" i="4"/>
  <c r="P43" i="4"/>
  <c r="M43" i="4"/>
  <c r="L43" i="4"/>
  <c r="AA42" i="4"/>
  <c r="X42" i="4"/>
  <c r="W42" i="4"/>
  <c r="V42" i="4"/>
  <c r="U42" i="4"/>
  <c r="T42" i="4"/>
  <c r="Q42" i="4"/>
  <c r="P42" i="4"/>
  <c r="M42" i="4"/>
  <c r="L42" i="4"/>
  <c r="AA41" i="4"/>
  <c r="X41" i="4"/>
  <c r="W41" i="4"/>
  <c r="V41" i="4"/>
  <c r="U41" i="4"/>
  <c r="T41" i="4"/>
  <c r="Q41" i="4"/>
  <c r="P41" i="4"/>
  <c r="M41" i="4"/>
  <c r="L41" i="4"/>
  <c r="AA40" i="4"/>
  <c r="X40" i="4"/>
  <c r="W40" i="4"/>
  <c r="V40" i="4"/>
  <c r="U40" i="4"/>
  <c r="T40" i="4"/>
  <c r="Q40" i="4"/>
  <c r="P40" i="4"/>
  <c r="M40" i="4"/>
  <c r="L40" i="4"/>
  <c r="AA39" i="4"/>
  <c r="X39" i="4"/>
  <c r="W39" i="4"/>
  <c r="V39" i="4"/>
  <c r="U39" i="4"/>
  <c r="T39" i="4"/>
  <c r="Q39" i="4"/>
  <c r="P39" i="4"/>
  <c r="M39" i="4"/>
  <c r="L39" i="4"/>
  <c r="AA38" i="4"/>
  <c r="X38" i="4"/>
  <c r="W38" i="4"/>
  <c r="V38" i="4"/>
  <c r="U38" i="4"/>
  <c r="T38" i="4"/>
  <c r="Q38" i="4"/>
  <c r="P38" i="4"/>
  <c r="M38" i="4"/>
  <c r="L38" i="4"/>
  <c r="AA37" i="4"/>
  <c r="X37" i="4"/>
  <c r="W37" i="4"/>
  <c r="V37" i="4"/>
  <c r="U37" i="4"/>
  <c r="T37" i="4"/>
  <c r="Q37" i="4"/>
  <c r="P37" i="4"/>
  <c r="M37" i="4"/>
  <c r="L37" i="4"/>
  <c r="AA36" i="4"/>
  <c r="X36" i="4"/>
  <c r="W36" i="4"/>
  <c r="V36" i="4"/>
  <c r="U36" i="4"/>
  <c r="T36" i="4"/>
  <c r="Q36" i="4"/>
  <c r="P36" i="4"/>
  <c r="M36" i="4"/>
  <c r="L36" i="4"/>
  <c r="AA35" i="4"/>
  <c r="X35" i="4"/>
  <c r="W35" i="4"/>
  <c r="V35" i="4"/>
  <c r="U35" i="4"/>
  <c r="T35" i="4"/>
  <c r="Q35" i="4"/>
  <c r="P35" i="4"/>
  <c r="M35" i="4"/>
  <c r="L35" i="4"/>
  <c r="AA34" i="4"/>
  <c r="X34" i="4"/>
  <c r="W34" i="4"/>
  <c r="V34" i="4"/>
  <c r="U34" i="4"/>
  <c r="T34" i="4"/>
  <c r="Q34" i="4"/>
  <c r="P34" i="4"/>
  <c r="M34" i="4"/>
  <c r="L34" i="4"/>
  <c r="AA33" i="4"/>
  <c r="X33" i="4"/>
  <c r="W33" i="4"/>
  <c r="V33" i="4"/>
  <c r="U33" i="4"/>
  <c r="T33" i="4"/>
  <c r="Q33" i="4"/>
  <c r="P33" i="4"/>
  <c r="M33" i="4"/>
  <c r="L33" i="4"/>
  <c r="AA32" i="4"/>
  <c r="X32" i="4"/>
  <c r="W32" i="4"/>
  <c r="V32" i="4"/>
  <c r="U32" i="4"/>
  <c r="T32" i="4"/>
  <c r="Q32" i="4"/>
  <c r="P32" i="4"/>
  <c r="M32" i="4"/>
  <c r="L32" i="4"/>
  <c r="AA31" i="4"/>
  <c r="X31" i="4"/>
  <c r="W31" i="4"/>
  <c r="V31" i="4"/>
  <c r="U31" i="4"/>
  <c r="T31" i="4"/>
  <c r="Q31" i="4"/>
  <c r="P31" i="4"/>
  <c r="M31" i="4"/>
  <c r="L31" i="4"/>
  <c r="AA30" i="4"/>
  <c r="X30" i="4"/>
  <c r="W30" i="4"/>
  <c r="V30" i="4"/>
  <c r="U30" i="4"/>
  <c r="T30" i="4"/>
  <c r="Q30" i="4"/>
  <c r="P30" i="4"/>
  <c r="M30" i="4"/>
  <c r="L30" i="4"/>
  <c r="AA29" i="4"/>
  <c r="X29" i="4"/>
  <c r="W29" i="4"/>
  <c r="V29" i="4"/>
  <c r="U29" i="4"/>
  <c r="T29" i="4"/>
  <c r="Q29" i="4"/>
  <c r="P29" i="4"/>
  <c r="M29" i="4"/>
  <c r="L29" i="4"/>
  <c r="AA28" i="4"/>
  <c r="X28" i="4"/>
  <c r="W28" i="4"/>
  <c r="V28" i="4"/>
  <c r="U28" i="4"/>
  <c r="T28" i="4"/>
  <c r="Q28" i="4"/>
  <c r="P28" i="4"/>
  <c r="M28" i="4"/>
  <c r="L28" i="4"/>
  <c r="AA27" i="4"/>
  <c r="X27" i="4"/>
  <c r="W27" i="4"/>
  <c r="V27" i="4"/>
  <c r="U27" i="4"/>
  <c r="T27" i="4"/>
  <c r="Q27" i="4"/>
  <c r="P27" i="4"/>
  <c r="M27" i="4"/>
  <c r="L27" i="4"/>
  <c r="AA26" i="4"/>
  <c r="X26" i="4"/>
  <c r="W26" i="4"/>
  <c r="V26" i="4"/>
  <c r="U26" i="4"/>
  <c r="T26" i="4"/>
  <c r="Q26" i="4"/>
  <c r="P26" i="4"/>
  <c r="M26" i="4"/>
  <c r="L26" i="4"/>
  <c r="AA25" i="4"/>
  <c r="X25" i="4"/>
  <c r="W25" i="4"/>
  <c r="V25" i="4"/>
  <c r="U25" i="4"/>
  <c r="T25" i="4"/>
  <c r="Q25" i="4"/>
  <c r="P25" i="4"/>
  <c r="M25" i="4"/>
  <c r="L25" i="4"/>
  <c r="AA24" i="4"/>
  <c r="X24" i="4"/>
  <c r="W24" i="4"/>
  <c r="V24" i="4"/>
  <c r="U24" i="4"/>
  <c r="T24" i="4"/>
  <c r="Q24" i="4"/>
  <c r="P24" i="4"/>
  <c r="M24" i="4"/>
  <c r="L24" i="4"/>
  <c r="AA23" i="4"/>
  <c r="X23" i="4"/>
  <c r="W23" i="4"/>
  <c r="V23" i="4"/>
  <c r="U23" i="4"/>
  <c r="T23" i="4"/>
  <c r="Q23" i="4"/>
  <c r="P23" i="4"/>
  <c r="M23" i="4"/>
  <c r="L23" i="4"/>
  <c r="AA22" i="4"/>
  <c r="X22" i="4"/>
  <c r="W22" i="4"/>
  <c r="V22" i="4"/>
  <c r="U22" i="4"/>
  <c r="T22" i="4"/>
  <c r="Q22" i="4"/>
  <c r="P22" i="4"/>
  <c r="M22" i="4"/>
  <c r="L22" i="4"/>
  <c r="AA21" i="4"/>
  <c r="X21" i="4"/>
  <c r="W21" i="4"/>
  <c r="V21" i="4"/>
  <c r="U21" i="4"/>
  <c r="T21" i="4"/>
  <c r="Q21" i="4"/>
  <c r="P21" i="4"/>
  <c r="M21" i="4"/>
  <c r="L21" i="4"/>
  <c r="AA20" i="4"/>
  <c r="X20" i="4"/>
  <c r="W20" i="4"/>
  <c r="V20" i="4"/>
  <c r="U20" i="4"/>
  <c r="T20" i="4"/>
  <c r="Q20" i="4"/>
  <c r="P20" i="4"/>
  <c r="M20" i="4"/>
  <c r="L20" i="4"/>
  <c r="AA19" i="4"/>
  <c r="X19" i="4"/>
  <c r="W19" i="4"/>
  <c r="V19" i="4"/>
  <c r="U19" i="4"/>
  <c r="T19" i="4"/>
  <c r="Q19" i="4"/>
  <c r="P19" i="4"/>
  <c r="M19" i="4"/>
  <c r="L19" i="4"/>
  <c r="AA18" i="4"/>
  <c r="X18" i="4"/>
  <c r="W18" i="4"/>
  <c r="V18" i="4"/>
  <c r="U18" i="4"/>
  <c r="T18" i="4"/>
  <c r="Q18" i="4"/>
  <c r="P18" i="4"/>
  <c r="M18" i="4"/>
  <c r="L18" i="4"/>
  <c r="AA17" i="4"/>
  <c r="X17" i="4"/>
  <c r="W17" i="4"/>
  <c r="V17" i="4"/>
  <c r="U17" i="4"/>
  <c r="T17" i="4"/>
  <c r="Q17" i="4"/>
  <c r="P17" i="4"/>
  <c r="M17" i="4"/>
  <c r="L17" i="4"/>
  <c r="AA16" i="4"/>
  <c r="X16" i="4"/>
  <c r="W16" i="4"/>
  <c r="V16" i="4"/>
  <c r="U16" i="4"/>
  <c r="T16" i="4"/>
  <c r="Q16" i="4"/>
  <c r="P16" i="4"/>
  <c r="M16" i="4"/>
  <c r="L16" i="4"/>
  <c r="AA15" i="4"/>
  <c r="X15" i="4"/>
  <c r="W15" i="4"/>
  <c r="V15" i="4"/>
  <c r="U15" i="4"/>
  <c r="T15" i="4"/>
  <c r="Q15" i="4"/>
  <c r="P15" i="4"/>
  <c r="M15" i="4"/>
  <c r="L15" i="4"/>
  <c r="AA14" i="4"/>
  <c r="X14" i="4"/>
  <c r="W14" i="4"/>
  <c r="V14" i="4"/>
  <c r="U14" i="4"/>
  <c r="T14" i="4"/>
  <c r="Q14" i="4"/>
  <c r="P14" i="4"/>
  <c r="M14" i="4"/>
  <c r="L14" i="4"/>
  <c r="AA13" i="4"/>
  <c r="X13" i="4"/>
  <c r="W13" i="4"/>
  <c r="V13" i="4"/>
  <c r="U13" i="4"/>
  <c r="T13" i="4"/>
  <c r="Q13" i="4"/>
  <c r="P13" i="4"/>
  <c r="M13" i="4"/>
  <c r="L13" i="4"/>
  <c r="AA12" i="4"/>
  <c r="X12" i="4"/>
  <c r="W12" i="4"/>
  <c r="V12" i="4"/>
  <c r="U12" i="4"/>
  <c r="T12" i="4"/>
  <c r="Q12" i="4"/>
  <c r="P12" i="4"/>
  <c r="M12" i="4"/>
  <c r="L12" i="4"/>
  <c r="AA11" i="4"/>
  <c r="X11" i="4"/>
  <c r="W11" i="4"/>
  <c r="V11" i="4"/>
  <c r="U11" i="4"/>
  <c r="T11" i="4"/>
  <c r="Q11" i="4"/>
  <c r="P11" i="4"/>
  <c r="M11" i="4"/>
  <c r="L11" i="4"/>
  <c r="AA10" i="4"/>
  <c r="X10" i="4"/>
  <c r="W10" i="4"/>
  <c r="V10" i="4"/>
  <c r="U10" i="4"/>
  <c r="T10" i="4"/>
  <c r="Q10" i="4"/>
  <c r="P10" i="4"/>
  <c r="M10" i="4"/>
  <c r="L10" i="4"/>
  <c r="AA9" i="4"/>
  <c r="X9" i="4"/>
  <c r="W9" i="4"/>
  <c r="V9" i="4"/>
  <c r="U9" i="4"/>
  <c r="T9" i="4"/>
  <c r="Q9" i="4"/>
  <c r="P9" i="4"/>
  <c r="M9" i="4"/>
  <c r="L9" i="4"/>
  <c r="AA8" i="4"/>
  <c r="X8" i="4"/>
  <c r="W8" i="4"/>
  <c r="V8" i="4"/>
  <c r="U8" i="4"/>
  <c r="T8" i="4"/>
  <c r="Q8" i="4"/>
  <c r="P8" i="4"/>
  <c r="M8" i="4"/>
  <c r="L8" i="4"/>
  <c r="AA7" i="4"/>
  <c r="X7" i="4"/>
  <c r="W7" i="4"/>
  <c r="V7" i="4"/>
  <c r="U7" i="4"/>
  <c r="T7" i="4"/>
  <c r="Q7" i="4"/>
  <c r="P7" i="4"/>
  <c r="M7" i="4"/>
  <c r="L7" i="4"/>
  <c r="AA6" i="4"/>
  <c r="X6" i="4"/>
  <c r="W6" i="4"/>
  <c r="V6" i="4"/>
  <c r="U6" i="4"/>
  <c r="T6" i="4"/>
  <c r="Q6" i="4"/>
  <c r="P6" i="4"/>
  <c r="M6" i="4"/>
  <c r="L6" i="4"/>
  <c r="AA5" i="4"/>
  <c r="X5" i="4"/>
  <c r="W5" i="4"/>
  <c r="V5" i="4"/>
  <c r="U5" i="4"/>
  <c r="T5" i="4"/>
  <c r="Q5" i="4"/>
  <c r="P5" i="4"/>
  <c r="M5" i="4"/>
  <c r="L5" i="4"/>
  <c r="AA4" i="4"/>
  <c r="X4" i="4"/>
  <c r="W4" i="4"/>
  <c r="V4" i="4"/>
  <c r="U4" i="4"/>
  <c r="T4" i="4"/>
  <c r="Q4" i="4"/>
  <c r="P4" i="4"/>
  <c r="M4" i="4"/>
  <c r="L4" i="4"/>
  <c r="AA3" i="4"/>
  <c r="X3" i="4"/>
  <c r="W3" i="4"/>
  <c r="V3" i="4"/>
  <c r="U3" i="4"/>
  <c r="T3" i="4"/>
  <c r="Q3" i="4"/>
  <c r="P3" i="4"/>
  <c r="M3" i="4"/>
  <c r="L3" i="4"/>
  <c r="AA14" i="3"/>
  <c r="X14" i="3"/>
  <c r="W14" i="3"/>
  <c r="V14" i="3"/>
  <c r="U14" i="3"/>
  <c r="T14" i="3"/>
  <c r="Q14" i="3"/>
  <c r="P14" i="3"/>
  <c r="M14" i="3"/>
  <c r="L14" i="3"/>
  <c r="AA13" i="3"/>
  <c r="X13" i="3"/>
  <c r="W13" i="3"/>
  <c r="V13" i="3"/>
  <c r="U13" i="3"/>
  <c r="T13" i="3"/>
  <c r="Q13" i="3"/>
  <c r="P13" i="3"/>
  <c r="M13" i="3"/>
  <c r="L13" i="3"/>
  <c r="AA12" i="3"/>
  <c r="X12" i="3"/>
  <c r="W12" i="3"/>
  <c r="V12" i="3"/>
  <c r="U12" i="3"/>
  <c r="T12" i="3"/>
  <c r="Q12" i="3"/>
  <c r="P12" i="3"/>
  <c r="M12" i="3"/>
  <c r="L12" i="3"/>
  <c r="AA11" i="3"/>
  <c r="X11" i="3"/>
  <c r="W11" i="3"/>
  <c r="V11" i="3"/>
  <c r="U11" i="3"/>
  <c r="T11" i="3"/>
  <c r="Q11" i="3"/>
  <c r="P11" i="3"/>
  <c r="M11" i="3"/>
  <c r="L11" i="3"/>
  <c r="AA10" i="3"/>
  <c r="X10" i="3"/>
  <c r="W10" i="3"/>
  <c r="V10" i="3"/>
  <c r="U10" i="3"/>
  <c r="T10" i="3"/>
  <c r="Q10" i="3"/>
  <c r="P10" i="3"/>
  <c r="M10" i="3"/>
  <c r="L10" i="3"/>
  <c r="AA9" i="3"/>
  <c r="X9" i="3"/>
  <c r="W9" i="3"/>
  <c r="V9" i="3"/>
  <c r="U9" i="3"/>
  <c r="T9" i="3"/>
  <c r="Q9" i="3"/>
  <c r="P9" i="3"/>
  <c r="M9" i="3"/>
  <c r="L9" i="3"/>
  <c r="AA8" i="3"/>
  <c r="X8" i="3"/>
  <c r="W8" i="3"/>
  <c r="V8" i="3"/>
  <c r="U8" i="3"/>
  <c r="T8" i="3"/>
  <c r="Q8" i="3"/>
  <c r="P8" i="3"/>
  <c r="M8" i="3"/>
  <c r="L8" i="3"/>
  <c r="AA7" i="3"/>
  <c r="X7" i="3"/>
  <c r="W7" i="3"/>
  <c r="V7" i="3"/>
  <c r="U7" i="3"/>
  <c r="T7" i="3"/>
  <c r="Q7" i="3"/>
  <c r="P7" i="3"/>
  <c r="M7" i="3"/>
  <c r="L7" i="3"/>
  <c r="AA6" i="3"/>
  <c r="X6" i="3"/>
  <c r="W6" i="3"/>
  <c r="V6" i="3"/>
  <c r="U6" i="3"/>
  <c r="T6" i="3"/>
  <c r="Q6" i="3"/>
  <c r="P6" i="3"/>
  <c r="M6" i="3"/>
  <c r="L6" i="3"/>
  <c r="AA5" i="3"/>
  <c r="X5" i="3"/>
  <c r="W5" i="3"/>
  <c r="V5" i="3"/>
  <c r="U5" i="3"/>
  <c r="T5" i="3"/>
  <c r="Q5" i="3"/>
  <c r="P5" i="3"/>
  <c r="M5" i="3"/>
  <c r="L5" i="3"/>
  <c r="AA4" i="3"/>
  <c r="X4" i="3"/>
  <c r="W4" i="3"/>
  <c r="V4" i="3"/>
  <c r="U4" i="3"/>
  <c r="T4" i="3"/>
  <c r="Q4" i="3"/>
  <c r="P4" i="3"/>
  <c r="M4" i="3"/>
  <c r="L4" i="3"/>
  <c r="AA3" i="3"/>
  <c r="X3" i="3"/>
  <c r="W3" i="3"/>
  <c r="V3" i="3"/>
  <c r="U3" i="3"/>
  <c r="T3" i="3"/>
  <c r="Q3" i="3"/>
  <c r="P3" i="3"/>
  <c r="M3" i="3"/>
  <c r="L3" i="3"/>
  <c r="AL37" i="2"/>
  <c r="Q118" i="2"/>
  <c r="R118" i="2"/>
  <c r="U118" i="2"/>
  <c r="V118" i="2" s="1"/>
  <c r="Y118" i="2"/>
  <c r="Z118" i="2"/>
  <c r="AC118" i="2" s="1"/>
  <c r="AA118" i="2"/>
  <c r="AB118" i="2"/>
  <c r="AD118" i="2"/>
  <c r="AE118" i="2"/>
  <c r="AF118" i="2"/>
  <c r="AG118" i="2"/>
  <c r="AH118" i="2"/>
  <c r="AI118" i="2"/>
  <c r="Q119" i="2"/>
  <c r="R119" i="2"/>
  <c r="U119" i="2"/>
  <c r="V119" i="2" s="1"/>
  <c r="Y119" i="2"/>
  <c r="AB119" i="2" s="1"/>
  <c r="Z119" i="2"/>
  <c r="AA119" i="2"/>
  <c r="AC119" i="2"/>
  <c r="AD119" i="2"/>
  <c r="AE119" i="2"/>
  <c r="AF119" i="2"/>
  <c r="AG119" i="2"/>
  <c r="AH119" i="2"/>
  <c r="S119" i="2" s="1"/>
  <c r="AI119" i="2"/>
  <c r="Q120" i="2"/>
  <c r="R120" i="2"/>
  <c r="U120" i="2"/>
  <c r="V120" i="2" s="1"/>
  <c r="Y120" i="2"/>
  <c r="AA120" i="2" s="1"/>
  <c r="Z120" i="2"/>
  <c r="AC120" i="2" s="1"/>
  <c r="AD120" i="2"/>
  <c r="AE120" i="2"/>
  <c r="AF120" i="2"/>
  <c r="AG120" i="2"/>
  <c r="AH120" i="2"/>
  <c r="AI120" i="2"/>
  <c r="Q121" i="2"/>
  <c r="R121" i="2"/>
  <c r="U121" i="2"/>
  <c r="V121" i="2" s="1"/>
  <c r="Y121" i="2"/>
  <c r="AB121" i="2" s="1"/>
  <c r="Z121" i="2"/>
  <c r="AC121" i="2" s="1"/>
  <c r="AA121" i="2"/>
  <c r="AD121" i="2"/>
  <c r="AE121" i="2"/>
  <c r="AF121" i="2"/>
  <c r="AG121" i="2"/>
  <c r="AH121" i="2"/>
  <c r="AI121" i="2"/>
  <c r="Q122" i="2"/>
  <c r="R122" i="2"/>
  <c r="U122" i="2"/>
  <c r="V122" i="2" s="1"/>
  <c r="Y122" i="2"/>
  <c r="Z122" i="2"/>
  <c r="AC122" i="2" s="1"/>
  <c r="AA122" i="2"/>
  <c r="AB122" i="2"/>
  <c r="AD122" i="2"/>
  <c r="AE122" i="2"/>
  <c r="AF122" i="2"/>
  <c r="AG122" i="2"/>
  <c r="AH122" i="2"/>
  <c r="AI122" i="2"/>
  <c r="Q33" i="2"/>
  <c r="R33" i="2"/>
  <c r="U33" i="2"/>
  <c r="V33" i="2" s="1"/>
  <c r="Y33" i="2"/>
  <c r="AB33" i="2" s="1"/>
  <c r="Z33" i="2"/>
  <c r="AA33" i="2"/>
  <c r="AC33" i="2"/>
  <c r="AD33" i="2"/>
  <c r="AE33" i="2"/>
  <c r="AF33" i="2"/>
  <c r="AH33" i="2"/>
  <c r="S33" i="2" s="1"/>
  <c r="AI33" i="2"/>
  <c r="Q34" i="2"/>
  <c r="R34" i="2"/>
  <c r="U34" i="2"/>
  <c r="V34" i="2" s="1"/>
  <c r="Y34" i="2"/>
  <c r="Z34" i="2"/>
  <c r="AC34" i="2" s="1"/>
  <c r="AA34" i="2"/>
  <c r="AB34" i="2"/>
  <c r="AD34" i="2"/>
  <c r="AE34" i="2"/>
  <c r="AF34" i="2"/>
  <c r="AH34" i="2"/>
  <c r="AI34" i="2"/>
  <c r="Q35" i="2"/>
  <c r="R35" i="2"/>
  <c r="U35" i="2"/>
  <c r="V35" i="2" s="1"/>
  <c r="Y35" i="2"/>
  <c r="AB35" i="2" s="1"/>
  <c r="Z35" i="2"/>
  <c r="AC35" i="2"/>
  <c r="AD35" i="2"/>
  <c r="AE35" i="2"/>
  <c r="AF35" i="2"/>
  <c r="AH35" i="2"/>
  <c r="AI35" i="2"/>
  <c r="Q36" i="2"/>
  <c r="R36" i="2"/>
  <c r="U36" i="2"/>
  <c r="V36" i="2"/>
  <c r="Y36" i="2"/>
  <c r="Z36" i="2"/>
  <c r="AC36" i="2" s="1"/>
  <c r="AA36" i="2"/>
  <c r="AB36" i="2"/>
  <c r="AD36" i="2"/>
  <c r="AE36" i="2"/>
  <c r="AF36" i="2"/>
  <c r="AH36" i="2"/>
  <c r="AI36" i="2"/>
  <c r="Q37" i="2"/>
  <c r="R37" i="2"/>
  <c r="S37" i="2"/>
  <c r="U37" i="2"/>
  <c r="V37" i="2" s="1"/>
  <c r="Y37" i="2"/>
  <c r="AB37" i="2" s="1"/>
  <c r="Z37" i="2"/>
  <c r="AC37" i="2" s="1"/>
  <c r="AA37" i="2"/>
  <c r="AD37" i="2"/>
  <c r="AE37" i="2"/>
  <c r="AF37" i="2"/>
  <c r="AH37" i="2"/>
  <c r="W37" i="2" s="1"/>
  <c r="AI37" i="2"/>
  <c r="Q38" i="2"/>
  <c r="R38" i="2"/>
  <c r="U38" i="2"/>
  <c r="V38" i="2" s="1"/>
  <c r="Y38" i="2"/>
  <c r="Z38" i="2"/>
  <c r="AC38" i="2" s="1"/>
  <c r="AD38" i="2"/>
  <c r="AE38" i="2"/>
  <c r="AF38" i="2"/>
  <c r="AH38" i="2"/>
  <c r="AI38" i="2"/>
  <c r="Q39" i="2"/>
  <c r="R39" i="2"/>
  <c r="U39" i="2"/>
  <c r="V39" i="2" s="1"/>
  <c r="Y39" i="2"/>
  <c r="AB39" i="2" s="1"/>
  <c r="Z39" i="2"/>
  <c r="AC39" i="2" s="1"/>
  <c r="AA39" i="2"/>
  <c r="AD39" i="2"/>
  <c r="AE39" i="2"/>
  <c r="AF39" i="2"/>
  <c r="AH39" i="2"/>
  <c r="AI39" i="2"/>
  <c r="Q40" i="2"/>
  <c r="R40" i="2"/>
  <c r="U40" i="2"/>
  <c r="V40" i="2"/>
  <c r="Y40" i="2"/>
  <c r="Z40" i="2"/>
  <c r="AC40" i="2" s="1"/>
  <c r="AA40" i="2"/>
  <c r="AB40" i="2"/>
  <c r="AD40" i="2"/>
  <c r="AE40" i="2"/>
  <c r="AF40" i="2"/>
  <c r="AH40" i="2"/>
  <c r="AI40" i="2"/>
  <c r="Q41" i="2"/>
  <c r="R41" i="2"/>
  <c r="U41" i="2"/>
  <c r="V41" i="2" s="1"/>
  <c r="Y41" i="2"/>
  <c r="AB41" i="2" s="1"/>
  <c r="Z41" i="2"/>
  <c r="AA41" i="2"/>
  <c r="AC41" i="2"/>
  <c r="AD41" i="2"/>
  <c r="AE41" i="2"/>
  <c r="AF41" i="2"/>
  <c r="AH41" i="2"/>
  <c r="AI41" i="2"/>
  <c r="Q42" i="2"/>
  <c r="R42" i="2"/>
  <c r="U42" i="2"/>
  <c r="V42" i="2" s="1"/>
  <c r="Y42" i="2"/>
  <c r="Z42" i="2"/>
  <c r="AC42" i="2" s="1"/>
  <c r="AA42" i="2"/>
  <c r="AB42" i="2"/>
  <c r="AD42" i="2"/>
  <c r="AE42" i="2"/>
  <c r="AF42" i="2"/>
  <c r="AH42" i="2"/>
  <c r="AI42" i="2"/>
  <c r="Q43" i="2"/>
  <c r="R43" i="2"/>
  <c r="U43" i="2"/>
  <c r="V43" i="2" s="1"/>
  <c r="Y43" i="2"/>
  <c r="AB43" i="2" s="1"/>
  <c r="Z43" i="2"/>
  <c r="AA43" i="2"/>
  <c r="AC43" i="2"/>
  <c r="AD43" i="2"/>
  <c r="AE43" i="2"/>
  <c r="AF43" i="2"/>
  <c r="AH43" i="2"/>
  <c r="AI43" i="2"/>
  <c r="Q44" i="2"/>
  <c r="R44" i="2"/>
  <c r="U44" i="2"/>
  <c r="V44" i="2" s="1"/>
  <c r="Y44" i="2"/>
  <c r="AB44" i="2" s="1"/>
  <c r="Z44" i="2"/>
  <c r="AC44" i="2" s="1"/>
  <c r="AA44" i="2"/>
  <c r="AD44" i="2"/>
  <c r="AE44" i="2"/>
  <c r="AF44" i="2"/>
  <c r="AH44" i="2"/>
  <c r="AI44" i="2"/>
  <c r="Q45" i="2"/>
  <c r="R45" i="2"/>
  <c r="U45" i="2"/>
  <c r="V45" i="2" s="1"/>
  <c r="Y45" i="2"/>
  <c r="AB45" i="2" s="1"/>
  <c r="Z45" i="2"/>
  <c r="AA45" i="2"/>
  <c r="AC45" i="2"/>
  <c r="AD45" i="2"/>
  <c r="AE45" i="2"/>
  <c r="AF45" i="2"/>
  <c r="AH45" i="2"/>
  <c r="AI45" i="2"/>
  <c r="Q46" i="2"/>
  <c r="R46" i="2"/>
  <c r="U46" i="2"/>
  <c r="V46" i="2" s="1"/>
  <c r="Y46" i="2"/>
  <c r="AB46" i="2" s="1"/>
  <c r="Z46" i="2"/>
  <c r="AC46" i="2" s="1"/>
  <c r="AA46" i="2"/>
  <c r="AD46" i="2"/>
  <c r="AE46" i="2"/>
  <c r="AF46" i="2"/>
  <c r="AH46" i="2"/>
  <c r="AI46" i="2"/>
  <c r="Q47" i="2"/>
  <c r="R47" i="2"/>
  <c r="U47" i="2"/>
  <c r="V47" i="2" s="1"/>
  <c r="Y47" i="2"/>
  <c r="AB47" i="2" s="1"/>
  <c r="Z47" i="2"/>
  <c r="AA47" i="2"/>
  <c r="AC47" i="2"/>
  <c r="AD47" i="2"/>
  <c r="AE47" i="2"/>
  <c r="AF47" i="2"/>
  <c r="AH47" i="2"/>
  <c r="AI47" i="2"/>
  <c r="Q48" i="2"/>
  <c r="R48" i="2"/>
  <c r="U48" i="2"/>
  <c r="V48" i="2" s="1"/>
  <c r="Y48" i="2"/>
  <c r="AB48" i="2" s="1"/>
  <c r="Z48" i="2"/>
  <c r="AC48" i="2" s="1"/>
  <c r="AA48" i="2"/>
  <c r="AD48" i="2"/>
  <c r="AE48" i="2"/>
  <c r="AF48" i="2"/>
  <c r="AH48" i="2"/>
  <c r="AI48" i="2"/>
  <c r="Q49" i="2"/>
  <c r="R49" i="2"/>
  <c r="U49" i="2"/>
  <c r="V49" i="2" s="1"/>
  <c r="Y49" i="2"/>
  <c r="AB49" i="2" s="1"/>
  <c r="Z49" i="2"/>
  <c r="AA49" i="2"/>
  <c r="AC49" i="2"/>
  <c r="AD49" i="2"/>
  <c r="AE49" i="2"/>
  <c r="AF49" i="2"/>
  <c r="AH49" i="2"/>
  <c r="AI49" i="2"/>
  <c r="Q50" i="2"/>
  <c r="R50" i="2"/>
  <c r="U50" i="2"/>
  <c r="V50" i="2" s="1"/>
  <c r="Y50" i="2"/>
  <c r="AB50" i="2" s="1"/>
  <c r="Z50" i="2"/>
  <c r="AC50" i="2" s="1"/>
  <c r="AA50" i="2"/>
  <c r="AD50" i="2"/>
  <c r="AE50" i="2"/>
  <c r="AF50" i="2"/>
  <c r="AH50" i="2"/>
  <c r="AI50" i="2"/>
  <c r="Q51" i="2"/>
  <c r="R51" i="2"/>
  <c r="U51" i="2"/>
  <c r="V51" i="2" s="1"/>
  <c r="Y51" i="2"/>
  <c r="AB51" i="2" s="1"/>
  <c r="Z51" i="2"/>
  <c r="AA51" i="2"/>
  <c r="AC51" i="2"/>
  <c r="AD51" i="2"/>
  <c r="AE51" i="2"/>
  <c r="AF51" i="2"/>
  <c r="AH51" i="2"/>
  <c r="AI51" i="2"/>
  <c r="Q52" i="2"/>
  <c r="R52" i="2"/>
  <c r="U52" i="2"/>
  <c r="V52" i="2" s="1"/>
  <c r="Y52" i="2"/>
  <c r="AB52" i="2" s="1"/>
  <c r="Z52" i="2"/>
  <c r="AC52" i="2" s="1"/>
  <c r="AA52" i="2"/>
  <c r="AD52" i="2"/>
  <c r="AE52" i="2"/>
  <c r="AF52" i="2"/>
  <c r="AH52" i="2"/>
  <c r="AI52" i="2"/>
  <c r="Q53" i="2"/>
  <c r="R53" i="2"/>
  <c r="U53" i="2"/>
  <c r="V53" i="2" s="1"/>
  <c r="Y53" i="2"/>
  <c r="AB53" i="2" s="1"/>
  <c r="Z53" i="2"/>
  <c r="AA53" i="2"/>
  <c r="AC53" i="2"/>
  <c r="AD53" i="2"/>
  <c r="AE53" i="2"/>
  <c r="AF53" i="2"/>
  <c r="AH53" i="2"/>
  <c r="AI53" i="2"/>
  <c r="Q54" i="2"/>
  <c r="R54" i="2"/>
  <c r="U54" i="2"/>
  <c r="V54" i="2" s="1"/>
  <c r="Y54" i="2"/>
  <c r="AB54" i="2" s="1"/>
  <c r="Z54" i="2"/>
  <c r="AC54" i="2" s="1"/>
  <c r="AA54" i="2"/>
  <c r="AD54" i="2"/>
  <c r="AE54" i="2"/>
  <c r="AF54" i="2"/>
  <c r="AH54" i="2"/>
  <c r="AI54" i="2"/>
  <c r="Q55" i="2"/>
  <c r="R55" i="2"/>
  <c r="U55" i="2"/>
  <c r="V55" i="2" s="1"/>
  <c r="Y55" i="2"/>
  <c r="AB55" i="2" s="1"/>
  <c r="Z55" i="2"/>
  <c r="AA55" i="2"/>
  <c r="AC55" i="2"/>
  <c r="AD55" i="2"/>
  <c r="AE55" i="2"/>
  <c r="AF55" i="2"/>
  <c r="AH55" i="2"/>
  <c r="AI55" i="2"/>
  <c r="Q56" i="2"/>
  <c r="R56" i="2"/>
  <c r="U56" i="2"/>
  <c r="V56" i="2" s="1"/>
  <c r="Y56" i="2"/>
  <c r="AB56" i="2" s="1"/>
  <c r="Z56" i="2"/>
  <c r="AC56" i="2" s="1"/>
  <c r="AA56" i="2"/>
  <c r="AD56" i="2"/>
  <c r="AE56" i="2"/>
  <c r="AF56" i="2"/>
  <c r="AH56" i="2"/>
  <c r="AI56" i="2"/>
  <c r="Q57" i="2"/>
  <c r="R57" i="2"/>
  <c r="U57" i="2"/>
  <c r="V57" i="2" s="1"/>
  <c r="Y57" i="2"/>
  <c r="AB57" i="2" s="1"/>
  <c r="Z57" i="2"/>
  <c r="AA57" i="2"/>
  <c r="AC57" i="2"/>
  <c r="AD57" i="2"/>
  <c r="AE57" i="2"/>
  <c r="AF57" i="2"/>
  <c r="AH57" i="2"/>
  <c r="AI57" i="2"/>
  <c r="Q58" i="2"/>
  <c r="R58" i="2"/>
  <c r="U58" i="2"/>
  <c r="V58" i="2" s="1"/>
  <c r="Y58" i="2"/>
  <c r="AB58" i="2" s="1"/>
  <c r="Z58" i="2"/>
  <c r="AC58" i="2" s="1"/>
  <c r="AA58" i="2"/>
  <c r="AD58" i="2"/>
  <c r="AE58" i="2"/>
  <c r="AF58" i="2"/>
  <c r="AH58" i="2"/>
  <c r="AI58" i="2"/>
  <c r="Q59" i="2"/>
  <c r="R59" i="2"/>
  <c r="U59" i="2"/>
  <c r="V59" i="2" s="1"/>
  <c r="Y59" i="2"/>
  <c r="AB59" i="2" s="1"/>
  <c r="Z59" i="2"/>
  <c r="AC59" i="2" s="1"/>
  <c r="AA59" i="2"/>
  <c r="AD59" i="2"/>
  <c r="AE59" i="2"/>
  <c r="AF59" i="2"/>
  <c r="AH59" i="2"/>
  <c r="AI59" i="2"/>
  <c r="Q60" i="2"/>
  <c r="R60" i="2"/>
  <c r="U60" i="2"/>
  <c r="V60" i="2"/>
  <c r="Y60" i="2"/>
  <c r="AB60" i="2" s="1"/>
  <c r="Z60" i="2"/>
  <c r="AC60" i="2" s="1"/>
  <c r="AD60" i="2"/>
  <c r="AE60" i="2"/>
  <c r="AF60" i="2"/>
  <c r="AH60" i="2"/>
  <c r="AI60" i="2"/>
  <c r="Q61" i="2"/>
  <c r="R61" i="2"/>
  <c r="U61" i="2"/>
  <c r="V61" i="2" s="1"/>
  <c r="Y61" i="2"/>
  <c r="AB61" i="2" s="1"/>
  <c r="Z61" i="2"/>
  <c r="AC61" i="2" s="1"/>
  <c r="AA61" i="2"/>
  <c r="AD61" i="2"/>
  <c r="AE61" i="2"/>
  <c r="AF61" i="2"/>
  <c r="AH61" i="2"/>
  <c r="AI61" i="2"/>
  <c r="Q62" i="2"/>
  <c r="R62" i="2"/>
  <c r="U62" i="2"/>
  <c r="V62" i="2"/>
  <c r="Y62" i="2"/>
  <c r="AB62" i="2" s="1"/>
  <c r="Z62" i="2"/>
  <c r="AC62" i="2" s="1"/>
  <c r="AD62" i="2"/>
  <c r="AE62" i="2"/>
  <c r="AF62" i="2"/>
  <c r="AH62" i="2"/>
  <c r="AI62" i="2"/>
  <c r="Q63" i="2"/>
  <c r="R63" i="2"/>
  <c r="U63" i="2"/>
  <c r="V63" i="2" s="1"/>
  <c r="Y63" i="2"/>
  <c r="AB63" i="2" s="1"/>
  <c r="Z63" i="2"/>
  <c r="AC63" i="2" s="1"/>
  <c r="AA63" i="2"/>
  <c r="AD63" i="2"/>
  <c r="AE63" i="2"/>
  <c r="AF63" i="2"/>
  <c r="AH63" i="2"/>
  <c r="AI63" i="2"/>
  <c r="Q64" i="2"/>
  <c r="R64" i="2"/>
  <c r="U64" i="2"/>
  <c r="V64" i="2"/>
  <c r="Y64" i="2"/>
  <c r="AB64" i="2" s="1"/>
  <c r="Z64" i="2"/>
  <c r="AC64" i="2" s="1"/>
  <c r="AD64" i="2"/>
  <c r="AE64" i="2"/>
  <c r="AF64" i="2"/>
  <c r="AH64" i="2"/>
  <c r="AI64" i="2"/>
  <c r="Q65" i="2"/>
  <c r="R65" i="2"/>
  <c r="U65" i="2"/>
  <c r="V65" i="2" s="1"/>
  <c r="Y65" i="2"/>
  <c r="AB65" i="2" s="1"/>
  <c r="Z65" i="2"/>
  <c r="AC65" i="2" s="1"/>
  <c r="AA65" i="2"/>
  <c r="AD65" i="2"/>
  <c r="AE65" i="2"/>
  <c r="AF65" i="2"/>
  <c r="AH65" i="2"/>
  <c r="AI65" i="2"/>
  <c r="Q66" i="2"/>
  <c r="R66" i="2"/>
  <c r="U66" i="2"/>
  <c r="V66" i="2"/>
  <c r="Y66" i="2"/>
  <c r="AB66" i="2" s="1"/>
  <c r="Z66" i="2"/>
  <c r="AC66" i="2" s="1"/>
  <c r="AD66" i="2"/>
  <c r="AE66" i="2"/>
  <c r="AF66" i="2"/>
  <c r="AH66" i="2"/>
  <c r="AI66" i="2"/>
  <c r="Q67" i="2"/>
  <c r="R67" i="2"/>
  <c r="U67" i="2"/>
  <c r="V67" i="2" s="1"/>
  <c r="Y67" i="2"/>
  <c r="AB67" i="2" s="1"/>
  <c r="Z67" i="2"/>
  <c r="AC67" i="2" s="1"/>
  <c r="AA67" i="2"/>
  <c r="AD67" i="2"/>
  <c r="AE67" i="2"/>
  <c r="AF67" i="2"/>
  <c r="AH67" i="2"/>
  <c r="AI67" i="2"/>
  <c r="Q68" i="2"/>
  <c r="R68" i="2"/>
  <c r="U68" i="2"/>
  <c r="V68" i="2"/>
  <c r="Y68" i="2"/>
  <c r="AB68" i="2" s="1"/>
  <c r="Z68" i="2"/>
  <c r="AC68" i="2" s="1"/>
  <c r="AD68" i="2"/>
  <c r="AE68" i="2"/>
  <c r="AF68" i="2"/>
  <c r="AG68" i="2"/>
  <c r="AH68" i="2"/>
  <c r="AI68" i="2"/>
  <c r="Q69" i="2"/>
  <c r="R69" i="2"/>
  <c r="U69" i="2"/>
  <c r="V69" i="2" s="1"/>
  <c r="Y69" i="2"/>
  <c r="AB69" i="2" s="1"/>
  <c r="Z69" i="2"/>
  <c r="AC69" i="2" s="1"/>
  <c r="AD69" i="2"/>
  <c r="AE69" i="2"/>
  <c r="AF69" i="2"/>
  <c r="AG69" i="2"/>
  <c r="AH69" i="2"/>
  <c r="AI69" i="2"/>
  <c r="Q70" i="2"/>
  <c r="R70" i="2"/>
  <c r="U70" i="2"/>
  <c r="V70" i="2"/>
  <c r="Y70" i="2"/>
  <c r="AB70" i="2" s="1"/>
  <c r="Z70" i="2"/>
  <c r="AC70" i="2" s="1"/>
  <c r="AA70" i="2"/>
  <c r="AD70" i="2"/>
  <c r="AE70" i="2"/>
  <c r="AF70" i="2"/>
  <c r="AG70" i="2"/>
  <c r="AH70" i="2"/>
  <c r="AI70" i="2"/>
  <c r="Q71" i="2"/>
  <c r="R71" i="2"/>
  <c r="U71" i="2"/>
  <c r="V71" i="2" s="1"/>
  <c r="Y71" i="2"/>
  <c r="AB71" i="2" s="1"/>
  <c r="Z71" i="2"/>
  <c r="AC71" i="2"/>
  <c r="AD71" i="2"/>
  <c r="AE71" i="2"/>
  <c r="AF71" i="2"/>
  <c r="AG71" i="2"/>
  <c r="AH71" i="2"/>
  <c r="AI71" i="2"/>
  <c r="Q72" i="2"/>
  <c r="R72" i="2"/>
  <c r="U72" i="2"/>
  <c r="V72" i="2"/>
  <c r="Y72" i="2"/>
  <c r="AB72" i="2" s="1"/>
  <c r="Z72" i="2"/>
  <c r="AC72" i="2" s="1"/>
  <c r="AD72" i="2"/>
  <c r="AE72" i="2"/>
  <c r="AF72" i="2"/>
  <c r="AG72" i="2"/>
  <c r="AH72" i="2"/>
  <c r="AI72" i="2"/>
  <c r="Q73" i="2"/>
  <c r="R73" i="2"/>
  <c r="U73" i="2"/>
  <c r="V73" i="2" s="1"/>
  <c r="Y73" i="2"/>
  <c r="AB73" i="2" s="1"/>
  <c r="Z73" i="2"/>
  <c r="AC73" i="2" s="1"/>
  <c r="AA73" i="2"/>
  <c r="AD73" i="2"/>
  <c r="AE73" i="2"/>
  <c r="AF73" i="2"/>
  <c r="AG73" i="2"/>
  <c r="AH73" i="2"/>
  <c r="AI73" i="2"/>
  <c r="Q74" i="2"/>
  <c r="R74" i="2"/>
  <c r="U74" i="2"/>
  <c r="V74" i="2"/>
  <c r="Y74" i="2"/>
  <c r="Z74" i="2"/>
  <c r="AC74" i="2" s="1"/>
  <c r="AA74" i="2"/>
  <c r="AB74" i="2"/>
  <c r="AD74" i="2"/>
  <c r="AE74" i="2"/>
  <c r="AF74" i="2"/>
  <c r="AG74" i="2"/>
  <c r="AH74" i="2"/>
  <c r="AI74" i="2"/>
  <c r="Q75" i="2"/>
  <c r="R75" i="2"/>
  <c r="U75" i="2"/>
  <c r="V75" i="2" s="1"/>
  <c r="Y75" i="2"/>
  <c r="AB75" i="2" s="1"/>
  <c r="Z75" i="2"/>
  <c r="AC75" i="2"/>
  <c r="AD75" i="2"/>
  <c r="AE75" i="2"/>
  <c r="AF75" i="2"/>
  <c r="AG75" i="2"/>
  <c r="AH75" i="2"/>
  <c r="AI75" i="2"/>
  <c r="Q76" i="2"/>
  <c r="R76" i="2"/>
  <c r="U76" i="2"/>
  <c r="V76" i="2"/>
  <c r="Y76" i="2"/>
  <c r="AB76" i="2" s="1"/>
  <c r="Z76" i="2"/>
  <c r="AC76" i="2" s="1"/>
  <c r="AD76" i="2"/>
  <c r="AE76" i="2"/>
  <c r="AF76" i="2"/>
  <c r="AG76" i="2"/>
  <c r="AH76" i="2"/>
  <c r="AI76" i="2"/>
  <c r="Q77" i="2"/>
  <c r="R77" i="2"/>
  <c r="U77" i="2"/>
  <c r="V77" i="2" s="1"/>
  <c r="Y77" i="2"/>
  <c r="AB77" i="2" s="1"/>
  <c r="Z77" i="2"/>
  <c r="AC77" i="2" s="1"/>
  <c r="AA77" i="2"/>
  <c r="AD77" i="2"/>
  <c r="AE77" i="2"/>
  <c r="AF77" i="2"/>
  <c r="AG77" i="2"/>
  <c r="AH77" i="2"/>
  <c r="AI77" i="2"/>
  <c r="Q78" i="2"/>
  <c r="R78" i="2"/>
  <c r="U78" i="2"/>
  <c r="V78" i="2"/>
  <c r="Y78" i="2"/>
  <c r="Z78" i="2"/>
  <c r="AC78" i="2" s="1"/>
  <c r="AA78" i="2"/>
  <c r="AB78" i="2"/>
  <c r="AD78" i="2"/>
  <c r="AE78" i="2"/>
  <c r="AF78" i="2"/>
  <c r="AG78" i="2"/>
  <c r="AH78" i="2"/>
  <c r="AI78" i="2"/>
  <c r="Q79" i="2"/>
  <c r="R79" i="2"/>
  <c r="U79" i="2"/>
  <c r="V79" i="2" s="1"/>
  <c r="Y79" i="2"/>
  <c r="AB79" i="2" s="1"/>
  <c r="Z79" i="2"/>
  <c r="AC79" i="2"/>
  <c r="AD79" i="2"/>
  <c r="AE79" i="2"/>
  <c r="AF79" i="2"/>
  <c r="AG79" i="2"/>
  <c r="AH79" i="2"/>
  <c r="AI79" i="2"/>
  <c r="Q80" i="2"/>
  <c r="R80" i="2"/>
  <c r="U80" i="2"/>
  <c r="V80" i="2"/>
  <c r="Y80" i="2"/>
  <c r="AA80" i="2" s="1"/>
  <c r="Z80" i="2"/>
  <c r="AC80" i="2" s="1"/>
  <c r="AB80" i="2"/>
  <c r="AD80" i="2"/>
  <c r="AE80" i="2"/>
  <c r="AF80" i="2"/>
  <c r="AG80" i="2"/>
  <c r="AH80" i="2"/>
  <c r="AI80" i="2"/>
  <c r="Q81" i="2"/>
  <c r="R81" i="2"/>
  <c r="U81" i="2"/>
  <c r="V81" i="2" s="1"/>
  <c r="Y81" i="2"/>
  <c r="AB81" i="2" s="1"/>
  <c r="Z81" i="2"/>
  <c r="AC81" i="2" s="1"/>
  <c r="AD81" i="2"/>
  <c r="AE81" i="2"/>
  <c r="AF81" i="2"/>
  <c r="AG81" i="2"/>
  <c r="AH81" i="2"/>
  <c r="AI81" i="2"/>
  <c r="Q82" i="2"/>
  <c r="R82" i="2"/>
  <c r="U82" i="2"/>
  <c r="V82" i="2" s="1"/>
  <c r="Y82" i="2"/>
  <c r="AB82" i="2" s="1"/>
  <c r="Z82" i="2"/>
  <c r="AC82" i="2" s="1"/>
  <c r="AD82" i="2"/>
  <c r="AE82" i="2"/>
  <c r="AF82" i="2"/>
  <c r="AG82" i="2"/>
  <c r="AH82" i="2"/>
  <c r="AI82" i="2"/>
  <c r="Q83" i="2"/>
  <c r="R83" i="2"/>
  <c r="U83" i="2"/>
  <c r="V83" i="2" s="1"/>
  <c r="Y83" i="2"/>
  <c r="AB83" i="2" s="1"/>
  <c r="Z83" i="2"/>
  <c r="AC83" i="2" s="1"/>
  <c r="AA83" i="2"/>
  <c r="AD83" i="2"/>
  <c r="AE83" i="2"/>
  <c r="AF83" i="2"/>
  <c r="AG83" i="2"/>
  <c r="AH83" i="2"/>
  <c r="AI83" i="2"/>
  <c r="Q84" i="2"/>
  <c r="R84" i="2"/>
  <c r="U84" i="2"/>
  <c r="V84" i="2" s="1"/>
  <c r="Y84" i="2"/>
  <c r="AB84" i="2" s="1"/>
  <c r="Z84" i="2"/>
  <c r="AC84" i="2" s="1"/>
  <c r="AA84" i="2"/>
  <c r="AD84" i="2"/>
  <c r="AE84" i="2"/>
  <c r="AF84" i="2"/>
  <c r="AG84" i="2"/>
  <c r="AH84" i="2"/>
  <c r="AI84" i="2"/>
  <c r="Q85" i="2"/>
  <c r="R85" i="2"/>
  <c r="U85" i="2"/>
  <c r="V85" i="2" s="1"/>
  <c r="Y85" i="2"/>
  <c r="AB85" i="2" s="1"/>
  <c r="Z85" i="2"/>
  <c r="AA85" i="2"/>
  <c r="AC85" i="2"/>
  <c r="AD85" i="2"/>
  <c r="AE85" i="2"/>
  <c r="AF85" i="2"/>
  <c r="AG85" i="2"/>
  <c r="AH85" i="2"/>
  <c r="AI85" i="2"/>
  <c r="Q86" i="2"/>
  <c r="R86" i="2"/>
  <c r="U86" i="2"/>
  <c r="V86" i="2"/>
  <c r="Y86" i="2"/>
  <c r="Z86" i="2"/>
  <c r="AC86" i="2" s="1"/>
  <c r="AA86" i="2"/>
  <c r="AB86" i="2"/>
  <c r="AD86" i="2"/>
  <c r="AE86" i="2"/>
  <c r="AF86" i="2"/>
  <c r="AG86" i="2"/>
  <c r="AH86" i="2"/>
  <c r="AI86" i="2"/>
  <c r="Q87" i="2"/>
  <c r="R87" i="2"/>
  <c r="U87" i="2"/>
  <c r="V87" i="2" s="1"/>
  <c r="Y87" i="2"/>
  <c r="AB87" i="2" s="1"/>
  <c r="Z87" i="2"/>
  <c r="AC87" i="2"/>
  <c r="AD87" i="2"/>
  <c r="AE87" i="2"/>
  <c r="AF87" i="2"/>
  <c r="AG87" i="2"/>
  <c r="AH87" i="2"/>
  <c r="AI87" i="2"/>
  <c r="Q88" i="2"/>
  <c r="R88" i="2"/>
  <c r="U88" i="2"/>
  <c r="V88" i="2"/>
  <c r="Y88" i="2"/>
  <c r="AA88" i="2" s="1"/>
  <c r="Z88" i="2"/>
  <c r="AC88" i="2" s="1"/>
  <c r="AB88" i="2"/>
  <c r="AD88" i="2"/>
  <c r="AE88" i="2"/>
  <c r="AF88" i="2"/>
  <c r="AG88" i="2"/>
  <c r="AH88" i="2"/>
  <c r="AI88" i="2"/>
  <c r="Q89" i="2"/>
  <c r="R89" i="2"/>
  <c r="U89" i="2"/>
  <c r="V89" i="2" s="1"/>
  <c r="Y89" i="2"/>
  <c r="Z89" i="2"/>
  <c r="AC89" i="2" s="1"/>
  <c r="AD89" i="2"/>
  <c r="AE89" i="2"/>
  <c r="AF89" i="2"/>
  <c r="AG89" i="2"/>
  <c r="AH89" i="2"/>
  <c r="AI89" i="2"/>
  <c r="Q90" i="2"/>
  <c r="R90" i="2"/>
  <c r="U90" i="2"/>
  <c r="V90" i="2" s="1"/>
  <c r="Y90" i="2"/>
  <c r="Z90" i="2"/>
  <c r="AC90" i="2" s="1"/>
  <c r="AD90" i="2"/>
  <c r="AE90" i="2"/>
  <c r="AF90" i="2"/>
  <c r="AG90" i="2"/>
  <c r="AH90" i="2"/>
  <c r="AI90" i="2"/>
  <c r="X90" i="2" s="1"/>
  <c r="Q91" i="2"/>
  <c r="R91" i="2"/>
  <c r="S91" i="2"/>
  <c r="U91" i="2"/>
  <c r="V91" i="2" s="1"/>
  <c r="Y91" i="2"/>
  <c r="AB91" i="2" s="1"/>
  <c r="Z91" i="2"/>
  <c r="AC91" i="2" s="1"/>
  <c r="AA91" i="2"/>
  <c r="AD91" i="2"/>
  <c r="AE91" i="2"/>
  <c r="AF91" i="2"/>
  <c r="AG91" i="2"/>
  <c r="AH91" i="2"/>
  <c r="W91" i="2" s="1"/>
  <c r="AI91" i="2"/>
  <c r="Q92" i="2"/>
  <c r="R92" i="2"/>
  <c r="U92" i="2"/>
  <c r="V92" i="2" s="1"/>
  <c r="Y92" i="2"/>
  <c r="AB92" i="2" s="1"/>
  <c r="Z92" i="2"/>
  <c r="AC92" i="2" s="1"/>
  <c r="AA92" i="2"/>
  <c r="AD92" i="2"/>
  <c r="AE92" i="2"/>
  <c r="AF92" i="2"/>
  <c r="AG92" i="2"/>
  <c r="AH92" i="2"/>
  <c r="AI92" i="2"/>
  <c r="Q93" i="2"/>
  <c r="R93" i="2"/>
  <c r="U93" i="2"/>
  <c r="V93" i="2" s="1"/>
  <c r="Y93" i="2"/>
  <c r="AB93" i="2" s="1"/>
  <c r="Z93" i="2"/>
  <c r="AA93" i="2"/>
  <c r="AC93" i="2"/>
  <c r="AD93" i="2"/>
  <c r="AE93" i="2"/>
  <c r="AF93" i="2"/>
  <c r="AG93" i="2"/>
  <c r="AH93" i="2"/>
  <c r="AI93" i="2"/>
  <c r="Q94" i="2"/>
  <c r="R94" i="2"/>
  <c r="U94" i="2"/>
  <c r="V94" i="2"/>
  <c r="Y94" i="2"/>
  <c r="Z94" i="2"/>
  <c r="AC94" i="2" s="1"/>
  <c r="AA94" i="2"/>
  <c r="AB94" i="2"/>
  <c r="AD94" i="2"/>
  <c r="AE94" i="2"/>
  <c r="AF94" i="2"/>
  <c r="AG94" i="2"/>
  <c r="AH94" i="2"/>
  <c r="AI94" i="2"/>
  <c r="T94" i="2" s="1"/>
  <c r="Q95" i="2"/>
  <c r="R95" i="2"/>
  <c r="U95" i="2"/>
  <c r="V95" i="2" s="1"/>
  <c r="W95" i="2"/>
  <c r="Y95" i="2"/>
  <c r="AB95" i="2" s="1"/>
  <c r="Z95" i="2"/>
  <c r="AC95" i="2"/>
  <c r="AD95" i="2"/>
  <c r="AE95" i="2"/>
  <c r="AF95" i="2"/>
  <c r="AG95" i="2"/>
  <c r="AH95" i="2"/>
  <c r="S95" i="2" s="1"/>
  <c r="AI95" i="2"/>
  <c r="Q96" i="2"/>
  <c r="R96" i="2"/>
  <c r="U96" i="2"/>
  <c r="V96" i="2"/>
  <c r="Y96" i="2"/>
  <c r="AA96" i="2" s="1"/>
  <c r="Z96" i="2"/>
  <c r="AC96" i="2" s="1"/>
  <c r="AB96" i="2"/>
  <c r="AD96" i="2"/>
  <c r="AE96" i="2"/>
  <c r="AF96" i="2"/>
  <c r="AG96" i="2"/>
  <c r="AH96" i="2"/>
  <c r="AI96" i="2"/>
  <c r="Q97" i="2"/>
  <c r="R97" i="2"/>
  <c r="U97" i="2"/>
  <c r="V97" i="2" s="1"/>
  <c r="Y97" i="2"/>
  <c r="Z97" i="2"/>
  <c r="AC97" i="2" s="1"/>
  <c r="AD97" i="2"/>
  <c r="AE97" i="2"/>
  <c r="AF97" i="2"/>
  <c r="AG97" i="2"/>
  <c r="AH97" i="2"/>
  <c r="AI97" i="2"/>
  <c r="Q98" i="2"/>
  <c r="R98" i="2"/>
  <c r="U98" i="2"/>
  <c r="V98" i="2" s="1"/>
  <c r="Y98" i="2"/>
  <c r="Z98" i="2"/>
  <c r="AC98" i="2" s="1"/>
  <c r="AD98" i="2"/>
  <c r="AE98" i="2"/>
  <c r="AF98" i="2"/>
  <c r="AG98" i="2"/>
  <c r="AH98" i="2"/>
  <c r="AI98" i="2"/>
  <c r="Q99" i="2"/>
  <c r="R99" i="2"/>
  <c r="S99" i="2"/>
  <c r="U99" i="2"/>
  <c r="V99" i="2" s="1"/>
  <c r="Y99" i="2"/>
  <c r="AB99" i="2" s="1"/>
  <c r="Z99" i="2"/>
  <c r="AC99" i="2" s="1"/>
  <c r="AA99" i="2"/>
  <c r="AD99" i="2"/>
  <c r="AE99" i="2"/>
  <c r="AF99" i="2"/>
  <c r="AG99" i="2"/>
  <c r="AH99" i="2"/>
  <c r="W99" i="2" s="1"/>
  <c r="AI99" i="2"/>
  <c r="Q100" i="2"/>
  <c r="R100" i="2"/>
  <c r="U100" i="2"/>
  <c r="V100" i="2" s="1"/>
  <c r="Y100" i="2"/>
  <c r="AB100" i="2" s="1"/>
  <c r="Z100" i="2"/>
  <c r="AC100" i="2" s="1"/>
  <c r="AA100" i="2"/>
  <c r="AD100" i="2"/>
  <c r="AE100" i="2"/>
  <c r="AF100" i="2"/>
  <c r="AG100" i="2"/>
  <c r="AH100" i="2"/>
  <c r="AI100" i="2"/>
  <c r="Q101" i="2"/>
  <c r="R101" i="2"/>
  <c r="U101" i="2"/>
  <c r="V101" i="2" s="1"/>
  <c r="Y101" i="2"/>
  <c r="AB101" i="2" s="1"/>
  <c r="Z101" i="2"/>
  <c r="AA101" i="2"/>
  <c r="AC101" i="2"/>
  <c r="AD101" i="2"/>
  <c r="AE101" i="2"/>
  <c r="AF101" i="2"/>
  <c r="AG101" i="2"/>
  <c r="AH101" i="2"/>
  <c r="AI101" i="2"/>
  <c r="Q102" i="2"/>
  <c r="R102" i="2"/>
  <c r="U102" i="2"/>
  <c r="V102" i="2"/>
  <c r="Y102" i="2"/>
  <c r="Z102" i="2"/>
  <c r="AC102" i="2" s="1"/>
  <c r="AA102" i="2"/>
  <c r="AB102" i="2"/>
  <c r="AD102" i="2"/>
  <c r="AE102" i="2"/>
  <c r="AF102" i="2"/>
  <c r="AG102" i="2"/>
  <c r="AH102" i="2"/>
  <c r="AI102" i="2"/>
  <c r="Q103" i="2"/>
  <c r="R103" i="2"/>
  <c r="U103" i="2"/>
  <c r="V103" i="2" s="1"/>
  <c r="W103" i="2"/>
  <c r="Y103" i="2"/>
  <c r="AB103" i="2" s="1"/>
  <c r="Z103" i="2"/>
  <c r="AC103" i="2"/>
  <c r="AD103" i="2"/>
  <c r="AE103" i="2"/>
  <c r="AF103" i="2"/>
  <c r="AG103" i="2"/>
  <c r="AH103" i="2"/>
  <c r="S103" i="2" s="1"/>
  <c r="AI103" i="2"/>
  <c r="Q104" i="2"/>
  <c r="R104" i="2"/>
  <c r="U104" i="2"/>
  <c r="V104" i="2"/>
  <c r="X104" i="2"/>
  <c r="Y104" i="2"/>
  <c r="AA104" i="2" s="1"/>
  <c r="Z104" i="2"/>
  <c r="AC104" i="2" s="1"/>
  <c r="AB104" i="2"/>
  <c r="AD104" i="2"/>
  <c r="AE104" i="2"/>
  <c r="AF104" i="2"/>
  <c r="AG104" i="2"/>
  <c r="AH104" i="2"/>
  <c r="AI104" i="2"/>
  <c r="Q105" i="2"/>
  <c r="R105" i="2"/>
  <c r="U105" i="2"/>
  <c r="V105" i="2" s="1"/>
  <c r="Y105" i="2"/>
  <c r="Z105" i="2"/>
  <c r="AC105" i="2" s="1"/>
  <c r="AD105" i="2"/>
  <c r="AE105" i="2"/>
  <c r="AF105" i="2"/>
  <c r="AG105" i="2"/>
  <c r="AH105" i="2"/>
  <c r="AI105" i="2"/>
  <c r="Q106" i="2"/>
  <c r="R106" i="2"/>
  <c r="U106" i="2"/>
  <c r="V106" i="2" s="1"/>
  <c r="Y106" i="2"/>
  <c r="Z106" i="2"/>
  <c r="AC106" i="2" s="1"/>
  <c r="AD106" i="2"/>
  <c r="AE106" i="2"/>
  <c r="AF106" i="2"/>
  <c r="AG106" i="2"/>
  <c r="AH106" i="2"/>
  <c r="S106" i="2" s="1"/>
  <c r="AI106" i="2"/>
  <c r="X106" i="2" s="1"/>
  <c r="Q107" i="2"/>
  <c r="R107" i="2"/>
  <c r="S107" i="2"/>
  <c r="U107" i="2"/>
  <c r="V107" i="2" s="1"/>
  <c r="Y107" i="2"/>
  <c r="AB107" i="2" s="1"/>
  <c r="Z107" i="2"/>
  <c r="AC107" i="2" s="1"/>
  <c r="AA107" i="2"/>
  <c r="AD107" i="2"/>
  <c r="AE107" i="2"/>
  <c r="AF107" i="2"/>
  <c r="AG107" i="2"/>
  <c r="AH107" i="2"/>
  <c r="W107" i="2" s="1"/>
  <c r="AI107" i="2"/>
  <c r="Q108" i="2"/>
  <c r="R108" i="2"/>
  <c r="U108" i="2"/>
  <c r="V108" i="2" s="1"/>
  <c r="Y108" i="2"/>
  <c r="AB108" i="2" s="1"/>
  <c r="Z108" i="2"/>
  <c r="AC108" i="2" s="1"/>
  <c r="AA108" i="2"/>
  <c r="AD108" i="2"/>
  <c r="AE108" i="2"/>
  <c r="AF108" i="2"/>
  <c r="AG108" i="2"/>
  <c r="AH108" i="2"/>
  <c r="AI108" i="2"/>
  <c r="Q109" i="2"/>
  <c r="R109" i="2"/>
  <c r="U109" i="2"/>
  <c r="V109" i="2" s="1"/>
  <c r="Y109" i="2"/>
  <c r="AB109" i="2" s="1"/>
  <c r="Z109" i="2"/>
  <c r="AA109" i="2"/>
  <c r="AC109" i="2"/>
  <c r="AD109" i="2"/>
  <c r="AE109" i="2"/>
  <c r="AF109" i="2"/>
  <c r="AG109" i="2"/>
  <c r="AH109" i="2"/>
  <c r="AI109" i="2"/>
  <c r="Q110" i="2"/>
  <c r="R110" i="2"/>
  <c r="U110" i="2"/>
  <c r="V110" i="2"/>
  <c r="Y110" i="2"/>
  <c r="Z110" i="2"/>
  <c r="AC110" i="2" s="1"/>
  <c r="AA110" i="2"/>
  <c r="AB110" i="2"/>
  <c r="AD110" i="2"/>
  <c r="AE110" i="2"/>
  <c r="AF110" i="2"/>
  <c r="AG110" i="2"/>
  <c r="AH110" i="2"/>
  <c r="AI110" i="2"/>
  <c r="T110" i="2" s="1"/>
  <c r="Q111" i="2"/>
  <c r="R111" i="2"/>
  <c r="U111" i="2"/>
  <c r="V111" i="2" s="1"/>
  <c r="W111" i="2"/>
  <c r="Y111" i="2"/>
  <c r="AB111" i="2" s="1"/>
  <c r="Z111" i="2"/>
  <c r="AC111" i="2"/>
  <c r="AD111" i="2"/>
  <c r="AE111" i="2"/>
  <c r="AF111" i="2"/>
  <c r="AG111" i="2"/>
  <c r="AH111" i="2"/>
  <c r="S111" i="2" s="1"/>
  <c r="AI111" i="2"/>
  <c r="Q112" i="2"/>
  <c r="R112" i="2"/>
  <c r="U112" i="2"/>
  <c r="V112" i="2"/>
  <c r="Y112" i="2"/>
  <c r="AA112" i="2" s="1"/>
  <c r="Z112" i="2"/>
  <c r="AC112" i="2" s="1"/>
  <c r="AB112" i="2"/>
  <c r="AD112" i="2"/>
  <c r="AE112" i="2"/>
  <c r="AF112" i="2"/>
  <c r="AG112" i="2"/>
  <c r="AH112" i="2"/>
  <c r="AI112" i="2"/>
  <c r="Q113" i="2"/>
  <c r="R113" i="2"/>
  <c r="U113" i="2"/>
  <c r="V113" i="2" s="1"/>
  <c r="Y113" i="2"/>
  <c r="Z113" i="2"/>
  <c r="AC113" i="2" s="1"/>
  <c r="AD113" i="2"/>
  <c r="AE113" i="2"/>
  <c r="AF113" i="2"/>
  <c r="AG113" i="2"/>
  <c r="AH113" i="2"/>
  <c r="AI113" i="2"/>
  <c r="Q114" i="2"/>
  <c r="R114" i="2"/>
  <c r="U114" i="2"/>
  <c r="V114" i="2" s="1"/>
  <c r="Y114" i="2"/>
  <c r="Z114" i="2"/>
  <c r="AC114" i="2" s="1"/>
  <c r="AD114" i="2"/>
  <c r="AE114" i="2"/>
  <c r="AF114" i="2"/>
  <c r="AG114" i="2"/>
  <c r="AH114" i="2"/>
  <c r="S114" i="2" s="1"/>
  <c r="AI114" i="2"/>
  <c r="Q115" i="2"/>
  <c r="R115" i="2"/>
  <c r="S115" i="2"/>
  <c r="U115" i="2"/>
  <c r="V115" i="2" s="1"/>
  <c r="Y115" i="2"/>
  <c r="AB115" i="2" s="1"/>
  <c r="Z115" i="2"/>
  <c r="AC115" i="2" s="1"/>
  <c r="AA115" i="2"/>
  <c r="AD115" i="2"/>
  <c r="AE115" i="2"/>
  <c r="AF115" i="2"/>
  <c r="AG115" i="2"/>
  <c r="AH115" i="2"/>
  <c r="W115" i="2" s="1"/>
  <c r="AI115" i="2"/>
  <c r="Q116" i="2"/>
  <c r="R116" i="2"/>
  <c r="U116" i="2"/>
  <c r="V116" i="2" s="1"/>
  <c r="Y116" i="2"/>
  <c r="AB116" i="2" s="1"/>
  <c r="Z116" i="2"/>
  <c r="AC116" i="2" s="1"/>
  <c r="AA116" i="2"/>
  <c r="AD116" i="2"/>
  <c r="AE116" i="2"/>
  <c r="AF116" i="2"/>
  <c r="AG116" i="2"/>
  <c r="AH116" i="2"/>
  <c r="AI116" i="2"/>
  <c r="Q117" i="2"/>
  <c r="R117" i="2"/>
  <c r="U117" i="2"/>
  <c r="V117" i="2" s="1"/>
  <c r="Y117" i="2"/>
  <c r="AB117" i="2" s="1"/>
  <c r="Z117" i="2"/>
  <c r="AA117" i="2"/>
  <c r="AC117" i="2"/>
  <c r="AD117" i="2"/>
  <c r="AE117" i="2"/>
  <c r="AF117" i="2"/>
  <c r="AG117" i="2"/>
  <c r="AH117" i="2"/>
  <c r="AI117" i="2"/>
  <c r="V32" i="2"/>
  <c r="U32" i="2"/>
  <c r="Y32" i="2"/>
  <c r="Z32" i="2"/>
  <c r="AC32" i="2" s="1"/>
  <c r="AA32" i="2"/>
  <c r="R15" i="1"/>
  <c r="AL36" i="2" s="1"/>
  <c r="R14" i="1"/>
  <c r="AL35" i="2" s="1"/>
  <c r="R13" i="1"/>
  <c r="AL34" i="2" s="1"/>
  <c r="R12" i="1"/>
  <c r="AL33" i="2" s="1"/>
  <c r="R11" i="1"/>
  <c r="AL32" i="2"/>
  <c r="W32" i="2" s="1"/>
  <c r="AB32" i="2"/>
  <c r="AD32" i="2"/>
  <c r="AE32" i="2"/>
  <c r="AF32" i="2"/>
  <c r="AI32" i="2"/>
  <c r="AH32" i="2"/>
  <c r="O67" i="2"/>
  <c r="AG67" i="2" s="1"/>
  <c r="O66" i="2"/>
  <c r="AG66" i="2" s="1"/>
  <c r="O65" i="2"/>
  <c r="AG65" i="2" s="1"/>
  <c r="O64" i="2"/>
  <c r="AG64" i="2" s="1"/>
  <c r="O63" i="2"/>
  <c r="AG63" i="2" s="1"/>
  <c r="O62" i="2"/>
  <c r="AG62" i="2" s="1"/>
  <c r="O61" i="2"/>
  <c r="AG61" i="2" s="1"/>
  <c r="O60" i="2"/>
  <c r="AG60" i="2" s="1"/>
  <c r="O59" i="2"/>
  <c r="AG59" i="2" s="1"/>
  <c r="O58" i="2"/>
  <c r="AG58" i="2" s="1"/>
  <c r="O57" i="2"/>
  <c r="AG57" i="2" s="1"/>
  <c r="O56" i="2"/>
  <c r="AG56" i="2" s="1"/>
  <c r="O55" i="2"/>
  <c r="AG55" i="2" s="1"/>
  <c r="O54" i="2"/>
  <c r="AG54" i="2" s="1"/>
  <c r="O53" i="2"/>
  <c r="AG53" i="2" s="1"/>
  <c r="O52" i="2"/>
  <c r="AG52" i="2" s="1"/>
  <c r="O51" i="2"/>
  <c r="AG51" i="2" s="1"/>
  <c r="O50" i="2"/>
  <c r="AG50" i="2" s="1"/>
  <c r="O49" i="2"/>
  <c r="AG49" i="2" s="1"/>
  <c r="O48" i="2"/>
  <c r="AG48" i="2" s="1"/>
  <c r="O47" i="2"/>
  <c r="AG47" i="2" s="1"/>
  <c r="O46" i="2"/>
  <c r="AG46" i="2" s="1"/>
  <c r="O45" i="2"/>
  <c r="AG45" i="2" s="1"/>
  <c r="O44" i="2"/>
  <c r="AG44" i="2" s="1"/>
  <c r="O43" i="2"/>
  <c r="AG43" i="2" s="1"/>
  <c r="O42" i="2"/>
  <c r="AG42" i="2" s="1"/>
  <c r="O41" i="2"/>
  <c r="AG41" i="2" s="1"/>
  <c r="O40" i="2"/>
  <c r="AG40" i="2" s="1"/>
  <c r="O39" i="2"/>
  <c r="AG39" i="2" s="1"/>
  <c r="O38" i="2"/>
  <c r="AG38" i="2" s="1"/>
  <c r="O37" i="2"/>
  <c r="AG37" i="2" s="1"/>
  <c r="O36" i="2"/>
  <c r="AG36" i="2" s="1"/>
  <c r="O35" i="2"/>
  <c r="AG35" i="2" s="1"/>
  <c r="O34" i="2"/>
  <c r="AG34" i="2" s="1"/>
  <c r="O33" i="2"/>
  <c r="AG33" i="2" s="1"/>
  <c r="O32" i="2"/>
  <c r="AG32" i="2" s="1"/>
  <c r="R32" i="2"/>
  <c r="Q32" i="2"/>
  <c r="M31" i="2"/>
  <c r="L31" i="2"/>
  <c r="K31" i="2"/>
  <c r="J31" i="2"/>
  <c r="E31" i="2"/>
  <c r="D31" i="2"/>
  <c r="G31" i="2"/>
  <c r="I31" i="2"/>
  <c r="H31" i="2"/>
  <c r="F31" i="2"/>
  <c r="C31" i="2"/>
  <c r="B31" i="2"/>
  <c r="A31" i="2"/>
  <c r="U103" i="1"/>
  <c r="T103" i="1"/>
  <c r="S103" i="1"/>
  <c r="R103" i="1"/>
  <c r="U102" i="1"/>
  <c r="T102" i="1"/>
  <c r="S102" i="1"/>
  <c r="R102" i="1"/>
  <c r="U101" i="1"/>
  <c r="T101" i="1"/>
  <c r="S101" i="1"/>
  <c r="AM122" i="2" s="1"/>
  <c r="X122" i="2" s="1"/>
  <c r="R101" i="1"/>
  <c r="AL122" i="2" s="1"/>
  <c r="U100" i="1"/>
  <c r="T100" i="1"/>
  <c r="S100" i="1"/>
  <c r="AM121" i="2" s="1"/>
  <c r="R100" i="1"/>
  <c r="AL121" i="2" s="1"/>
  <c r="S121" i="2" s="1"/>
  <c r="U99" i="1"/>
  <c r="T99" i="1"/>
  <c r="S99" i="1"/>
  <c r="AM120" i="2" s="1"/>
  <c r="T120" i="2" s="1"/>
  <c r="R99" i="1"/>
  <c r="AL120" i="2" s="1"/>
  <c r="U98" i="1"/>
  <c r="T98" i="1"/>
  <c r="S98" i="1"/>
  <c r="AM119" i="2" s="1"/>
  <c r="R98" i="1"/>
  <c r="AL119" i="2" s="1"/>
  <c r="W119" i="2" s="1"/>
  <c r="U97" i="1"/>
  <c r="T97" i="1"/>
  <c r="S97" i="1"/>
  <c r="AM118" i="2" s="1"/>
  <c r="X118" i="2" s="1"/>
  <c r="R97" i="1"/>
  <c r="AL118" i="2" s="1"/>
  <c r="U96" i="1"/>
  <c r="T96" i="1"/>
  <c r="S96" i="1"/>
  <c r="AM117" i="2" s="1"/>
  <c r="R96" i="1"/>
  <c r="AL117" i="2" s="1"/>
  <c r="S117" i="2" s="1"/>
  <c r="U95" i="1"/>
  <c r="T95" i="1"/>
  <c r="S95" i="1"/>
  <c r="AM116" i="2" s="1"/>
  <c r="R95" i="1"/>
  <c r="AL116" i="2" s="1"/>
  <c r="U94" i="1"/>
  <c r="T94" i="1"/>
  <c r="S94" i="1"/>
  <c r="AM115" i="2" s="1"/>
  <c r="R94" i="1"/>
  <c r="AL115" i="2" s="1"/>
  <c r="U93" i="1"/>
  <c r="T93" i="1"/>
  <c r="S93" i="1"/>
  <c r="AM114" i="2" s="1"/>
  <c r="T114" i="2" s="1"/>
  <c r="R93" i="1"/>
  <c r="AL114" i="2" s="1"/>
  <c r="U92" i="1"/>
  <c r="T92" i="1"/>
  <c r="S92" i="1"/>
  <c r="AM113" i="2" s="1"/>
  <c r="R92" i="1"/>
  <c r="AL113" i="2" s="1"/>
  <c r="U91" i="1"/>
  <c r="T91" i="1"/>
  <c r="S91" i="1"/>
  <c r="AM112" i="2" s="1"/>
  <c r="T112" i="2" s="1"/>
  <c r="R91" i="1"/>
  <c r="AL112" i="2" s="1"/>
  <c r="U90" i="1"/>
  <c r="T90" i="1"/>
  <c r="S90" i="1"/>
  <c r="AM111" i="2" s="1"/>
  <c r="R90" i="1"/>
  <c r="AL111" i="2" s="1"/>
  <c r="U89" i="1"/>
  <c r="T89" i="1"/>
  <c r="S89" i="1"/>
  <c r="AM110" i="2" s="1"/>
  <c r="X110" i="2" s="1"/>
  <c r="R89" i="1"/>
  <c r="AL110" i="2" s="1"/>
  <c r="U88" i="1"/>
  <c r="T88" i="1"/>
  <c r="S88" i="1"/>
  <c r="AM109" i="2" s="1"/>
  <c r="R88" i="1"/>
  <c r="AL109" i="2" s="1"/>
  <c r="S109" i="2" s="1"/>
  <c r="U87" i="1"/>
  <c r="T87" i="1"/>
  <c r="S87" i="1"/>
  <c r="AM108" i="2" s="1"/>
  <c r="R87" i="1"/>
  <c r="AL108" i="2" s="1"/>
  <c r="U86" i="1"/>
  <c r="T86" i="1"/>
  <c r="S86" i="1"/>
  <c r="AM107" i="2" s="1"/>
  <c r="R86" i="1"/>
  <c r="AL107" i="2" s="1"/>
  <c r="U85" i="1"/>
  <c r="T85" i="1"/>
  <c r="S85" i="1"/>
  <c r="AM106" i="2" s="1"/>
  <c r="T106" i="2" s="1"/>
  <c r="R85" i="1"/>
  <c r="AL106" i="2" s="1"/>
  <c r="U84" i="1"/>
  <c r="T84" i="1"/>
  <c r="S84" i="1"/>
  <c r="AM105" i="2" s="1"/>
  <c r="R84" i="1"/>
  <c r="AL105" i="2" s="1"/>
  <c r="U83" i="1"/>
  <c r="T83" i="1"/>
  <c r="S83" i="1"/>
  <c r="AM104" i="2" s="1"/>
  <c r="T104" i="2" s="1"/>
  <c r="R83" i="1"/>
  <c r="AL104" i="2" s="1"/>
  <c r="U82" i="1"/>
  <c r="T82" i="1"/>
  <c r="S82" i="1"/>
  <c r="AM103" i="2" s="1"/>
  <c r="R82" i="1"/>
  <c r="AL103" i="2" s="1"/>
  <c r="U81" i="1"/>
  <c r="T81" i="1"/>
  <c r="S81" i="1"/>
  <c r="AM102" i="2" s="1"/>
  <c r="X102" i="2" s="1"/>
  <c r="R81" i="1"/>
  <c r="AL102" i="2" s="1"/>
  <c r="U80" i="1"/>
  <c r="T80" i="1"/>
  <c r="S80" i="1"/>
  <c r="AM101" i="2" s="1"/>
  <c r="R80" i="1"/>
  <c r="AL101" i="2" s="1"/>
  <c r="S101" i="2" s="1"/>
  <c r="U79" i="1"/>
  <c r="T79" i="1"/>
  <c r="S79" i="1"/>
  <c r="AM100" i="2" s="1"/>
  <c r="R79" i="1"/>
  <c r="AL100" i="2" s="1"/>
  <c r="U78" i="1"/>
  <c r="T78" i="1"/>
  <c r="S78" i="1"/>
  <c r="AM99" i="2" s="1"/>
  <c r="R78" i="1"/>
  <c r="AL99" i="2" s="1"/>
  <c r="U77" i="1"/>
  <c r="T77" i="1"/>
  <c r="S77" i="1"/>
  <c r="AM98" i="2" s="1"/>
  <c r="T98" i="2" s="1"/>
  <c r="R77" i="1"/>
  <c r="AL98" i="2" s="1"/>
  <c r="U76" i="1"/>
  <c r="T76" i="1"/>
  <c r="S76" i="1"/>
  <c r="AM97" i="2" s="1"/>
  <c r="R76" i="1"/>
  <c r="AL97" i="2" s="1"/>
  <c r="U75" i="1"/>
  <c r="T75" i="1"/>
  <c r="S75" i="1"/>
  <c r="AM96" i="2" s="1"/>
  <c r="T96" i="2" s="1"/>
  <c r="R75" i="1"/>
  <c r="AL96" i="2" s="1"/>
  <c r="U74" i="1"/>
  <c r="T74" i="1"/>
  <c r="S74" i="1"/>
  <c r="AM95" i="2" s="1"/>
  <c r="R74" i="1"/>
  <c r="AL95" i="2" s="1"/>
  <c r="U73" i="1"/>
  <c r="T73" i="1"/>
  <c r="S73" i="1"/>
  <c r="AM94" i="2" s="1"/>
  <c r="X94" i="2" s="1"/>
  <c r="R73" i="1"/>
  <c r="AL94" i="2" s="1"/>
  <c r="U72" i="1"/>
  <c r="T72" i="1"/>
  <c r="S72" i="1"/>
  <c r="AM93" i="2" s="1"/>
  <c r="R72" i="1"/>
  <c r="AL93" i="2" s="1"/>
  <c r="S93" i="2" s="1"/>
  <c r="U71" i="1"/>
  <c r="T71" i="1"/>
  <c r="S71" i="1"/>
  <c r="AM92" i="2" s="1"/>
  <c r="R71" i="1"/>
  <c r="AL92" i="2" s="1"/>
  <c r="U70" i="1"/>
  <c r="T70" i="1"/>
  <c r="S70" i="1"/>
  <c r="AM91" i="2" s="1"/>
  <c r="R70" i="1"/>
  <c r="AL91" i="2" s="1"/>
  <c r="U69" i="1"/>
  <c r="T69" i="1"/>
  <c r="S69" i="1"/>
  <c r="AM90" i="2" s="1"/>
  <c r="T90" i="2" s="1"/>
  <c r="R69" i="1"/>
  <c r="AL90" i="2" s="1"/>
  <c r="U68" i="1"/>
  <c r="T68" i="1"/>
  <c r="S68" i="1"/>
  <c r="AM89" i="2" s="1"/>
  <c r="R68" i="1"/>
  <c r="AL89" i="2" s="1"/>
  <c r="U67" i="1"/>
  <c r="T67" i="1"/>
  <c r="S67" i="1"/>
  <c r="AM88" i="2" s="1"/>
  <c r="T88" i="2" s="1"/>
  <c r="R67" i="1"/>
  <c r="AL88" i="2" s="1"/>
  <c r="U66" i="1"/>
  <c r="T66" i="1"/>
  <c r="S66" i="1"/>
  <c r="AM87" i="2" s="1"/>
  <c r="R66" i="1"/>
  <c r="AL87" i="2" s="1"/>
  <c r="W87" i="2" s="1"/>
  <c r="U65" i="1"/>
  <c r="T65" i="1"/>
  <c r="S65" i="1"/>
  <c r="AM86" i="2" s="1"/>
  <c r="X86" i="2" s="1"/>
  <c r="R65" i="1"/>
  <c r="AL86" i="2" s="1"/>
  <c r="U64" i="1"/>
  <c r="T64" i="1"/>
  <c r="S64" i="1"/>
  <c r="AM85" i="2" s="1"/>
  <c r="R64" i="1"/>
  <c r="AL85" i="2" s="1"/>
  <c r="U63" i="1"/>
  <c r="T63" i="1"/>
  <c r="S63" i="1"/>
  <c r="AM84" i="2" s="1"/>
  <c r="R63" i="1"/>
  <c r="AL84" i="2" s="1"/>
  <c r="U62" i="1"/>
  <c r="T62" i="1"/>
  <c r="S62" i="1"/>
  <c r="AM83" i="2" s="1"/>
  <c r="R62" i="1"/>
  <c r="AL83" i="2" s="1"/>
  <c r="S83" i="2" s="1"/>
  <c r="U61" i="1"/>
  <c r="T61" i="1"/>
  <c r="S61" i="1"/>
  <c r="AM82" i="2" s="1"/>
  <c r="T82" i="2" s="1"/>
  <c r="R61" i="1"/>
  <c r="AL82" i="2" s="1"/>
  <c r="U60" i="1"/>
  <c r="T60" i="1"/>
  <c r="S60" i="1"/>
  <c r="AM81" i="2" s="1"/>
  <c r="R60" i="1"/>
  <c r="AL81" i="2" s="1"/>
  <c r="U59" i="1"/>
  <c r="T59" i="1"/>
  <c r="S59" i="1"/>
  <c r="AM80" i="2" s="1"/>
  <c r="R59" i="1"/>
  <c r="AL80" i="2" s="1"/>
  <c r="U58" i="1"/>
  <c r="T58" i="1"/>
  <c r="S58" i="1"/>
  <c r="AM79" i="2" s="1"/>
  <c r="R58" i="1"/>
  <c r="AL79" i="2" s="1"/>
  <c r="W79" i="2" s="1"/>
  <c r="U57" i="1"/>
  <c r="T57" i="1"/>
  <c r="S57" i="1"/>
  <c r="AM78" i="2" s="1"/>
  <c r="R57" i="1"/>
  <c r="AL78" i="2" s="1"/>
  <c r="U56" i="1"/>
  <c r="T56" i="1"/>
  <c r="S56" i="1"/>
  <c r="AM77" i="2" s="1"/>
  <c r="R56" i="1"/>
  <c r="AL77" i="2" s="1"/>
  <c r="S77" i="2" s="1"/>
  <c r="U55" i="1"/>
  <c r="T55" i="1"/>
  <c r="S55" i="1"/>
  <c r="AM76" i="2" s="1"/>
  <c r="X76" i="2" s="1"/>
  <c r="R55" i="1"/>
  <c r="AL76" i="2" s="1"/>
  <c r="U54" i="1"/>
  <c r="T54" i="1"/>
  <c r="S54" i="1"/>
  <c r="AM75" i="2" s="1"/>
  <c r="R54" i="1"/>
  <c r="AL75" i="2" s="1"/>
  <c r="W75" i="2" s="1"/>
  <c r="U53" i="1"/>
  <c r="T53" i="1"/>
  <c r="S53" i="1"/>
  <c r="AM74" i="2" s="1"/>
  <c r="R53" i="1"/>
  <c r="AL74" i="2" s="1"/>
  <c r="U52" i="1"/>
  <c r="T52" i="1"/>
  <c r="S52" i="1"/>
  <c r="AM73" i="2" s="1"/>
  <c r="R52" i="1"/>
  <c r="AL73" i="2" s="1"/>
  <c r="S73" i="2" s="1"/>
  <c r="U51" i="1"/>
  <c r="T51" i="1"/>
  <c r="S51" i="1"/>
  <c r="AM72" i="2" s="1"/>
  <c r="X72" i="2" s="1"/>
  <c r="R51" i="1"/>
  <c r="AL72" i="2" s="1"/>
  <c r="U50" i="1"/>
  <c r="T50" i="1"/>
  <c r="S50" i="1"/>
  <c r="AM71" i="2" s="1"/>
  <c r="R50" i="1"/>
  <c r="AL71" i="2" s="1"/>
  <c r="W71" i="2" s="1"/>
  <c r="U49" i="1"/>
  <c r="T49" i="1"/>
  <c r="S49" i="1"/>
  <c r="AM70" i="2" s="1"/>
  <c r="T70" i="2" s="1"/>
  <c r="R49" i="1"/>
  <c r="AL70" i="2" s="1"/>
  <c r="U48" i="1"/>
  <c r="T48" i="1"/>
  <c r="S48" i="1"/>
  <c r="AM69" i="2" s="1"/>
  <c r="R48" i="1"/>
  <c r="AL69" i="2" s="1"/>
  <c r="S69" i="2" s="1"/>
  <c r="U47" i="1"/>
  <c r="T47" i="1"/>
  <c r="S47" i="1"/>
  <c r="AM68" i="2" s="1"/>
  <c r="X68" i="2" s="1"/>
  <c r="R47" i="1"/>
  <c r="AL68" i="2" s="1"/>
  <c r="U46" i="1"/>
  <c r="T46" i="1"/>
  <c r="S46" i="1"/>
  <c r="AM67" i="2" s="1"/>
  <c r="R46" i="1"/>
  <c r="AL67" i="2" s="1"/>
  <c r="S67" i="2" s="1"/>
  <c r="U45" i="1"/>
  <c r="T45" i="1"/>
  <c r="S45" i="1"/>
  <c r="AM66" i="2" s="1"/>
  <c r="T66" i="2" s="1"/>
  <c r="R45" i="1"/>
  <c r="AL66" i="2" s="1"/>
  <c r="U44" i="1"/>
  <c r="T44" i="1"/>
  <c r="S44" i="1"/>
  <c r="AM65" i="2" s="1"/>
  <c r="R44" i="1"/>
  <c r="AL65" i="2" s="1"/>
  <c r="S65" i="2" s="1"/>
  <c r="U43" i="1"/>
  <c r="T43" i="1"/>
  <c r="S43" i="1"/>
  <c r="AM64" i="2" s="1"/>
  <c r="X64" i="2" s="1"/>
  <c r="R43" i="1"/>
  <c r="AL64" i="2" s="1"/>
  <c r="U42" i="1"/>
  <c r="T42" i="1"/>
  <c r="S42" i="1"/>
  <c r="AM63" i="2" s="1"/>
  <c r="R42" i="1"/>
  <c r="AL63" i="2" s="1"/>
  <c r="S63" i="2" s="1"/>
  <c r="U41" i="1"/>
  <c r="T41" i="1"/>
  <c r="S41" i="1"/>
  <c r="AM62" i="2" s="1"/>
  <c r="T62" i="2" s="1"/>
  <c r="R41" i="1"/>
  <c r="AL62" i="2" s="1"/>
  <c r="U40" i="1"/>
  <c r="T40" i="1"/>
  <c r="S40" i="1"/>
  <c r="AM61" i="2" s="1"/>
  <c r="R40" i="1"/>
  <c r="AL61" i="2" s="1"/>
  <c r="S61" i="2" s="1"/>
  <c r="U39" i="1"/>
  <c r="T39" i="1"/>
  <c r="S39" i="1"/>
  <c r="AM60" i="2" s="1"/>
  <c r="X60" i="2" s="1"/>
  <c r="R39" i="1"/>
  <c r="AL60" i="2" s="1"/>
  <c r="U38" i="1"/>
  <c r="T38" i="1"/>
  <c r="S38" i="1"/>
  <c r="AM59" i="2" s="1"/>
  <c r="R38" i="1"/>
  <c r="AL59" i="2" s="1"/>
  <c r="U37" i="1"/>
  <c r="T37" i="1"/>
  <c r="S37" i="1"/>
  <c r="AM58" i="2" s="1"/>
  <c r="T58" i="2" s="1"/>
  <c r="R37" i="1"/>
  <c r="AL58" i="2" s="1"/>
  <c r="U36" i="1"/>
  <c r="T36" i="1"/>
  <c r="S36" i="1"/>
  <c r="AM57" i="2" s="1"/>
  <c r="R36" i="1"/>
  <c r="AL57" i="2" s="1"/>
  <c r="U35" i="1"/>
  <c r="T35" i="1"/>
  <c r="S35" i="1"/>
  <c r="AM56" i="2" s="1"/>
  <c r="R35" i="1"/>
  <c r="AL56" i="2" s="1"/>
  <c r="U34" i="1"/>
  <c r="T34" i="1"/>
  <c r="S34" i="1"/>
  <c r="AM55" i="2" s="1"/>
  <c r="R34" i="1"/>
  <c r="AL55" i="2" s="1"/>
  <c r="U33" i="1"/>
  <c r="T33" i="1"/>
  <c r="S33" i="1"/>
  <c r="AM54" i="2" s="1"/>
  <c r="T54" i="2" s="1"/>
  <c r="R33" i="1"/>
  <c r="AL54" i="2" s="1"/>
  <c r="U32" i="1"/>
  <c r="T32" i="1"/>
  <c r="S32" i="1"/>
  <c r="AM53" i="2" s="1"/>
  <c r="R32" i="1"/>
  <c r="AL53" i="2" s="1"/>
  <c r="U31" i="1"/>
  <c r="T31" i="1"/>
  <c r="S31" i="1"/>
  <c r="AM52" i="2" s="1"/>
  <c r="R31" i="1"/>
  <c r="AL52" i="2" s="1"/>
  <c r="U30" i="1"/>
  <c r="T30" i="1"/>
  <c r="S30" i="1"/>
  <c r="AM51" i="2" s="1"/>
  <c r="R30" i="1"/>
  <c r="AL51" i="2" s="1"/>
  <c r="U29" i="1"/>
  <c r="T29" i="1"/>
  <c r="S29" i="1"/>
  <c r="AM50" i="2" s="1"/>
  <c r="T50" i="2" s="1"/>
  <c r="R29" i="1"/>
  <c r="AL50" i="2" s="1"/>
  <c r="U28" i="1"/>
  <c r="T28" i="1"/>
  <c r="S28" i="1"/>
  <c r="AM49" i="2" s="1"/>
  <c r="R28" i="1"/>
  <c r="AL49" i="2" s="1"/>
  <c r="U27" i="1"/>
  <c r="T27" i="1"/>
  <c r="S27" i="1"/>
  <c r="AM48" i="2" s="1"/>
  <c r="R27" i="1"/>
  <c r="AL48" i="2" s="1"/>
  <c r="U26" i="1"/>
  <c r="T26" i="1"/>
  <c r="S26" i="1"/>
  <c r="AM47" i="2" s="1"/>
  <c r="R26" i="1"/>
  <c r="AL47" i="2" s="1"/>
  <c r="U25" i="1"/>
  <c r="T25" i="1"/>
  <c r="S25" i="1"/>
  <c r="AM46" i="2" s="1"/>
  <c r="T46" i="2" s="1"/>
  <c r="R25" i="1"/>
  <c r="AL46" i="2" s="1"/>
  <c r="U24" i="1"/>
  <c r="T24" i="1"/>
  <c r="S24" i="1"/>
  <c r="AM45" i="2" s="1"/>
  <c r="R24" i="1"/>
  <c r="AL45" i="2" s="1"/>
  <c r="U23" i="1"/>
  <c r="T23" i="1"/>
  <c r="S23" i="1"/>
  <c r="AM44" i="2" s="1"/>
  <c r="R23" i="1"/>
  <c r="AL44" i="2" s="1"/>
  <c r="U22" i="1"/>
  <c r="T22" i="1"/>
  <c r="S22" i="1"/>
  <c r="AM43" i="2" s="1"/>
  <c r="R22" i="1"/>
  <c r="AL43" i="2" s="1"/>
  <c r="U21" i="1"/>
  <c r="T21" i="1"/>
  <c r="S21" i="1"/>
  <c r="AM42" i="2" s="1"/>
  <c r="T42" i="2" s="1"/>
  <c r="R21" i="1"/>
  <c r="AL42" i="2" s="1"/>
  <c r="U20" i="1"/>
  <c r="T20" i="1"/>
  <c r="S20" i="1"/>
  <c r="AM41" i="2" s="1"/>
  <c r="R20" i="1"/>
  <c r="AL41" i="2" s="1"/>
  <c r="U19" i="1"/>
  <c r="T19" i="1"/>
  <c r="S19" i="1"/>
  <c r="AM40" i="2" s="1"/>
  <c r="X40" i="2" s="1"/>
  <c r="R19" i="1"/>
  <c r="AL40" i="2" s="1"/>
  <c r="U18" i="1"/>
  <c r="T18" i="1"/>
  <c r="S18" i="1"/>
  <c r="AM39" i="2" s="1"/>
  <c r="R18" i="1"/>
  <c r="AL39" i="2" s="1"/>
  <c r="U17" i="1"/>
  <c r="T17" i="1"/>
  <c r="S17" i="1"/>
  <c r="AM38" i="2" s="1"/>
  <c r="T38" i="2" s="1"/>
  <c r="R17" i="1"/>
  <c r="AL38" i="2" s="1"/>
  <c r="U16" i="1"/>
  <c r="T16" i="1"/>
  <c r="S16" i="1"/>
  <c r="AM37" i="2" s="1"/>
  <c r="U15" i="1"/>
  <c r="T15" i="1"/>
  <c r="S15" i="1"/>
  <c r="AM36" i="2" s="1"/>
  <c r="X36" i="2" s="1"/>
  <c r="U14" i="1"/>
  <c r="T14" i="1"/>
  <c r="S14" i="1"/>
  <c r="AM35" i="2" s="1"/>
  <c r="U13" i="1"/>
  <c r="T13" i="1"/>
  <c r="S13" i="1"/>
  <c r="AM34" i="2" s="1"/>
  <c r="T34" i="2" s="1"/>
  <c r="U12" i="1"/>
  <c r="T12" i="1"/>
  <c r="S12" i="1"/>
  <c r="AM33" i="2" s="1"/>
  <c r="S11" i="1"/>
  <c r="AM32" i="2" s="1"/>
  <c r="T32" i="2" s="1"/>
  <c r="X11" i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1" i="1"/>
  <c r="T11" i="1"/>
  <c r="U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N11" i="1"/>
  <c r="M11" i="1"/>
  <c r="L11" i="1"/>
  <c r="K11" i="1"/>
  <c r="X48" i="2" l="1"/>
  <c r="T48" i="2"/>
  <c r="X56" i="2"/>
  <c r="T56" i="2"/>
  <c r="T74" i="2"/>
  <c r="X74" i="2"/>
  <c r="W113" i="2"/>
  <c r="S113" i="2"/>
  <c r="T108" i="2"/>
  <c r="X108" i="2"/>
  <c r="T107" i="2"/>
  <c r="AB106" i="2"/>
  <c r="AA106" i="2"/>
  <c r="AB105" i="2"/>
  <c r="AA105" i="2"/>
  <c r="W97" i="2"/>
  <c r="S97" i="2"/>
  <c r="T92" i="2"/>
  <c r="X92" i="2"/>
  <c r="AB90" i="2"/>
  <c r="AA90" i="2"/>
  <c r="AB89" i="2"/>
  <c r="AA89" i="2"/>
  <c r="T72" i="2"/>
  <c r="X70" i="2"/>
  <c r="T68" i="2"/>
  <c r="S85" i="2"/>
  <c r="W85" i="2"/>
  <c r="X88" i="2"/>
  <c r="T84" i="2"/>
  <c r="X82" i="2"/>
  <c r="W81" i="2"/>
  <c r="S79" i="2"/>
  <c r="W73" i="2"/>
  <c r="S71" i="2"/>
  <c r="W67" i="2"/>
  <c r="T64" i="2"/>
  <c r="W63" i="2"/>
  <c r="T60" i="2"/>
  <c r="X52" i="2"/>
  <c r="T52" i="2"/>
  <c r="T116" i="2"/>
  <c r="X116" i="2"/>
  <c r="T115" i="2"/>
  <c r="AB114" i="2"/>
  <c r="AA114" i="2"/>
  <c r="AB113" i="2"/>
  <c r="AA113" i="2"/>
  <c r="W105" i="2"/>
  <c r="S105" i="2"/>
  <c r="T100" i="2"/>
  <c r="X100" i="2"/>
  <c r="AB98" i="2"/>
  <c r="AA98" i="2"/>
  <c r="AB97" i="2"/>
  <c r="AA97" i="2"/>
  <c r="W89" i="2"/>
  <c r="S89" i="2"/>
  <c r="T86" i="2"/>
  <c r="W83" i="2"/>
  <c r="T76" i="2"/>
  <c r="W69" i="2"/>
  <c r="X44" i="2"/>
  <c r="T44" i="2"/>
  <c r="T78" i="2"/>
  <c r="X78" i="2"/>
  <c r="T80" i="2"/>
  <c r="X80" i="2"/>
  <c r="X114" i="2"/>
  <c r="X112" i="2"/>
  <c r="T102" i="2"/>
  <c r="X98" i="2"/>
  <c r="X96" i="2"/>
  <c r="S87" i="2"/>
  <c r="W77" i="2"/>
  <c r="S75" i="2"/>
  <c r="X66" i="2"/>
  <c r="W65" i="2"/>
  <c r="X62" i="2"/>
  <c r="W61" i="2"/>
  <c r="S43" i="2"/>
  <c r="X42" i="2"/>
  <c r="T111" i="2"/>
  <c r="S110" i="2"/>
  <c r="X84" i="2"/>
  <c r="AA82" i="2"/>
  <c r="AA81" i="2"/>
  <c r="AA76" i="2"/>
  <c r="AA72" i="2"/>
  <c r="AA68" i="2"/>
  <c r="AA66" i="2"/>
  <c r="AA64" i="2"/>
  <c r="AA62" i="2"/>
  <c r="AA60" i="2"/>
  <c r="S51" i="2"/>
  <c r="W51" i="2"/>
  <c r="X50" i="2"/>
  <c r="S49" i="2"/>
  <c r="W49" i="2"/>
  <c r="W117" i="2"/>
  <c r="T113" i="2"/>
  <c r="S112" i="2"/>
  <c r="W109" i="2"/>
  <c r="W101" i="2"/>
  <c r="W93" i="2"/>
  <c r="S81" i="2"/>
  <c r="AA69" i="2"/>
  <c r="S59" i="2"/>
  <c r="W59" i="2"/>
  <c r="X58" i="2"/>
  <c r="S47" i="2"/>
  <c r="W47" i="2"/>
  <c r="X46" i="2"/>
  <c r="S45" i="2"/>
  <c r="W45" i="2"/>
  <c r="W39" i="2"/>
  <c r="AA38" i="2"/>
  <c r="AB38" i="2"/>
  <c r="T122" i="2"/>
  <c r="S57" i="2"/>
  <c r="W57" i="2"/>
  <c r="W43" i="2"/>
  <c r="X120" i="2"/>
  <c r="T118" i="2"/>
  <c r="T117" i="2"/>
  <c r="S116" i="2"/>
  <c r="AA111" i="2"/>
  <c r="T109" i="2"/>
  <c r="S108" i="2"/>
  <c r="AA103" i="2"/>
  <c r="AA95" i="2"/>
  <c r="AA87" i="2"/>
  <c r="AA79" i="2"/>
  <c r="AA75" i="2"/>
  <c r="AA71" i="2"/>
  <c r="S55" i="2"/>
  <c r="W55" i="2"/>
  <c r="X54" i="2"/>
  <c r="S53" i="2"/>
  <c r="W53" i="2"/>
  <c r="S41" i="2"/>
  <c r="W41" i="2"/>
  <c r="S35" i="2"/>
  <c r="W121" i="2"/>
  <c r="W33" i="2"/>
  <c r="S120" i="2"/>
  <c r="S39" i="2"/>
  <c r="W35" i="2"/>
  <c r="AB120" i="2"/>
  <c r="AA35" i="2"/>
  <c r="S122" i="2"/>
  <c r="T119" i="2"/>
  <c r="S118" i="2"/>
  <c r="X32" i="2"/>
  <c r="T40" i="2"/>
  <c r="X38" i="2"/>
  <c r="T36" i="2"/>
  <c r="X34" i="2"/>
  <c r="S32" i="2"/>
  <c r="T121" i="2"/>
  <c r="W122" i="2"/>
  <c r="X121" i="2"/>
  <c r="W120" i="2"/>
  <c r="X119" i="2"/>
  <c r="W118" i="2"/>
  <c r="T105" i="2"/>
  <c r="X105" i="2"/>
  <c r="S104" i="2"/>
  <c r="W104" i="2"/>
  <c r="T101" i="2"/>
  <c r="X101" i="2"/>
  <c r="S100" i="2"/>
  <c r="W100" i="2"/>
  <c r="T97" i="2"/>
  <c r="X97" i="2"/>
  <c r="S96" i="2"/>
  <c r="W96" i="2"/>
  <c r="T93" i="2"/>
  <c r="X93" i="2"/>
  <c r="S92" i="2"/>
  <c r="W92" i="2"/>
  <c r="T89" i="2"/>
  <c r="X89" i="2"/>
  <c r="S88" i="2"/>
  <c r="W88" i="2"/>
  <c r="T85" i="2"/>
  <c r="X85" i="2"/>
  <c r="S84" i="2"/>
  <c r="W84" i="2"/>
  <c r="T81" i="2"/>
  <c r="X81" i="2"/>
  <c r="S80" i="2"/>
  <c r="W80" i="2"/>
  <c r="T77" i="2"/>
  <c r="X77" i="2"/>
  <c r="S76" i="2"/>
  <c r="W76" i="2"/>
  <c r="T73" i="2"/>
  <c r="X73" i="2"/>
  <c r="S72" i="2"/>
  <c r="W72" i="2"/>
  <c r="T69" i="2"/>
  <c r="X69" i="2"/>
  <c r="S68" i="2"/>
  <c r="W68" i="2"/>
  <c r="T65" i="2"/>
  <c r="X65" i="2"/>
  <c r="S64" i="2"/>
  <c r="W64" i="2"/>
  <c r="T61" i="2"/>
  <c r="X61" i="2"/>
  <c r="S60" i="2"/>
  <c r="W60" i="2"/>
  <c r="T57" i="2"/>
  <c r="X57" i="2"/>
  <c r="S56" i="2"/>
  <c r="W56" i="2"/>
  <c r="T53" i="2"/>
  <c r="X53" i="2"/>
  <c r="S52" i="2"/>
  <c r="W52" i="2"/>
  <c r="T49" i="2"/>
  <c r="X49" i="2"/>
  <c r="S48" i="2"/>
  <c r="W48" i="2"/>
  <c r="T45" i="2"/>
  <c r="X45" i="2"/>
  <c r="S44" i="2"/>
  <c r="W44" i="2"/>
  <c r="T41" i="2"/>
  <c r="X41" i="2"/>
  <c r="S40" i="2"/>
  <c r="W40" i="2"/>
  <c r="T37" i="2"/>
  <c r="X37" i="2"/>
  <c r="S36" i="2"/>
  <c r="W36" i="2"/>
  <c r="T33" i="2"/>
  <c r="X33" i="2"/>
  <c r="T103" i="2"/>
  <c r="X103" i="2"/>
  <c r="S102" i="2"/>
  <c r="W102" i="2"/>
  <c r="T99" i="2"/>
  <c r="X99" i="2"/>
  <c r="S98" i="2"/>
  <c r="W98" i="2"/>
  <c r="T95" i="2"/>
  <c r="X95" i="2"/>
  <c r="S94" i="2"/>
  <c r="W94" i="2"/>
  <c r="T91" i="2"/>
  <c r="X91" i="2"/>
  <c r="S90" i="2"/>
  <c r="W90" i="2"/>
  <c r="T87" i="2"/>
  <c r="X87" i="2"/>
  <c r="S86" i="2"/>
  <c r="W86" i="2"/>
  <c r="T83" i="2"/>
  <c r="X83" i="2"/>
  <c r="S82" i="2"/>
  <c r="W82" i="2"/>
  <c r="T79" i="2"/>
  <c r="X79" i="2"/>
  <c r="S78" i="2"/>
  <c r="W78" i="2"/>
  <c r="T75" i="2"/>
  <c r="X75" i="2"/>
  <c r="S74" i="2"/>
  <c r="W74" i="2"/>
  <c r="T71" i="2"/>
  <c r="X71" i="2"/>
  <c r="S70" i="2"/>
  <c r="W70" i="2"/>
  <c r="T67" i="2"/>
  <c r="X67" i="2"/>
  <c r="S66" i="2"/>
  <c r="W66" i="2"/>
  <c r="T63" i="2"/>
  <c r="X63" i="2"/>
  <c r="S62" i="2"/>
  <c r="W62" i="2"/>
  <c r="T59" i="2"/>
  <c r="X59" i="2"/>
  <c r="S58" i="2"/>
  <c r="W58" i="2"/>
  <c r="T55" i="2"/>
  <c r="X55" i="2"/>
  <c r="S54" i="2"/>
  <c r="W54" i="2"/>
  <c r="T51" i="2"/>
  <c r="X51" i="2"/>
  <c r="S50" i="2"/>
  <c r="W50" i="2"/>
  <c r="T47" i="2"/>
  <c r="X47" i="2"/>
  <c r="S46" i="2"/>
  <c r="W46" i="2"/>
  <c r="T43" i="2"/>
  <c r="X43" i="2"/>
  <c r="S42" i="2"/>
  <c r="W42" i="2"/>
  <c r="T39" i="2"/>
  <c r="X39" i="2"/>
  <c r="S38" i="2"/>
  <c r="W38" i="2"/>
  <c r="T35" i="2"/>
  <c r="X35" i="2"/>
  <c r="S34" i="2"/>
  <c r="W34" i="2"/>
  <c r="X117" i="2"/>
  <c r="W116" i="2"/>
  <c r="X115" i="2"/>
  <c r="W114" i="2"/>
  <c r="X113" i="2"/>
  <c r="W112" i="2"/>
  <c r="X111" i="2"/>
  <c r="W110" i="2"/>
  <c r="X109" i="2"/>
  <c r="W108" i="2"/>
  <c r="X107" i="2"/>
  <c r="W106" i="2"/>
</calcChain>
</file>

<file path=xl/sharedStrings.xml><?xml version="1.0" encoding="utf-8"?>
<sst xmlns="http://schemas.openxmlformats.org/spreadsheetml/2006/main" count="329" uniqueCount="70">
  <si>
    <t>Relative</t>
  </si>
  <si>
    <t>Aerodyn</t>
  </si>
  <si>
    <t>Distance</t>
  </si>
  <si>
    <t>[m]</t>
  </si>
  <si>
    <t>Chord</t>
  </si>
  <si>
    <t>Thickness</t>
  </si>
  <si>
    <t>[%]</t>
  </si>
  <si>
    <t>Twist</t>
  </si>
  <si>
    <t>[deg]</t>
  </si>
  <si>
    <t>Center_x</t>
  </si>
  <si>
    <t>Center_y</t>
  </si>
  <si>
    <t>Profile</t>
  </si>
  <si>
    <t>set</t>
  </si>
  <si>
    <t>[-]</t>
  </si>
  <si>
    <t>radius</t>
  </si>
  <si>
    <t>chord</t>
  </si>
  <si>
    <t xml:space="preserve">thick </t>
  </si>
  <si>
    <t>;</t>
  </si>
  <si>
    <t>Aer file data</t>
  </si>
  <si>
    <t>C2def info</t>
  </si>
  <si>
    <t>x</t>
  </si>
  <si>
    <t>y</t>
  </si>
  <si>
    <t>z</t>
  </si>
  <si>
    <t>theta_z</t>
  </si>
  <si>
    <t>Structural data</t>
  </si>
  <si>
    <t>Dist.</t>
  </si>
  <si>
    <t>m</t>
  </si>
  <si>
    <t>[kg/m]</t>
  </si>
  <si>
    <t>I_p</t>
  </si>
  <si>
    <t>[kgm]</t>
  </si>
  <si>
    <t>Elastic</t>
  </si>
  <si>
    <t>center</t>
  </si>
  <si>
    <t>x-pitch</t>
  </si>
  <si>
    <t>EI_xE</t>
  </si>
  <si>
    <t>[Nm^2]</t>
  </si>
  <si>
    <t>EI_yE</t>
  </si>
  <si>
    <t>GI_z</t>
  </si>
  <si>
    <t>Center</t>
  </si>
  <si>
    <t>of</t>
  </si>
  <si>
    <t>gravity</t>
  </si>
  <si>
    <t>Shear</t>
  </si>
  <si>
    <t>x_ec</t>
  </si>
  <si>
    <t>y_ec</t>
  </si>
  <si>
    <t>x_cg</t>
  </si>
  <si>
    <t>y_cg</t>
  </si>
  <si>
    <t>x_sh</t>
  </si>
  <si>
    <t>y_sh</t>
  </si>
  <si>
    <t>r</t>
  </si>
  <si>
    <t>ri_x</t>
  </si>
  <si>
    <t>ri_y</t>
  </si>
  <si>
    <t>E</t>
  </si>
  <si>
    <t>G</t>
  </si>
  <si>
    <t>I_x</t>
  </si>
  <si>
    <t>I_y</t>
  </si>
  <si>
    <t>k_x</t>
  </si>
  <si>
    <t>k_y</t>
  </si>
  <si>
    <t>A</t>
  </si>
  <si>
    <t>pitch</t>
  </si>
  <si>
    <t>x_e</t>
  </si>
  <si>
    <t>y_e</t>
  </si>
  <si>
    <t>HAWC2 st data</t>
  </si>
  <si>
    <t>theta_ae</t>
  </si>
  <si>
    <t>c2_x</t>
  </si>
  <si>
    <t>c2_y</t>
  </si>
  <si>
    <t>mass</t>
  </si>
  <si>
    <t>E-mod</t>
  </si>
  <si>
    <t>G-mod</t>
  </si>
  <si>
    <t>Ix</t>
  </si>
  <si>
    <t>Iy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</si>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</sst>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zoomScale="50" zoomScaleNormal="50" workbookViewId="0">
      <selection activeCell="R16" sqref="R16"/>
    </sheetView>
  </sheetViews>
  <sheetFormatPr defaultRowHeight="15" x14ac:dyDescent="0.25"/>
  <sheetData>
    <row r="1" spans="1:24" x14ac:dyDescent="0.25">
      <c r="A1" t="s">
        <v>2</v>
      </c>
      <c r="B1" t="s">
        <v>3</v>
      </c>
    </row>
    <row r="2" spans="1:24" x14ac:dyDescent="0.25">
      <c r="A2" t="s">
        <v>4</v>
      </c>
      <c r="B2" t="s">
        <v>3</v>
      </c>
    </row>
    <row r="3" spans="1:24" x14ac:dyDescent="0.25">
      <c r="A3" t="s">
        <v>0</v>
      </c>
    </row>
    <row r="4" spans="1:24" x14ac:dyDescent="0.25">
      <c r="A4" t="s">
        <v>5</v>
      </c>
      <c r="B4" t="s">
        <v>6</v>
      </c>
    </row>
    <row r="5" spans="1:24" x14ac:dyDescent="0.25">
      <c r="A5" t="s">
        <v>7</v>
      </c>
      <c r="B5" t="s">
        <v>8</v>
      </c>
    </row>
    <row r="6" spans="1:24" x14ac:dyDescent="0.25">
      <c r="A6" t="s">
        <v>1</v>
      </c>
    </row>
    <row r="7" spans="1:24" x14ac:dyDescent="0.25">
      <c r="A7" t="s">
        <v>9</v>
      </c>
      <c r="B7" t="s">
        <v>3</v>
      </c>
    </row>
    <row r="8" spans="1:24" x14ac:dyDescent="0.25">
      <c r="A8" t="s">
        <v>1</v>
      </c>
      <c r="K8" t="s">
        <v>18</v>
      </c>
      <c r="Q8" t="s">
        <v>19</v>
      </c>
    </row>
    <row r="9" spans="1:24" x14ac:dyDescent="0.25">
      <c r="A9" t="s">
        <v>10</v>
      </c>
      <c r="B9" t="s">
        <v>3</v>
      </c>
    </row>
    <row r="10" spans="1:24" x14ac:dyDescent="0.25">
      <c r="A10" t="s">
        <v>11</v>
      </c>
      <c r="B10" t="s">
        <v>12</v>
      </c>
      <c r="C10" t="s">
        <v>13</v>
      </c>
      <c r="K10" t="s">
        <v>14</v>
      </c>
      <c r="L10" t="s">
        <v>15</v>
      </c>
      <c r="M10" t="s">
        <v>16</v>
      </c>
      <c r="N10" t="s">
        <v>12</v>
      </c>
      <c r="Q10" t="s">
        <v>14</v>
      </c>
      <c r="R10" t="s">
        <v>20</v>
      </c>
      <c r="S10" t="s">
        <v>21</v>
      </c>
      <c r="T10" t="s">
        <v>22</v>
      </c>
      <c r="U10" t="s">
        <v>23</v>
      </c>
      <c r="V10" t="s">
        <v>17</v>
      </c>
    </row>
    <row r="11" spans="1:24" x14ac:dyDescent="0.25">
      <c r="A11">
        <v>0</v>
      </c>
      <c r="B11">
        <v>1.95</v>
      </c>
      <c r="C11">
        <v>100</v>
      </c>
      <c r="D11">
        <v>0</v>
      </c>
      <c r="E11">
        <v>0</v>
      </c>
      <c r="F11">
        <v>0</v>
      </c>
      <c r="G11">
        <v>1</v>
      </c>
      <c r="K11">
        <f>A11</f>
        <v>0</v>
      </c>
      <c r="L11">
        <f>B11</f>
        <v>1.95</v>
      </c>
      <c r="M11">
        <f>C11</f>
        <v>100</v>
      </c>
      <c r="N11">
        <f>G11</f>
        <v>1</v>
      </c>
      <c r="O11" t="s">
        <v>17</v>
      </c>
      <c r="Q11">
        <f>1</f>
        <v>1</v>
      </c>
      <c r="R11">
        <f>0</f>
        <v>0</v>
      </c>
      <c r="S11">
        <f>F11+0.5*B11*SIN(RADIANS(D11))</f>
        <v>0</v>
      </c>
      <c r="T11">
        <f>A11</f>
        <v>0</v>
      </c>
      <c r="U11">
        <f>-D11</f>
        <v>0</v>
      </c>
      <c r="V11" t="s">
        <v>17</v>
      </c>
      <c r="X11">
        <f>COS(0)</f>
        <v>1</v>
      </c>
    </row>
    <row r="12" spans="1:24" x14ac:dyDescent="0.25">
      <c r="A12">
        <v>0.5</v>
      </c>
      <c r="B12">
        <v>1.95</v>
      </c>
      <c r="C12">
        <v>100</v>
      </c>
      <c r="D12">
        <v>0</v>
      </c>
      <c r="E12">
        <v>0</v>
      </c>
      <c r="F12">
        <v>0</v>
      </c>
      <c r="G12">
        <v>1</v>
      </c>
      <c r="K12">
        <f t="shared" ref="K12:K75" si="0">A12</f>
        <v>0.5</v>
      </c>
      <c r="L12">
        <f t="shared" ref="L12:L75" si="1">B12</f>
        <v>1.95</v>
      </c>
      <c r="M12">
        <f t="shared" ref="M12:M75" si="2">C12</f>
        <v>100</v>
      </c>
      <c r="N12">
        <f t="shared" ref="N12:N75" si="3">G12</f>
        <v>1</v>
      </c>
      <c r="O12" t="s">
        <v>17</v>
      </c>
      <c r="Q12">
        <f>Q11+1</f>
        <v>2</v>
      </c>
      <c r="R12">
        <f>0</f>
        <v>0</v>
      </c>
      <c r="S12">
        <f t="shared" ref="S12" si="4">F12+0.5*B12*SIN(RADIANS(D12))</f>
        <v>0</v>
      </c>
      <c r="T12">
        <f t="shared" ref="T12" si="5">A12</f>
        <v>0.5</v>
      </c>
      <c r="U12">
        <f t="shared" ref="U12" si="6">-D12</f>
        <v>0</v>
      </c>
      <c r="V12" t="s">
        <v>17</v>
      </c>
    </row>
    <row r="13" spans="1:24" x14ac:dyDescent="0.25">
      <c r="A13">
        <v>1</v>
      </c>
      <c r="B13">
        <v>1.95</v>
      </c>
      <c r="C13">
        <v>100</v>
      </c>
      <c r="D13" s="1">
        <v>0</v>
      </c>
      <c r="E13">
        <v>0</v>
      </c>
      <c r="F13">
        <v>0</v>
      </c>
      <c r="G13">
        <v>1</v>
      </c>
      <c r="K13">
        <f t="shared" si="0"/>
        <v>1</v>
      </c>
      <c r="L13">
        <f t="shared" si="1"/>
        <v>1.95</v>
      </c>
      <c r="M13">
        <f t="shared" si="2"/>
        <v>100</v>
      </c>
      <c r="N13">
        <f t="shared" si="3"/>
        <v>1</v>
      </c>
      <c r="O13" t="s">
        <v>17</v>
      </c>
      <c r="Q13">
        <f t="shared" ref="Q13:Q76" si="7">Q12+1</f>
        <v>3</v>
      </c>
      <c r="R13">
        <f>0</f>
        <v>0</v>
      </c>
      <c r="S13">
        <f t="shared" ref="S13:S76" si="8">F13+0.5*B13*SIN(RADIANS(D13))</f>
        <v>0</v>
      </c>
      <c r="T13">
        <f t="shared" ref="T13:T76" si="9">A13</f>
        <v>1</v>
      </c>
      <c r="U13">
        <f t="shared" ref="U13:U76" si="10">-D13</f>
        <v>0</v>
      </c>
      <c r="V13" t="s">
        <v>17</v>
      </c>
    </row>
    <row r="14" spans="1:24" x14ac:dyDescent="0.25">
      <c r="A14">
        <v>1.5</v>
      </c>
      <c r="B14">
        <v>1.9530000000000001</v>
      </c>
      <c r="C14">
        <v>99.85</v>
      </c>
      <c r="D14">
        <v>0</v>
      </c>
      <c r="E14">
        <v>0</v>
      </c>
      <c r="F14">
        <v>0</v>
      </c>
      <c r="G14">
        <v>1</v>
      </c>
      <c r="K14">
        <f t="shared" si="0"/>
        <v>1.5</v>
      </c>
      <c r="L14">
        <f t="shared" si="1"/>
        <v>1.9530000000000001</v>
      </c>
      <c r="M14">
        <f t="shared" si="2"/>
        <v>99.85</v>
      </c>
      <c r="N14">
        <f t="shared" si="3"/>
        <v>1</v>
      </c>
      <c r="O14" t="s">
        <v>17</v>
      </c>
      <c r="Q14">
        <f t="shared" si="7"/>
        <v>4</v>
      </c>
      <c r="R14">
        <f>0</f>
        <v>0</v>
      </c>
      <c r="S14">
        <f t="shared" si="8"/>
        <v>0</v>
      </c>
      <c r="T14">
        <f t="shared" si="9"/>
        <v>1.5</v>
      </c>
      <c r="U14">
        <f t="shared" si="10"/>
        <v>0</v>
      </c>
      <c r="V14" t="s">
        <v>17</v>
      </c>
    </row>
    <row r="15" spans="1:24" x14ac:dyDescent="0.25">
      <c r="A15">
        <v>2</v>
      </c>
      <c r="B15">
        <v>1.9670000000000001</v>
      </c>
      <c r="C15">
        <v>99.13</v>
      </c>
      <c r="D15">
        <v>2</v>
      </c>
      <c r="E15">
        <v>0</v>
      </c>
      <c r="F15">
        <v>0</v>
      </c>
      <c r="G15">
        <v>1</v>
      </c>
      <c r="K15">
        <f t="shared" si="0"/>
        <v>2</v>
      </c>
      <c r="L15">
        <f t="shared" si="1"/>
        <v>1.9670000000000001</v>
      </c>
      <c r="M15">
        <f t="shared" si="2"/>
        <v>99.13</v>
      </c>
      <c r="N15">
        <f t="shared" si="3"/>
        <v>1</v>
      </c>
      <c r="O15" t="s">
        <v>17</v>
      </c>
      <c r="Q15">
        <f t="shared" si="7"/>
        <v>5</v>
      </c>
      <c r="R15">
        <f>0</f>
        <v>0</v>
      </c>
      <c r="S15">
        <f t="shared" si="8"/>
        <v>3.4323655006909704E-2</v>
      </c>
      <c r="T15">
        <f t="shared" si="9"/>
        <v>2</v>
      </c>
      <c r="U15">
        <f t="shared" si="10"/>
        <v>-2</v>
      </c>
      <c r="V15" t="s">
        <v>17</v>
      </c>
    </row>
    <row r="16" spans="1:24" x14ac:dyDescent="0.25">
      <c r="A16">
        <v>2.5</v>
      </c>
      <c r="B16">
        <v>2</v>
      </c>
      <c r="C16">
        <v>97.02</v>
      </c>
      <c r="D16">
        <v>7.2</v>
      </c>
      <c r="E16">
        <v>-2E-3</v>
      </c>
      <c r="F16">
        <v>-8.0000000000000002E-3</v>
      </c>
      <c r="G16">
        <v>1</v>
      </c>
      <c r="K16">
        <f t="shared" si="0"/>
        <v>2.5</v>
      </c>
      <c r="L16">
        <f t="shared" si="1"/>
        <v>2</v>
      </c>
      <c r="M16">
        <f t="shared" si="2"/>
        <v>97.02</v>
      </c>
      <c r="N16">
        <f t="shared" si="3"/>
        <v>1</v>
      </c>
      <c r="O16" t="s">
        <v>17</v>
      </c>
      <c r="Q16">
        <f t="shared" si="7"/>
        <v>6</v>
      </c>
      <c r="R16">
        <v>-0.5</v>
      </c>
      <c r="S16">
        <f t="shared" si="8"/>
        <v>0.11733323356430425</v>
      </c>
      <c r="T16">
        <f t="shared" si="9"/>
        <v>2.5</v>
      </c>
      <c r="U16">
        <f t="shared" si="10"/>
        <v>-7.2</v>
      </c>
      <c r="V16" t="s">
        <v>17</v>
      </c>
    </row>
    <row r="17" spans="1:22" x14ac:dyDescent="0.25">
      <c r="A17">
        <v>3</v>
      </c>
      <c r="B17">
        <v>2.04</v>
      </c>
      <c r="C17">
        <v>94.35</v>
      </c>
      <c r="D17">
        <v>13.7</v>
      </c>
      <c r="E17">
        <v>-5.0000000000000001E-3</v>
      </c>
      <c r="F17">
        <v>-1.6E-2</v>
      </c>
      <c r="G17">
        <v>1</v>
      </c>
      <c r="K17">
        <f t="shared" si="0"/>
        <v>3</v>
      </c>
      <c r="L17">
        <f t="shared" si="1"/>
        <v>2.04</v>
      </c>
      <c r="M17">
        <f t="shared" si="2"/>
        <v>94.35</v>
      </c>
      <c r="N17">
        <f t="shared" si="3"/>
        <v>1</v>
      </c>
      <c r="O17" t="s">
        <v>17</v>
      </c>
      <c r="Q17">
        <f t="shared" si="7"/>
        <v>7</v>
      </c>
      <c r="R17">
        <f t="shared" ref="R17:R76" si="11">E17-0.5*B17*COS(RADIANS(D17))</f>
        <v>-0.99598010239759904</v>
      </c>
      <c r="S17">
        <f t="shared" si="8"/>
        <v>0.22557490898693106</v>
      </c>
      <c r="T17">
        <f t="shared" si="9"/>
        <v>3</v>
      </c>
      <c r="U17">
        <f t="shared" si="10"/>
        <v>-13.7</v>
      </c>
      <c r="V17" t="s">
        <v>17</v>
      </c>
    </row>
    <row r="18" spans="1:22" x14ac:dyDescent="0.25">
      <c r="A18">
        <v>3.5</v>
      </c>
      <c r="B18">
        <v>2.1040000000000001</v>
      </c>
      <c r="C18">
        <v>90.78</v>
      </c>
      <c r="D18">
        <v>13.6</v>
      </c>
      <c r="E18">
        <v>-7.0000000000000001E-3</v>
      </c>
      <c r="F18">
        <v>-2.3E-2</v>
      </c>
      <c r="G18">
        <v>1</v>
      </c>
      <c r="K18">
        <f t="shared" si="0"/>
        <v>3.5</v>
      </c>
      <c r="L18">
        <f t="shared" si="1"/>
        <v>2.1040000000000001</v>
      </c>
      <c r="M18">
        <f t="shared" si="2"/>
        <v>90.78</v>
      </c>
      <c r="N18">
        <f t="shared" si="3"/>
        <v>1</v>
      </c>
      <c r="O18" t="s">
        <v>17</v>
      </c>
      <c r="Q18">
        <f t="shared" si="7"/>
        <v>8</v>
      </c>
      <c r="R18">
        <f t="shared" si="11"/>
        <v>-1.0295029726086307</v>
      </c>
      <c r="S18">
        <f t="shared" si="8"/>
        <v>0.22436950298392472</v>
      </c>
      <c r="T18">
        <f t="shared" si="9"/>
        <v>3.5</v>
      </c>
      <c r="U18">
        <f t="shared" si="10"/>
        <v>-13.6</v>
      </c>
      <c r="V18" t="s">
        <v>17</v>
      </c>
    </row>
    <row r="19" spans="1:22" x14ac:dyDescent="0.25">
      <c r="A19">
        <v>4</v>
      </c>
      <c r="B19">
        <v>2.1890000000000001</v>
      </c>
      <c r="C19">
        <v>86.45</v>
      </c>
      <c r="D19">
        <v>13.6</v>
      </c>
      <c r="E19">
        <v>-0.01</v>
      </c>
      <c r="F19">
        <v>-3.1E-2</v>
      </c>
      <c r="G19">
        <v>1</v>
      </c>
      <c r="K19">
        <f t="shared" si="0"/>
        <v>4</v>
      </c>
      <c r="L19">
        <f t="shared" si="1"/>
        <v>2.1890000000000001</v>
      </c>
      <c r="M19">
        <f t="shared" si="2"/>
        <v>86.45</v>
      </c>
      <c r="N19">
        <f t="shared" si="3"/>
        <v>1</v>
      </c>
      <c r="O19" t="s">
        <v>17</v>
      </c>
      <c r="Q19">
        <f t="shared" si="7"/>
        <v>9</v>
      </c>
      <c r="R19">
        <f t="shared" si="11"/>
        <v>-1.0738113151332189</v>
      </c>
      <c r="S19">
        <f t="shared" si="8"/>
        <v>0.22636304279078476</v>
      </c>
      <c r="T19">
        <f t="shared" si="9"/>
        <v>4</v>
      </c>
      <c r="U19">
        <f t="shared" si="10"/>
        <v>-13.6</v>
      </c>
      <c r="V19" t="s">
        <v>17</v>
      </c>
    </row>
    <row r="20" spans="1:22" x14ac:dyDescent="0.25">
      <c r="A20">
        <v>4.5</v>
      </c>
      <c r="B20">
        <v>2.2759999999999998</v>
      </c>
      <c r="C20">
        <v>82.38</v>
      </c>
      <c r="D20">
        <v>13.5</v>
      </c>
      <c r="E20">
        <v>-1.2E-2</v>
      </c>
      <c r="F20">
        <v>-3.9E-2</v>
      </c>
      <c r="G20">
        <v>1</v>
      </c>
      <c r="K20">
        <f t="shared" si="0"/>
        <v>4.5</v>
      </c>
      <c r="L20">
        <f t="shared" si="1"/>
        <v>2.2759999999999998</v>
      </c>
      <c r="M20">
        <f t="shared" si="2"/>
        <v>82.38</v>
      </c>
      <c r="N20">
        <f t="shared" si="3"/>
        <v>1</v>
      </c>
      <c r="O20" t="s">
        <v>17</v>
      </c>
      <c r="Q20">
        <f t="shared" si="7"/>
        <v>10</v>
      </c>
      <c r="R20">
        <f t="shared" si="11"/>
        <v>-1.1185569694125559</v>
      </c>
      <c r="S20">
        <f t="shared" si="8"/>
        <v>0.22666082406802032</v>
      </c>
      <c r="T20">
        <f t="shared" si="9"/>
        <v>4.5</v>
      </c>
      <c r="U20">
        <f t="shared" si="10"/>
        <v>-13.5</v>
      </c>
      <c r="V20" t="s">
        <v>17</v>
      </c>
    </row>
    <row r="21" spans="1:22" x14ac:dyDescent="0.25">
      <c r="A21">
        <v>5</v>
      </c>
      <c r="B21">
        <v>2.363</v>
      </c>
      <c r="C21">
        <v>78.599999999999994</v>
      </c>
      <c r="D21">
        <v>13.4</v>
      </c>
      <c r="E21">
        <v>-1.4999999999999999E-2</v>
      </c>
      <c r="F21">
        <v>-4.7E-2</v>
      </c>
      <c r="G21">
        <v>1</v>
      </c>
      <c r="K21">
        <f t="shared" si="0"/>
        <v>5</v>
      </c>
      <c r="L21">
        <f t="shared" si="1"/>
        <v>2.363</v>
      </c>
      <c r="M21">
        <f t="shared" si="2"/>
        <v>78.599999999999994</v>
      </c>
      <c r="N21">
        <f t="shared" si="3"/>
        <v>1</v>
      </c>
      <c r="O21" t="s">
        <v>17</v>
      </c>
      <c r="Q21">
        <f t="shared" si="7"/>
        <v>11</v>
      </c>
      <c r="R21">
        <f t="shared" si="11"/>
        <v>-1.164334700104402</v>
      </c>
      <c r="S21">
        <f t="shared" si="8"/>
        <v>0.22681014797834692</v>
      </c>
      <c r="T21">
        <f t="shared" si="9"/>
        <v>5</v>
      </c>
      <c r="U21">
        <f t="shared" si="10"/>
        <v>-13.4</v>
      </c>
      <c r="V21" t="s">
        <v>17</v>
      </c>
    </row>
    <row r="22" spans="1:22" x14ac:dyDescent="0.25">
      <c r="A22">
        <v>5.5</v>
      </c>
      <c r="B22">
        <v>2.4500000000000002</v>
      </c>
      <c r="C22">
        <v>75.099999999999994</v>
      </c>
      <c r="D22">
        <v>13.3</v>
      </c>
      <c r="E22">
        <v>-1.7000000000000001E-2</v>
      </c>
      <c r="F22">
        <v>-5.5E-2</v>
      </c>
      <c r="G22">
        <v>1</v>
      </c>
      <c r="K22">
        <f t="shared" si="0"/>
        <v>5.5</v>
      </c>
      <c r="L22">
        <f t="shared" si="1"/>
        <v>2.4500000000000002</v>
      </c>
      <c r="M22">
        <f t="shared" si="2"/>
        <v>75.099999999999994</v>
      </c>
      <c r="N22">
        <f t="shared" si="3"/>
        <v>1</v>
      </c>
      <c r="O22" t="s">
        <v>17</v>
      </c>
      <c r="Q22">
        <f t="shared" si="7"/>
        <v>12</v>
      </c>
      <c r="R22">
        <f t="shared" si="11"/>
        <v>-1.2091441191519332</v>
      </c>
      <c r="S22">
        <f t="shared" si="8"/>
        <v>0.22681092805542796</v>
      </c>
      <c r="T22">
        <f t="shared" si="9"/>
        <v>5.5</v>
      </c>
      <c r="U22">
        <f t="shared" si="10"/>
        <v>-13.3</v>
      </c>
      <c r="V22" t="s">
        <v>17</v>
      </c>
    </row>
    <row r="23" spans="1:22" x14ac:dyDescent="0.25">
      <c r="A23">
        <v>6</v>
      </c>
      <c r="B23">
        <v>2.5379999999999998</v>
      </c>
      <c r="C23">
        <v>71.84</v>
      </c>
      <c r="D23">
        <v>13.2</v>
      </c>
      <c r="E23">
        <v>-0.02</v>
      </c>
      <c r="F23">
        <v>-6.3E-2</v>
      </c>
      <c r="G23">
        <v>2</v>
      </c>
      <c r="K23">
        <f t="shared" si="0"/>
        <v>6</v>
      </c>
      <c r="L23">
        <f t="shared" si="1"/>
        <v>2.5379999999999998</v>
      </c>
      <c r="M23">
        <f t="shared" si="2"/>
        <v>71.84</v>
      </c>
      <c r="N23">
        <f t="shared" si="3"/>
        <v>2</v>
      </c>
      <c r="O23" t="s">
        <v>17</v>
      </c>
      <c r="Q23">
        <f t="shared" si="7"/>
        <v>13</v>
      </c>
      <c r="R23">
        <f t="shared" si="11"/>
        <v>-1.2554716277460403</v>
      </c>
      <c r="S23">
        <f t="shared" si="8"/>
        <v>0.2267772541704221</v>
      </c>
      <c r="T23">
        <f t="shared" si="9"/>
        <v>6</v>
      </c>
      <c r="U23">
        <f t="shared" si="10"/>
        <v>-13.2</v>
      </c>
      <c r="V23" t="s">
        <v>17</v>
      </c>
    </row>
    <row r="24" spans="1:22" x14ac:dyDescent="0.25">
      <c r="A24">
        <v>6.5</v>
      </c>
      <c r="B24">
        <v>2.625</v>
      </c>
      <c r="C24">
        <v>68.36</v>
      </c>
      <c r="D24">
        <v>13.1</v>
      </c>
      <c r="E24">
        <v>-2.1999999999999999E-2</v>
      </c>
      <c r="F24">
        <v>-7.0000000000000007E-2</v>
      </c>
      <c r="G24">
        <v>2</v>
      </c>
      <c r="K24">
        <f t="shared" si="0"/>
        <v>6.5</v>
      </c>
      <c r="L24">
        <f t="shared" si="1"/>
        <v>2.625</v>
      </c>
      <c r="M24">
        <f t="shared" si="2"/>
        <v>68.36</v>
      </c>
      <c r="N24">
        <f t="shared" si="3"/>
        <v>2</v>
      </c>
      <c r="O24" t="s">
        <v>17</v>
      </c>
      <c r="Q24">
        <f t="shared" si="7"/>
        <v>14</v>
      </c>
      <c r="R24">
        <f t="shared" si="11"/>
        <v>-1.3003434570537553</v>
      </c>
      <c r="S24">
        <f t="shared" si="8"/>
        <v>0.22747984101087221</v>
      </c>
      <c r="T24">
        <f t="shared" si="9"/>
        <v>6.5</v>
      </c>
      <c r="U24">
        <f t="shared" si="10"/>
        <v>-13.1</v>
      </c>
      <c r="V24" t="s">
        <v>17</v>
      </c>
    </row>
    <row r="25" spans="1:22" x14ac:dyDescent="0.25">
      <c r="A25">
        <v>7</v>
      </c>
      <c r="B25">
        <v>2.7120000000000002</v>
      </c>
      <c r="C25">
        <v>65.12</v>
      </c>
      <c r="D25">
        <v>13</v>
      </c>
      <c r="E25">
        <v>-2.5000000000000001E-2</v>
      </c>
      <c r="F25">
        <v>-7.8E-2</v>
      </c>
      <c r="G25">
        <v>2</v>
      </c>
      <c r="K25">
        <f t="shared" si="0"/>
        <v>7</v>
      </c>
      <c r="L25">
        <f t="shared" si="1"/>
        <v>2.7120000000000002</v>
      </c>
      <c r="M25">
        <f t="shared" si="2"/>
        <v>65.12</v>
      </c>
      <c r="N25">
        <f t="shared" si="3"/>
        <v>2</v>
      </c>
      <c r="O25" t="s">
        <v>17</v>
      </c>
      <c r="Q25">
        <f t="shared" si="7"/>
        <v>15</v>
      </c>
      <c r="R25">
        <f t="shared" si="11"/>
        <v>-1.3462458078487789</v>
      </c>
      <c r="S25">
        <f t="shared" si="8"/>
        <v>0.22703362969028096</v>
      </c>
      <c r="T25">
        <f t="shared" si="9"/>
        <v>7</v>
      </c>
      <c r="U25">
        <f t="shared" si="10"/>
        <v>-13</v>
      </c>
      <c r="V25" t="s">
        <v>17</v>
      </c>
    </row>
    <row r="26" spans="1:22" x14ac:dyDescent="0.25">
      <c r="A26">
        <v>7.5</v>
      </c>
      <c r="B26">
        <v>2.7989999999999999</v>
      </c>
      <c r="C26">
        <v>62.07</v>
      </c>
      <c r="D26">
        <v>12.9</v>
      </c>
      <c r="E26">
        <v>-2.7E-2</v>
      </c>
      <c r="F26">
        <v>-8.5999999999999993E-2</v>
      </c>
      <c r="G26">
        <v>2</v>
      </c>
      <c r="K26">
        <f t="shared" si="0"/>
        <v>7.5</v>
      </c>
      <c r="L26">
        <f t="shared" si="1"/>
        <v>2.7989999999999999</v>
      </c>
      <c r="M26">
        <f t="shared" si="2"/>
        <v>62.07</v>
      </c>
      <c r="N26">
        <f t="shared" si="3"/>
        <v>2</v>
      </c>
      <c r="O26" t="s">
        <v>17</v>
      </c>
      <c r="Q26">
        <f t="shared" si="7"/>
        <v>16</v>
      </c>
      <c r="R26">
        <f t="shared" si="11"/>
        <v>-1.3911782912706148</v>
      </c>
      <c r="S26">
        <f t="shared" si="8"/>
        <v>0.22643853735732647</v>
      </c>
      <c r="T26">
        <f t="shared" si="9"/>
        <v>7.5</v>
      </c>
      <c r="U26">
        <f t="shared" si="10"/>
        <v>-12.9</v>
      </c>
      <c r="V26" t="s">
        <v>17</v>
      </c>
    </row>
    <row r="27" spans="1:22" x14ac:dyDescent="0.25">
      <c r="A27">
        <v>8</v>
      </c>
      <c r="B27">
        <v>2.887</v>
      </c>
      <c r="C27">
        <v>59.2</v>
      </c>
      <c r="D27">
        <v>12.7</v>
      </c>
      <c r="E27">
        <v>-0.03</v>
      </c>
      <c r="F27">
        <v>-9.4E-2</v>
      </c>
      <c r="G27">
        <v>2</v>
      </c>
      <c r="K27">
        <f t="shared" si="0"/>
        <v>8</v>
      </c>
      <c r="L27">
        <f t="shared" si="1"/>
        <v>2.887</v>
      </c>
      <c r="M27">
        <f t="shared" si="2"/>
        <v>59.2</v>
      </c>
      <c r="N27">
        <f t="shared" si="3"/>
        <v>2</v>
      </c>
      <c r="O27" t="s">
        <v>17</v>
      </c>
      <c r="Q27">
        <f t="shared" si="7"/>
        <v>17</v>
      </c>
      <c r="R27">
        <f t="shared" si="11"/>
        <v>-1.438184114185844</v>
      </c>
      <c r="S27">
        <f t="shared" si="8"/>
        <v>0.22334799598332092</v>
      </c>
      <c r="T27">
        <f t="shared" si="9"/>
        <v>8</v>
      </c>
      <c r="U27">
        <f t="shared" si="10"/>
        <v>-12.7</v>
      </c>
      <c r="V27" t="s">
        <v>17</v>
      </c>
    </row>
    <row r="28" spans="1:22" x14ac:dyDescent="0.25">
      <c r="A28">
        <v>8.5</v>
      </c>
      <c r="B28">
        <v>2.9740000000000002</v>
      </c>
      <c r="C28">
        <v>56.08</v>
      </c>
      <c r="D28">
        <v>12.6</v>
      </c>
      <c r="E28">
        <v>-3.2000000000000001E-2</v>
      </c>
      <c r="F28">
        <v>-0.10199999999999999</v>
      </c>
      <c r="G28">
        <v>2</v>
      </c>
      <c r="K28">
        <f t="shared" si="0"/>
        <v>8.5</v>
      </c>
      <c r="L28">
        <f t="shared" si="1"/>
        <v>2.9740000000000002</v>
      </c>
      <c r="M28">
        <f t="shared" si="2"/>
        <v>56.08</v>
      </c>
      <c r="N28">
        <f t="shared" si="3"/>
        <v>2</v>
      </c>
      <c r="O28" t="s">
        <v>17</v>
      </c>
      <c r="Q28">
        <f t="shared" si="7"/>
        <v>18</v>
      </c>
      <c r="R28">
        <f t="shared" si="11"/>
        <v>-1.4831882250029176</v>
      </c>
      <c r="S28">
        <f t="shared" si="8"/>
        <v>0.22237899995665877</v>
      </c>
      <c r="T28">
        <f t="shared" si="9"/>
        <v>8.5</v>
      </c>
      <c r="U28">
        <f t="shared" si="10"/>
        <v>-12.6</v>
      </c>
      <c r="V28" t="s">
        <v>17</v>
      </c>
    </row>
    <row r="29" spans="1:22" x14ac:dyDescent="0.25">
      <c r="A29">
        <v>9</v>
      </c>
      <c r="B29">
        <v>3.0609999999999999</v>
      </c>
      <c r="C29">
        <v>53.14</v>
      </c>
      <c r="D29">
        <v>12.4</v>
      </c>
      <c r="E29">
        <v>-3.5000000000000003E-2</v>
      </c>
      <c r="F29">
        <v>-0.109</v>
      </c>
      <c r="G29">
        <v>2</v>
      </c>
      <c r="K29">
        <f t="shared" si="0"/>
        <v>9</v>
      </c>
      <c r="L29">
        <f t="shared" si="1"/>
        <v>3.0609999999999999</v>
      </c>
      <c r="M29">
        <f t="shared" si="2"/>
        <v>53.14</v>
      </c>
      <c r="N29">
        <f t="shared" si="3"/>
        <v>2</v>
      </c>
      <c r="O29" t="s">
        <v>17</v>
      </c>
      <c r="Q29">
        <f t="shared" si="7"/>
        <v>19</v>
      </c>
      <c r="R29">
        <f t="shared" si="11"/>
        <v>-1.5297969219904439</v>
      </c>
      <c r="S29">
        <f t="shared" si="8"/>
        <v>0.21965241822919024</v>
      </c>
      <c r="T29">
        <f t="shared" si="9"/>
        <v>9</v>
      </c>
      <c r="U29">
        <f t="shared" si="10"/>
        <v>-12.4</v>
      </c>
      <c r="V29" t="s">
        <v>17</v>
      </c>
    </row>
    <row r="30" spans="1:22" x14ac:dyDescent="0.25">
      <c r="A30">
        <v>9.5</v>
      </c>
      <c r="B30">
        <v>3.1480000000000001</v>
      </c>
      <c r="C30">
        <v>50.36</v>
      </c>
      <c r="D30">
        <v>12.2</v>
      </c>
      <c r="E30">
        <v>-3.6999999999999998E-2</v>
      </c>
      <c r="F30">
        <v>-0.11700000000000001</v>
      </c>
      <c r="G30">
        <v>2</v>
      </c>
      <c r="K30">
        <f t="shared" si="0"/>
        <v>9.5</v>
      </c>
      <c r="L30">
        <f t="shared" si="1"/>
        <v>3.1480000000000001</v>
      </c>
      <c r="M30">
        <f t="shared" si="2"/>
        <v>50.36</v>
      </c>
      <c r="N30">
        <f t="shared" si="3"/>
        <v>2</v>
      </c>
      <c r="O30" t="s">
        <v>17</v>
      </c>
      <c r="Q30">
        <f t="shared" si="7"/>
        <v>20</v>
      </c>
      <c r="R30">
        <f t="shared" si="11"/>
        <v>-1.5754526176063148</v>
      </c>
      <c r="S30">
        <f t="shared" si="8"/>
        <v>0.21562522962078173</v>
      </c>
      <c r="T30">
        <f t="shared" si="9"/>
        <v>9.5</v>
      </c>
      <c r="U30">
        <f t="shared" si="10"/>
        <v>-12.2</v>
      </c>
      <c r="V30" t="s">
        <v>17</v>
      </c>
    </row>
    <row r="31" spans="1:22" x14ac:dyDescent="0.25">
      <c r="A31">
        <v>10</v>
      </c>
      <c r="B31">
        <v>3.2360000000000002</v>
      </c>
      <c r="C31">
        <v>47.73</v>
      </c>
      <c r="D31">
        <v>12</v>
      </c>
      <c r="E31">
        <v>-0.04</v>
      </c>
      <c r="F31">
        <v>-0.125</v>
      </c>
      <c r="G31">
        <v>2</v>
      </c>
      <c r="K31">
        <f t="shared" si="0"/>
        <v>10</v>
      </c>
      <c r="L31">
        <f t="shared" si="1"/>
        <v>3.2360000000000002</v>
      </c>
      <c r="M31">
        <f t="shared" si="2"/>
        <v>47.73</v>
      </c>
      <c r="N31">
        <f t="shared" si="3"/>
        <v>2</v>
      </c>
      <c r="O31" t="s">
        <v>17</v>
      </c>
      <c r="Q31">
        <f t="shared" si="7"/>
        <v>21</v>
      </c>
      <c r="R31">
        <f t="shared" si="11"/>
        <v>-1.6226428179872978</v>
      </c>
      <c r="S31">
        <f t="shared" si="8"/>
        <v>0.21140111574313464</v>
      </c>
      <c r="T31">
        <f t="shared" si="9"/>
        <v>10</v>
      </c>
      <c r="U31">
        <f t="shared" si="10"/>
        <v>-12</v>
      </c>
      <c r="V31" t="s">
        <v>17</v>
      </c>
    </row>
    <row r="32" spans="1:22" x14ac:dyDescent="0.25">
      <c r="A32">
        <v>10.5</v>
      </c>
      <c r="B32">
        <v>3.3069999999999999</v>
      </c>
      <c r="C32">
        <v>45.45</v>
      </c>
      <c r="D32">
        <v>11.8</v>
      </c>
      <c r="E32">
        <v>-4.2000000000000003E-2</v>
      </c>
      <c r="F32">
        <v>-0.13300000000000001</v>
      </c>
      <c r="G32">
        <v>2</v>
      </c>
      <c r="K32">
        <f t="shared" si="0"/>
        <v>10.5</v>
      </c>
      <c r="L32">
        <f t="shared" si="1"/>
        <v>3.3069999999999999</v>
      </c>
      <c r="M32">
        <f t="shared" si="2"/>
        <v>45.45</v>
      </c>
      <c r="N32">
        <f t="shared" si="3"/>
        <v>2</v>
      </c>
      <c r="O32" t="s">
        <v>17</v>
      </c>
      <c r="Q32">
        <f t="shared" si="7"/>
        <v>22</v>
      </c>
      <c r="R32">
        <f t="shared" si="11"/>
        <v>-1.6605572273174463</v>
      </c>
      <c r="S32">
        <f t="shared" si="8"/>
        <v>0.2051342217204003</v>
      </c>
      <c r="T32">
        <f t="shared" si="9"/>
        <v>10.5</v>
      </c>
      <c r="U32">
        <f t="shared" si="10"/>
        <v>-11.8</v>
      </c>
      <c r="V32" t="s">
        <v>17</v>
      </c>
    </row>
    <row r="33" spans="1:22" x14ac:dyDescent="0.25">
      <c r="A33">
        <v>11</v>
      </c>
      <c r="B33">
        <v>3.3460000000000001</v>
      </c>
      <c r="C33">
        <v>43.69</v>
      </c>
      <c r="D33">
        <v>11.5</v>
      </c>
      <c r="E33">
        <v>-4.4999999999999998E-2</v>
      </c>
      <c r="F33">
        <v>-0.14099999999999999</v>
      </c>
      <c r="G33">
        <v>2</v>
      </c>
      <c r="K33">
        <f t="shared" si="0"/>
        <v>11</v>
      </c>
      <c r="L33">
        <f t="shared" si="1"/>
        <v>3.3460000000000001</v>
      </c>
      <c r="M33">
        <f t="shared" si="2"/>
        <v>43.69</v>
      </c>
      <c r="N33">
        <f t="shared" si="3"/>
        <v>2</v>
      </c>
      <c r="O33" t="s">
        <v>17</v>
      </c>
      <c r="Q33">
        <f t="shared" si="7"/>
        <v>23</v>
      </c>
      <c r="R33">
        <f t="shared" si="11"/>
        <v>-1.6844140308306479</v>
      </c>
      <c r="S33">
        <f t="shared" si="8"/>
        <v>0.19254255427997094</v>
      </c>
      <c r="T33">
        <f t="shared" si="9"/>
        <v>11</v>
      </c>
      <c r="U33">
        <f t="shared" si="10"/>
        <v>-11.5</v>
      </c>
      <c r="V33" t="s">
        <v>17</v>
      </c>
    </row>
    <row r="34" spans="1:22" x14ac:dyDescent="0.25">
      <c r="A34">
        <v>11.5</v>
      </c>
      <c r="B34">
        <v>3.3530000000000002</v>
      </c>
      <c r="C34">
        <v>42.36</v>
      </c>
      <c r="D34">
        <v>11.2</v>
      </c>
      <c r="E34">
        <v>-4.7E-2</v>
      </c>
      <c r="F34">
        <v>-0.14899999999999999</v>
      </c>
      <c r="G34">
        <v>6</v>
      </c>
      <c r="K34">
        <f t="shared" si="0"/>
        <v>11.5</v>
      </c>
      <c r="L34">
        <f t="shared" si="1"/>
        <v>3.3530000000000002</v>
      </c>
      <c r="M34">
        <f t="shared" si="2"/>
        <v>42.36</v>
      </c>
      <c r="N34">
        <f t="shared" si="3"/>
        <v>6</v>
      </c>
      <c r="O34" t="s">
        <v>17</v>
      </c>
      <c r="Q34">
        <f t="shared" si="7"/>
        <v>24</v>
      </c>
      <c r="R34">
        <f t="shared" si="11"/>
        <v>-1.6915713179429197</v>
      </c>
      <c r="S34">
        <f t="shared" si="8"/>
        <v>0.17663388982028302</v>
      </c>
      <c r="T34">
        <f t="shared" si="9"/>
        <v>11.5</v>
      </c>
      <c r="U34">
        <f t="shared" si="10"/>
        <v>-11.2</v>
      </c>
      <c r="V34" t="s">
        <v>17</v>
      </c>
    </row>
    <row r="35" spans="1:22" x14ac:dyDescent="0.25">
      <c r="A35">
        <v>12</v>
      </c>
      <c r="B35">
        <v>3.3279999999999998</v>
      </c>
      <c r="C35">
        <v>41.42</v>
      </c>
      <c r="D35">
        <v>11</v>
      </c>
      <c r="E35">
        <v>-5.0999999999999997E-2</v>
      </c>
      <c r="F35">
        <v>-0.157</v>
      </c>
      <c r="G35">
        <v>6</v>
      </c>
      <c r="K35">
        <f t="shared" si="0"/>
        <v>12</v>
      </c>
      <c r="L35">
        <f t="shared" si="1"/>
        <v>3.3279999999999998</v>
      </c>
      <c r="M35">
        <f t="shared" si="2"/>
        <v>41.42</v>
      </c>
      <c r="N35">
        <f t="shared" si="3"/>
        <v>6</v>
      </c>
      <c r="O35" t="s">
        <v>17</v>
      </c>
      <c r="Q35">
        <f t="shared" si="7"/>
        <v>25</v>
      </c>
      <c r="R35">
        <f t="shared" si="11"/>
        <v>-1.6844276332569128</v>
      </c>
      <c r="S35">
        <f t="shared" si="8"/>
        <v>0.16050616830657052</v>
      </c>
      <c r="T35">
        <f t="shared" si="9"/>
        <v>12</v>
      </c>
      <c r="U35">
        <f t="shared" si="10"/>
        <v>-11</v>
      </c>
      <c r="V35" t="s">
        <v>17</v>
      </c>
    </row>
    <row r="36" spans="1:22" x14ac:dyDescent="0.25">
      <c r="A36">
        <v>12.5</v>
      </c>
      <c r="B36">
        <v>3.2869999999999999</v>
      </c>
      <c r="C36">
        <v>40.67</v>
      </c>
      <c r="D36">
        <v>10.7</v>
      </c>
      <c r="E36">
        <v>-0.05</v>
      </c>
      <c r="F36">
        <v>-0.16700000000000001</v>
      </c>
      <c r="G36">
        <v>6</v>
      </c>
      <c r="K36">
        <f t="shared" si="0"/>
        <v>12.5</v>
      </c>
      <c r="L36">
        <f t="shared" si="1"/>
        <v>3.2869999999999999</v>
      </c>
      <c r="M36">
        <f t="shared" si="2"/>
        <v>40.67</v>
      </c>
      <c r="N36">
        <f t="shared" si="3"/>
        <v>6</v>
      </c>
      <c r="O36" t="s">
        <v>17</v>
      </c>
      <c r="Q36">
        <f t="shared" si="7"/>
        <v>26</v>
      </c>
      <c r="R36">
        <f t="shared" si="11"/>
        <v>-1.6649241311194316</v>
      </c>
      <c r="S36">
        <f t="shared" si="8"/>
        <v>0.13814308238619608</v>
      </c>
      <c r="T36">
        <f t="shared" si="9"/>
        <v>12.5</v>
      </c>
      <c r="U36">
        <f t="shared" si="10"/>
        <v>-10.7</v>
      </c>
      <c r="V36" t="s">
        <v>17</v>
      </c>
    </row>
    <row r="37" spans="1:22" x14ac:dyDescent="0.25">
      <c r="A37">
        <v>13</v>
      </c>
      <c r="B37">
        <v>3.246</v>
      </c>
      <c r="C37">
        <v>39.9</v>
      </c>
      <c r="D37">
        <v>10.4</v>
      </c>
      <c r="E37">
        <v>-4.9000000000000002E-2</v>
      </c>
      <c r="F37">
        <v>-0.17699999999999999</v>
      </c>
      <c r="G37">
        <v>6</v>
      </c>
      <c r="K37">
        <f t="shared" si="0"/>
        <v>13</v>
      </c>
      <c r="L37">
        <f t="shared" si="1"/>
        <v>3.246</v>
      </c>
      <c r="M37">
        <f t="shared" si="2"/>
        <v>39.9</v>
      </c>
      <c r="N37">
        <f t="shared" si="3"/>
        <v>6</v>
      </c>
      <c r="O37" t="s">
        <v>17</v>
      </c>
      <c r="Q37">
        <f t="shared" si="7"/>
        <v>27</v>
      </c>
      <c r="R37">
        <f t="shared" si="11"/>
        <v>-1.6453364971301252</v>
      </c>
      <c r="S37">
        <f t="shared" si="8"/>
        <v>0.11598257274165885</v>
      </c>
      <c r="T37">
        <f t="shared" si="9"/>
        <v>13</v>
      </c>
      <c r="U37">
        <f t="shared" si="10"/>
        <v>-10.4</v>
      </c>
      <c r="V37" t="s">
        <v>17</v>
      </c>
    </row>
    <row r="38" spans="1:22" x14ac:dyDescent="0.25">
      <c r="A38">
        <v>13.5</v>
      </c>
      <c r="B38">
        <v>3.2050000000000001</v>
      </c>
      <c r="C38">
        <v>39.119999999999997</v>
      </c>
      <c r="D38">
        <v>10</v>
      </c>
      <c r="E38">
        <v>-4.9000000000000002E-2</v>
      </c>
      <c r="F38">
        <v>-0.187</v>
      </c>
      <c r="G38">
        <v>6</v>
      </c>
      <c r="K38">
        <f t="shared" si="0"/>
        <v>13.5</v>
      </c>
      <c r="L38">
        <f t="shared" si="1"/>
        <v>3.2050000000000001</v>
      </c>
      <c r="M38">
        <f t="shared" si="2"/>
        <v>39.119999999999997</v>
      </c>
      <c r="N38">
        <f t="shared" si="3"/>
        <v>6</v>
      </c>
      <c r="O38" t="s">
        <v>17</v>
      </c>
      <c r="Q38">
        <f t="shared" si="7"/>
        <v>28</v>
      </c>
      <c r="R38">
        <f t="shared" si="11"/>
        <v>-1.6271544242020632</v>
      </c>
      <c r="S38">
        <f t="shared" si="8"/>
        <v>9.1271204711255882E-2</v>
      </c>
      <c r="T38">
        <f t="shared" si="9"/>
        <v>13.5</v>
      </c>
      <c r="U38">
        <f t="shared" si="10"/>
        <v>-10</v>
      </c>
      <c r="V38" t="s">
        <v>17</v>
      </c>
    </row>
    <row r="39" spans="1:22" x14ac:dyDescent="0.25">
      <c r="A39">
        <v>14</v>
      </c>
      <c r="B39">
        <v>3.1640000000000001</v>
      </c>
      <c r="C39">
        <v>38.31</v>
      </c>
      <c r="D39">
        <v>9.6999999999999993</v>
      </c>
      <c r="E39">
        <v>-4.8000000000000001E-2</v>
      </c>
      <c r="F39">
        <v>-0.19800000000000001</v>
      </c>
      <c r="G39">
        <v>6</v>
      </c>
      <c r="K39">
        <f t="shared" si="0"/>
        <v>14</v>
      </c>
      <c r="L39">
        <f t="shared" si="1"/>
        <v>3.1640000000000001</v>
      </c>
      <c r="M39">
        <f t="shared" si="2"/>
        <v>38.31</v>
      </c>
      <c r="N39">
        <f t="shared" si="3"/>
        <v>6</v>
      </c>
      <c r="O39" t="s">
        <v>17</v>
      </c>
      <c r="Q39">
        <f t="shared" si="7"/>
        <v>29</v>
      </c>
      <c r="R39">
        <f t="shared" si="11"/>
        <v>-1.6073828880985663</v>
      </c>
      <c r="S39">
        <f t="shared" si="8"/>
        <v>6.8550198471834078E-2</v>
      </c>
      <c r="T39">
        <f t="shared" si="9"/>
        <v>14</v>
      </c>
      <c r="U39">
        <f t="shared" si="10"/>
        <v>-9.6999999999999993</v>
      </c>
      <c r="V39" t="s">
        <v>17</v>
      </c>
    </row>
    <row r="40" spans="1:22" x14ac:dyDescent="0.25">
      <c r="A40">
        <v>14.5</v>
      </c>
      <c r="B40">
        <v>3.1230000000000002</v>
      </c>
      <c r="C40">
        <v>37.409999999999997</v>
      </c>
      <c r="D40">
        <v>9.4</v>
      </c>
      <c r="E40">
        <v>-4.7E-2</v>
      </c>
      <c r="F40">
        <v>-0.20799999999999999</v>
      </c>
      <c r="G40">
        <v>6</v>
      </c>
      <c r="K40">
        <f t="shared" si="0"/>
        <v>14.5</v>
      </c>
      <c r="L40">
        <f t="shared" si="1"/>
        <v>3.1230000000000002</v>
      </c>
      <c r="M40">
        <f t="shared" si="2"/>
        <v>37.409999999999997</v>
      </c>
      <c r="N40">
        <f t="shared" si="3"/>
        <v>6</v>
      </c>
      <c r="O40" t="s">
        <v>17</v>
      </c>
      <c r="Q40">
        <f t="shared" si="7"/>
        <v>30</v>
      </c>
      <c r="R40">
        <f t="shared" si="11"/>
        <v>-1.5875324303492826</v>
      </c>
      <c r="S40">
        <f t="shared" si="8"/>
        <v>4.7033490040293197E-2</v>
      </c>
      <c r="T40">
        <f t="shared" si="9"/>
        <v>14.5</v>
      </c>
      <c r="U40">
        <f t="shared" si="10"/>
        <v>-9.4</v>
      </c>
      <c r="V40" t="s">
        <v>17</v>
      </c>
    </row>
    <row r="41" spans="1:22" x14ac:dyDescent="0.25">
      <c r="A41">
        <v>15</v>
      </c>
      <c r="B41">
        <v>3.0819999999999999</v>
      </c>
      <c r="C41">
        <v>36.5</v>
      </c>
      <c r="D41">
        <v>9</v>
      </c>
      <c r="E41">
        <v>-4.7E-2</v>
      </c>
      <c r="F41">
        <v>-0.219</v>
      </c>
      <c r="G41">
        <v>6</v>
      </c>
      <c r="K41">
        <f t="shared" si="0"/>
        <v>15</v>
      </c>
      <c r="L41">
        <f t="shared" si="1"/>
        <v>3.0819999999999999</v>
      </c>
      <c r="M41">
        <f t="shared" si="2"/>
        <v>36.5</v>
      </c>
      <c r="N41">
        <f t="shared" si="3"/>
        <v>6</v>
      </c>
      <c r="O41" t="s">
        <v>17</v>
      </c>
      <c r="Q41">
        <f t="shared" si="7"/>
        <v>31</v>
      </c>
      <c r="R41">
        <f t="shared" si="11"/>
        <v>-1.5690277328571072</v>
      </c>
      <c r="S41">
        <f t="shared" si="8"/>
        <v>2.2065510626995744E-2</v>
      </c>
      <c r="T41">
        <f t="shared" si="9"/>
        <v>15</v>
      </c>
      <c r="U41">
        <f t="shared" si="10"/>
        <v>-9</v>
      </c>
      <c r="V41" t="s">
        <v>17</v>
      </c>
    </row>
    <row r="42" spans="1:22" x14ac:dyDescent="0.25">
      <c r="A42">
        <v>15.5</v>
      </c>
      <c r="B42">
        <v>3.0409999999999999</v>
      </c>
      <c r="C42">
        <v>35.56</v>
      </c>
      <c r="D42">
        <v>8.6999999999999993</v>
      </c>
      <c r="E42">
        <v>-4.5999999999999999E-2</v>
      </c>
      <c r="F42">
        <v>-0.23</v>
      </c>
      <c r="G42">
        <v>6</v>
      </c>
      <c r="K42">
        <f t="shared" si="0"/>
        <v>15.5</v>
      </c>
      <c r="L42">
        <f t="shared" si="1"/>
        <v>3.0409999999999999</v>
      </c>
      <c r="M42">
        <f t="shared" si="2"/>
        <v>35.56</v>
      </c>
      <c r="N42">
        <f t="shared" si="3"/>
        <v>6</v>
      </c>
      <c r="O42" t="s">
        <v>17</v>
      </c>
      <c r="Q42">
        <f t="shared" si="7"/>
        <v>32</v>
      </c>
      <c r="R42">
        <f t="shared" si="11"/>
        <v>-1.5490049548926033</v>
      </c>
      <c r="S42">
        <f t="shared" si="8"/>
        <v>-7.9228141032228194E-6</v>
      </c>
      <c r="T42">
        <f t="shared" si="9"/>
        <v>15.5</v>
      </c>
      <c r="U42">
        <f t="shared" si="10"/>
        <v>-8.6999999999999993</v>
      </c>
      <c r="V42" t="s">
        <v>17</v>
      </c>
    </row>
    <row r="43" spans="1:22" x14ac:dyDescent="0.25">
      <c r="A43">
        <v>16</v>
      </c>
      <c r="B43">
        <v>3</v>
      </c>
      <c r="C43">
        <v>34.6</v>
      </c>
      <c r="D43">
        <v>8.4</v>
      </c>
      <c r="E43">
        <v>-4.4999999999999998E-2</v>
      </c>
      <c r="F43">
        <v>-0.24099999999999999</v>
      </c>
      <c r="G43">
        <v>6</v>
      </c>
      <c r="K43">
        <f t="shared" si="0"/>
        <v>16</v>
      </c>
      <c r="L43">
        <f t="shared" si="1"/>
        <v>3</v>
      </c>
      <c r="M43">
        <f t="shared" si="2"/>
        <v>34.6</v>
      </c>
      <c r="N43">
        <f t="shared" si="3"/>
        <v>6</v>
      </c>
      <c r="O43" t="s">
        <v>17</v>
      </c>
      <c r="Q43">
        <f t="shared" si="7"/>
        <v>33</v>
      </c>
      <c r="R43">
        <f t="shared" si="11"/>
        <v>-1.5289084994444824</v>
      </c>
      <c r="S43">
        <f t="shared" si="8"/>
        <v>-2.1875457156382561E-2</v>
      </c>
      <c r="T43">
        <f t="shared" si="9"/>
        <v>16</v>
      </c>
      <c r="U43">
        <f t="shared" si="10"/>
        <v>-8.4</v>
      </c>
      <c r="V43" t="s">
        <v>17</v>
      </c>
    </row>
    <row r="44" spans="1:22" x14ac:dyDescent="0.25">
      <c r="A44">
        <v>16.5</v>
      </c>
      <c r="B44">
        <v>2.9590000000000001</v>
      </c>
      <c r="C44">
        <v>33.9</v>
      </c>
      <c r="D44">
        <v>8</v>
      </c>
      <c r="E44">
        <v>-4.3999999999999997E-2</v>
      </c>
      <c r="F44">
        <v>-0.253</v>
      </c>
      <c r="G44">
        <v>6</v>
      </c>
      <c r="K44">
        <f t="shared" si="0"/>
        <v>16.5</v>
      </c>
      <c r="L44">
        <f t="shared" si="1"/>
        <v>2.9590000000000001</v>
      </c>
      <c r="M44">
        <f t="shared" si="2"/>
        <v>33.9</v>
      </c>
      <c r="N44">
        <f t="shared" si="3"/>
        <v>6</v>
      </c>
      <c r="O44" t="s">
        <v>17</v>
      </c>
      <c r="Q44">
        <f t="shared" si="7"/>
        <v>34</v>
      </c>
      <c r="R44">
        <f t="shared" si="11"/>
        <v>-1.5091016077031534</v>
      </c>
      <c r="S44">
        <f t="shared" si="8"/>
        <v>-4.7093397129583187E-2</v>
      </c>
      <c r="T44">
        <f t="shared" si="9"/>
        <v>16.5</v>
      </c>
      <c r="U44">
        <f t="shared" si="10"/>
        <v>-8</v>
      </c>
      <c r="V44" t="s">
        <v>17</v>
      </c>
    </row>
    <row r="45" spans="1:22" x14ac:dyDescent="0.25">
      <c r="A45">
        <v>17</v>
      </c>
      <c r="B45">
        <v>2.9180000000000001</v>
      </c>
      <c r="C45">
        <v>33.19</v>
      </c>
      <c r="D45">
        <v>7.7</v>
      </c>
      <c r="E45">
        <v>-4.3999999999999997E-2</v>
      </c>
      <c r="F45">
        <v>-0.26400000000000001</v>
      </c>
      <c r="G45">
        <v>6</v>
      </c>
      <c r="K45">
        <f t="shared" si="0"/>
        <v>17</v>
      </c>
      <c r="L45">
        <f t="shared" si="1"/>
        <v>2.9180000000000001</v>
      </c>
      <c r="M45">
        <f t="shared" si="2"/>
        <v>33.19</v>
      </c>
      <c r="N45">
        <f t="shared" si="3"/>
        <v>6</v>
      </c>
      <c r="O45" t="s">
        <v>17</v>
      </c>
      <c r="Q45">
        <f t="shared" si="7"/>
        <v>35</v>
      </c>
      <c r="R45">
        <f t="shared" si="11"/>
        <v>-1.4898444883839463</v>
      </c>
      <c r="S45">
        <f t="shared" si="8"/>
        <v>-6.8514155474711902E-2</v>
      </c>
      <c r="T45">
        <f t="shared" si="9"/>
        <v>17</v>
      </c>
      <c r="U45">
        <f t="shared" si="10"/>
        <v>-7.7</v>
      </c>
      <c r="V45" t="s">
        <v>17</v>
      </c>
    </row>
    <row r="46" spans="1:22" x14ac:dyDescent="0.25">
      <c r="A46">
        <v>17.5</v>
      </c>
      <c r="B46">
        <v>2.8769999999999998</v>
      </c>
      <c r="C46">
        <v>32.450000000000003</v>
      </c>
      <c r="D46">
        <v>7.3</v>
      </c>
      <c r="E46">
        <v>-4.2999999999999997E-2</v>
      </c>
      <c r="F46">
        <v>-0.27600000000000002</v>
      </c>
      <c r="G46">
        <v>6</v>
      </c>
      <c r="K46">
        <f t="shared" si="0"/>
        <v>17.5</v>
      </c>
      <c r="L46">
        <f t="shared" si="1"/>
        <v>2.8769999999999998</v>
      </c>
      <c r="M46">
        <f t="shared" si="2"/>
        <v>32.450000000000003</v>
      </c>
      <c r="N46">
        <f t="shared" si="3"/>
        <v>6</v>
      </c>
      <c r="O46" t="s">
        <v>17</v>
      </c>
      <c r="Q46">
        <f t="shared" si="7"/>
        <v>36</v>
      </c>
      <c r="R46">
        <f t="shared" si="11"/>
        <v>-1.4698401556657574</v>
      </c>
      <c r="S46">
        <f t="shared" si="8"/>
        <v>-9.3217560526957344E-2</v>
      </c>
      <c r="T46">
        <f t="shared" si="9"/>
        <v>17.5</v>
      </c>
      <c r="U46">
        <f t="shared" si="10"/>
        <v>-7.3</v>
      </c>
      <c r="V46" t="s">
        <v>17</v>
      </c>
    </row>
    <row r="47" spans="1:22" x14ac:dyDescent="0.25">
      <c r="A47">
        <v>18</v>
      </c>
      <c r="B47">
        <v>2.8359999999999999</v>
      </c>
      <c r="C47">
        <v>31.69</v>
      </c>
      <c r="D47">
        <v>7</v>
      </c>
      <c r="E47">
        <v>-4.2000000000000003E-2</v>
      </c>
      <c r="F47">
        <v>-0.28799999999999998</v>
      </c>
      <c r="G47">
        <v>6</v>
      </c>
      <c r="K47">
        <f t="shared" si="0"/>
        <v>18</v>
      </c>
      <c r="L47">
        <f t="shared" si="1"/>
        <v>2.8359999999999999</v>
      </c>
      <c r="M47">
        <f t="shared" si="2"/>
        <v>31.69</v>
      </c>
      <c r="N47">
        <f t="shared" si="3"/>
        <v>6</v>
      </c>
      <c r="O47" t="s">
        <v>17</v>
      </c>
      <c r="Q47">
        <f t="shared" si="7"/>
        <v>37</v>
      </c>
      <c r="R47">
        <f t="shared" si="11"/>
        <v>-1.4494304430273945</v>
      </c>
      <c r="S47">
        <f t="shared" si="8"/>
        <v>-0.11518927105150087</v>
      </c>
      <c r="T47">
        <f t="shared" si="9"/>
        <v>18</v>
      </c>
      <c r="U47">
        <f t="shared" si="10"/>
        <v>-7</v>
      </c>
      <c r="V47" t="s">
        <v>17</v>
      </c>
    </row>
    <row r="48" spans="1:22" x14ac:dyDescent="0.25">
      <c r="A48">
        <v>18.5</v>
      </c>
      <c r="B48">
        <v>2.7949999999999999</v>
      </c>
      <c r="C48">
        <v>30.9</v>
      </c>
      <c r="D48">
        <v>6.7</v>
      </c>
      <c r="E48">
        <v>-4.2000000000000003E-2</v>
      </c>
      <c r="F48">
        <v>-0.3</v>
      </c>
      <c r="G48">
        <v>6</v>
      </c>
      <c r="K48">
        <f t="shared" si="0"/>
        <v>18.5</v>
      </c>
      <c r="L48">
        <f t="shared" si="1"/>
        <v>2.7949999999999999</v>
      </c>
      <c r="M48">
        <f t="shared" si="2"/>
        <v>30.9</v>
      </c>
      <c r="N48">
        <f t="shared" si="3"/>
        <v>6</v>
      </c>
      <c r="O48" t="s">
        <v>17</v>
      </c>
      <c r="Q48">
        <f t="shared" si="7"/>
        <v>38</v>
      </c>
      <c r="R48">
        <f t="shared" si="11"/>
        <v>-1.4299559827300343</v>
      </c>
      <c r="S48">
        <f t="shared" si="8"/>
        <v>-0.13695264490368189</v>
      </c>
      <c r="T48">
        <f t="shared" si="9"/>
        <v>18.5</v>
      </c>
      <c r="U48">
        <f t="shared" si="10"/>
        <v>-6.7</v>
      </c>
      <c r="V48" t="s">
        <v>17</v>
      </c>
    </row>
    <row r="49" spans="1:22" x14ac:dyDescent="0.25">
      <c r="A49">
        <v>19</v>
      </c>
      <c r="B49">
        <v>2.7530000000000001</v>
      </c>
      <c r="C49">
        <v>30.1</v>
      </c>
      <c r="D49">
        <v>6.4</v>
      </c>
      <c r="E49">
        <v>-4.1000000000000002E-2</v>
      </c>
      <c r="F49">
        <v>-0.311</v>
      </c>
      <c r="G49">
        <v>6</v>
      </c>
      <c r="K49">
        <f t="shared" si="0"/>
        <v>19</v>
      </c>
      <c r="L49">
        <f t="shared" si="1"/>
        <v>2.7530000000000001</v>
      </c>
      <c r="M49">
        <f t="shared" si="2"/>
        <v>30.1</v>
      </c>
      <c r="N49">
        <f t="shared" si="3"/>
        <v>6</v>
      </c>
      <c r="O49" t="s">
        <v>17</v>
      </c>
      <c r="Q49">
        <f t="shared" si="7"/>
        <v>39</v>
      </c>
      <c r="R49">
        <f t="shared" si="11"/>
        <v>-1.408921540724561</v>
      </c>
      <c r="S49">
        <f t="shared" si="8"/>
        <v>-0.15756301481799298</v>
      </c>
      <c r="T49">
        <f t="shared" si="9"/>
        <v>19</v>
      </c>
      <c r="U49">
        <f t="shared" si="10"/>
        <v>-6.4</v>
      </c>
      <c r="V49" t="s">
        <v>17</v>
      </c>
    </row>
    <row r="50" spans="1:22" x14ac:dyDescent="0.25">
      <c r="A50">
        <v>19.5</v>
      </c>
      <c r="B50">
        <v>2.7120000000000002</v>
      </c>
      <c r="C50">
        <v>29.27</v>
      </c>
      <c r="D50">
        <v>6.1</v>
      </c>
      <c r="E50">
        <v>-0.04</v>
      </c>
      <c r="F50">
        <v>-0.32400000000000001</v>
      </c>
      <c r="G50">
        <v>6</v>
      </c>
      <c r="K50">
        <f t="shared" si="0"/>
        <v>19.5</v>
      </c>
      <c r="L50">
        <f t="shared" si="1"/>
        <v>2.7120000000000002</v>
      </c>
      <c r="M50">
        <f t="shared" si="2"/>
        <v>29.27</v>
      </c>
      <c r="N50">
        <f t="shared" si="3"/>
        <v>6</v>
      </c>
      <c r="O50" t="s">
        <v>17</v>
      </c>
      <c r="Q50">
        <f t="shared" si="7"/>
        <v>40</v>
      </c>
      <c r="R50">
        <f t="shared" si="11"/>
        <v>-1.3883222522446257</v>
      </c>
      <c r="S50">
        <f t="shared" si="8"/>
        <v>-0.17990591926806779</v>
      </c>
      <c r="T50">
        <f t="shared" si="9"/>
        <v>19.5</v>
      </c>
      <c r="U50">
        <f t="shared" si="10"/>
        <v>-6.1</v>
      </c>
      <c r="V50" t="s">
        <v>17</v>
      </c>
    </row>
    <row r="51" spans="1:22" x14ac:dyDescent="0.25">
      <c r="A51">
        <v>20</v>
      </c>
      <c r="B51">
        <v>2.6709999999999998</v>
      </c>
      <c r="C51">
        <v>28.41</v>
      </c>
      <c r="D51">
        <v>5.8</v>
      </c>
      <c r="E51">
        <v>-0.04</v>
      </c>
      <c r="F51">
        <v>-0.33700000000000002</v>
      </c>
      <c r="G51">
        <v>7</v>
      </c>
      <c r="K51">
        <f t="shared" si="0"/>
        <v>20</v>
      </c>
      <c r="L51">
        <f t="shared" si="1"/>
        <v>2.6709999999999998</v>
      </c>
      <c r="M51">
        <f t="shared" si="2"/>
        <v>28.41</v>
      </c>
      <c r="N51">
        <f t="shared" si="3"/>
        <v>7</v>
      </c>
      <c r="O51" t="s">
        <v>17</v>
      </c>
      <c r="Q51">
        <f t="shared" si="7"/>
        <v>41</v>
      </c>
      <c r="R51">
        <f t="shared" si="11"/>
        <v>-1.3686631866408465</v>
      </c>
      <c r="S51">
        <f t="shared" si="8"/>
        <v>-0.20203931511217518</v>
      </c>
      <c r="T51">
        <f t="shared" si="9"/>
        <v>20</v>
      </c>
      <c r="U51">
        <f t="shared" si="10"/>
        <v>-5.8</v>
      </c>
      <c r="V51" t="s">
        <v>17</v>
      </c>
    </row>
    <row r="52" spans="1:22" x14ac:dyDescent="0.25">
      <c r="A52">
        <v>20.5</v>
      </c>
      <c r="B52">
        <v>2.63</v>
      </c>
      <c r="C52">
        <v>27.86</v>
      </c>
      <c r="D52">
        <v>5.5</v>
      </c>
      <c r="E52">
        <v>-3.9E-2</v>
      </c>
      <c r="F52">
        <v>-0.35</v>
      </c>
      <c r="G52">
        <v>7</v>
      </c>
      <c r="K52">
        <f t="shared" si="0"/>
        <v>20.5</v>
      </c>
      <c r="L52">
        <f t="shared" si="1"/>
        <v>2.63</v>
      </c>
      <c r="M52">
        <f t="shared" si="2"/>
        <v>27.86</v>
      </c>
      <c r="N52">
        <f t="shared" si="3"/>
        <v>7</v>
      </c>
      <c r="O52" t="s">
        <v>17</v>
      </c>
      <c r="Q52">
        <f t="shared" si="7"/>
        <v>42</v>
      </c>
      <c r="R52">
        <f t="shared" si="11"/>
        <v>-1.3479460008528401</v>
      </c>
      <c r="S52">
        <f t="shared" si="8"/>
        <v>-0.22396283543590545</v>
      </c>
      <c r="T52">
        <f t="shared" si="9"/>
        <v>20.5</v>
      </c>
      <c r="U52">
        <f t="shared" si="10"/>
        <v>-5.5</v>
      </c>
      <c r="V52" t="s">
        <v>17</v>
      </c>
    </row>
    <row r="53" spans="1:22" x14ac:dyDescent="0.25">
      <c r="A53">
        <v>21</v>
      </c>
      <c r="B53">
        <v>2.589</v>
      </c>
      <c r="C53">
        <v>27.29</v>
      </c>
      <c r="D53">
        <v>5.2</v>
      </c>
      <c r="E53">
        <v>-3.7999999999999999E-2</v>
      </c>
      <c r="F53">
        <v>-0.36199999999999999</v>
      </c>
      <c r="G53">
        <v>7</v>
      </c>
      <c r="K53">
        <f t="shared" si="0"/>
        <v>21</v>
      </c>
      <c r="L53">
        <f t="shared" si="1"/>
        <v>2.589</v>
      </c>
      <c r="M53">
        <f t="shared" si="2"/>
        <v>27.29</v>
      </c>
      <c r="N53">
        <f t="shared" si="3"/>
        <v>7</v>
      </c>
      <c r="O53" t="s">
        <v>17</v>
      </c>
      <c r="Q53">
        <f t="shared" si="7"/>
        <v>43</v>
      </c>
      <c r="R53">
        <f t="shared" si="11"/>
        <v>-1.3271723540083735</v>
      </c>
      <c r="S53">
        <f t="shared" si="8"/>
        <v>-0.24467612493397356</v>
      </c>
      <c r="T53">
        <f t="shared" si="9"/>
        <v>21</v>
      </c>
      <c r="U53">
        <f t="shared" si="10"/>
        <v>-5.2</v>
      </c>
      <c r="V53" t="s">
        <v>17</v>
      </c>
    </row>
    <row r="54" spans="1:22" x14ac:dyDescent="0.25">
      <c r="A54">
        <v>21.5</v>
      </c>
      <c r="B54">
        <v>2.548</v>
      </c>
      <c r="C54">
        <v>26.7</v>
      </c>
      <c r="D54">
        <v>5</v>
      </c>
      <c r="E54">
        <v>-3.6999999999999998E-2</v>
      </c>
      <c r="F54">
        <v>-0.376</v>
      </c>
      <c r="G54">
        <v>7</v>
      </c>
      <c r="K54">
        <f t="shared" si="0"/>
        <v>21.5</v>
      </c>
      <c r="L54">
        <f t="shared" si="1"/>
        <v>2.548</v>
      </c>
      <c r="M54">
        <f t="shared" si="2"/>
        <v>26.7</v>
      </c>
      <c r="N54">
        <f t="shared" si="3"/>
        <v>7</v>
      </c>
      <c r="O54" t="s">
        <v>17</v>
      </c>
      <c r="Q54">
        <f t="shared" si="7"/>
        <v>44</v>
      </c>
      <c r="R54">
        <f t="shared" si="11"/>
        <v>-1.3061520453688837</v>
      </c>
      <c r="S54">
        <f t="shared" si="8"/>
        <v>-0.26496358373948348</v>
      </c>
      <c r="T54">
        <f t="shared" si="9"/>
        <v>21.5</v>
      </c>
      <c r="U54">
        <f t="shared" si="10"/>
        <v>-5</v>
      </c>
      <c r="V54" t="s">
        <v>17</v>
      </c>
    </row>
    <row r="55" spans="1:22" x14ac:dyDescent="0.25">
      <c r="A55">
        <v>22</v>
      </c>
      <c r="B55">
        <v>2.5070000000000001</v>
      </c>
      <c r="C55">
        <v>26.09</v>
      </c>
      <c r="D55">
        <v>4.7</v>
      </c>
      <c r="E55">
        <v>-3.6999999999999998E-2</v>
      </c>
      <c r="F55">
        <v>-0.38900000000000001</v>
      </c>
      <c r="G55">
        <v>7</v>
      </c>
      <c r="K55">
        <f t="shared" si="0"/>
        <v>22</v>
      </c>
      <c r="L55">
        <f t="shared" si="1"/>
        <v>2.5070000000000001</v>
      </c>
      <c r="M55">
        <f t="shared" si="2"/>
        <v>26.09</v>
      </c>
      <c r="N55">
        <f t="shared" si="3"/>
        <v>7</v>
      </c>
      <c r="O55" t="s">
        <v>17</v>
      </c>
      <c r="Q55">
        <f t="shared" si="7"/>
        <v>45</v>
      </c>
      <c r="R55">
        <f t="shared" si="11"/>
        <v>-1.2862849643764089</v>
      </c>
      <c r="S55">
        <f t="shared" si="8"/>
        <v>-0.28629007943224372</v>
      </c>
      <c r="T55">
        <f t="shared" si="9"/>
        <v>22</v>
      </c>
      <c r="U55">
        <f t="shared" si="10"/>
        <v>-4.7</v>
      </c>
      <c r="V55" t="s">
        <v>17</v>
      </c>
    </row>
    <row r="56" spans="1:22" x14ac:dyDescent="0.25">
      <c r="A56">
        <v>22.5</v>
      </c>
      <c r="B56">
        <v>2.4660000000000002</v>
      </c>
      <c r="C56">
        <v>25.46</v>
      </c>
      <c r="D56">
        <v>4.5</v>
      </c>
      <c r="E56">
        <v>-3.5999999999999997E-2</v>
      </c>
      <c r="F56">
        <v>-0.40300000000000002</v>
      </c>
      <c r="G56">
        <v>7</v>
      </c>
      <c r="K56">
        <f t="shared" si="0"/>
        <v>22.5</v>
      </c>
      <c r="L56">
        <f t="shared" si="1"/>
        <v>2.4660000000000002</v>
      </c>
      <c r="M56">
        <f t="shared" si="2"/>
        <v>25.46</v>
      </c>
      <c r="N56">
        <f t="shared" si="3"/>
        <v>7</v>
      </c>
      <c r="O56" t="s">
        <v>17</v>
      </c>
      <c r="Q56">
        <f t="shared" si="7"/>
        <v>46</v>
      </c>
      <c r="R56">
        <f t="shared" si="11"/>
        <v>-1.2651990724929469</v>
      </c>
      <c r="S56">
        <f t="shared" si="8"/>
        <v>-0.3062599349675672</v>
      </c>
      <c r="T56">
        <f t="shared" si="9"/>
        <v>22.5</v>
      </c>
      <c r="U56">
        <f t="shared" si="10"/>
        <v>-4.5</v>
      </c>
      <c r="V56" t="s">
        <v>17</v>
      </c>
    </row>
    <row r="57" spans="1:22" x14ac:dyDescent="0.25">
      <c r="A57">
        <v>23</v>
      </c>
      <c r="B57">
        <v>2.4249999999999998</v>
      </c>
      <c r="C57">
        <v>24.81</v>
      </c>
      <c r="D57">
        <v>4.2</v>
      </c>
      <c r="E57">
        <v>-3.5000000000000003E-2</v>
      </c>
      <c r="F57">
        <v>-0.41599999999999998</v>
      </c>
      <c r="G57">
        <v>7</v>
      </c>
      <c r="K57">
        <f t="shared" si="0"/>
        <v>23</v>
      </c>
      <c r="L57">
        <f t="shared" si="1"/>
        <v>2.4249999999999998</v>
      </c>
      <c r="M57">
        <f t="shared" si="2"/>
        <v>24.81</v>
      </c>
      <c r="N57">
        <f t="shared" si="3"/>
        <v>7</v>
      </c>
      <c r="O57" t="s">
        <v>17</v>
      </c>
      <c r="Q57">
        <f t="shared" si="7"/>
        <v>47</v>
      </c>
      <c r="R57">
        <f t="shared" si="11"/>
        <v>-1.2442438036346553</v>
      </c>
      <c r="S57">
        <f t="shared" si="8"/>
        <v>-0.3271986859827466</v>
      </c>
      <c r="T57">
        <f t="shared" si="9"/>
        <v>23</v>
      </c>
      <c r="U57">
        <f t="shared" si="10"/>
        <v>-4.2</v>
      </c>
      <c r="V57" t="s">
        <v>17</v>
      </c>
    </row>
    <row r="58" spans="1:22" x14ac:dyDescent="0.25">
      <c r="A58">
        <v>23.5</v>
      </c>
      <c r="B58">
        <v>2.3839999999999999</v>
      </c>
      <c r="C58">
        <v>24.13</v>
      </c>
      <c r="D58">
        <v>4</v>
      </c>
      <c r="E58">
        <v>-3.5000000000000003E-2</v>
      </c>
      <c r="F58">
        <v>-0.43099999999999999</v>
      </c>
      <c r="G58">
        <v>7</v>
      </c>
      <c r="K58">
        <f t="shared" si="0"/>
        <v>23.5</v>
      </c>
      <c r="L58">
        <f t="shared" si="1"/>
        <v>2.3839999999999999</v>
      </c>
      <c r="M58">
        <f t="shared" si="2"/>
        <v>24.13</v>
      </c>
      <c r="N58">
        <f t="shared" si="3"/>
        <v>7</v>
      </c>
      <c r="O58" t="s">
        <v>17</v>
      </c>
      <c r="Q58">
        <f t="shared" si="7"/>
        <v>48</v>
      </c>
      <c r="R58">
        <f t="shared" si="11"/>
        <v>-1.2240963479097102</v>
      </c>
      <c r="S58">
        <f t="shared" si="8"/>
        <v>-0.34785028329700263</v>
      </c>
      <c r="T58">
        <f t="shared" si="9"/>
        <v>23.5</v>
      </c>
      <c r="U58">
        <f t="shared" si="10"/>
        <v>-4</v>
      </c>
      <c r="V58" t="s">
        <v>17</v>
      </c>
    </row>
    <row r="59" spans="1:22" x14ac:dyDescent="0.25">
      <c r="A59">
        <v>24</v>
      </c>
      <c r="B59">
        <v>2.343</v>
      </c>
      <c r="C59">
        <v>23.43</v>
      </c>
      <c r="D59">
        <v>3.8</v>
      </c>
      <c r="E59">
        <v>-3.4000000000000002E-2</v>
      </c>
      <c r="F59">
        <v>-0.44500000000000001</v>
      </c>
      <c r="G59">
        <v>7</v>
      </c>
      <c r="K59">
        <f t="shared" si="0"/>
        <v>24</v>
      </c>
      <c r="L59">
        <f t="shared" si="1"/>
        <v>2.343</v>
      </c>
      <c r="M59">
        <f t="shared" si="2"/>
        <v>23.43</v>
      </c>
      <c r="N59">
        <f t="shared" si="3"/>
        <v>7</v>
      </c>
      <c r="O59" t="s">
        <v>17</v>
      </c>
      <c r="Q59">
        <f t="shared" si="7"/>
        <v>49</v>
      </c>
      <c r="R59">
        <f t="shared" si="11"/>
        <v>-1.2029244201041365</v>
      </c>
      <c r="S59">
        <f t="shared" si="8"/>
        <v>-0.36736012568139986</v>
      </c>
      <c r="T59">
        <f t="shared" si="9"/>
        <v>24</v>
      </c>
      <c r="U59">
        <f t="shared" si="10"/>
        <v>-3.8</v>
      </c>
      <c r="V59" t="s">
        <v>17</v>
      </c>
    </row>
    <row r="60" spans="1:22" x14ac:dyDescent="0.25">
      <c r="A60">
        <v>24.5</v>
      </c>
      <c r="B60">
        <v>2.302</v>
      </c>
      <c r="C60">
        <v>23.14</v>
      </c>
      <c r="D60">
        <v>3.6</v>
      </c>
      <c r="E60">
        <v>-3.3000000000000002E-2</v>
      </c>
      <c r="F60">
        <v>-0.45900000000000002</v>
      </c>
      <c r="G60">
        <v>7</v>
      </c>
      <c r="K60">
        <f t="shared" si="0"/>
        <v>24.5</v>
      </c>
      <c r="L60">
        <f t="shared" si="1"/>
        <v>2.302</v>
      </c>
      <c r="M60">
        <f t="shared" si="2"/>
        <v>23.14</v>
      </c>
      <c r="N60">
        <f t="shared" si="3"/>
        <v>7</v>
      </c>
      <c r="O60" t="s">
        <v>17</v>
      </c>
      <c r="Q60">
        <f t="shared" si="7"/>
        <v>50</v>
      </c>
      <c r="R60">
        <f t="shared" si="11"/>
        <v>-1.1817287644209404</v>
      </c>
      <c r="S60">
        <f t="shared" si="8"/>
        <v>-0.38672811202176033</v>
      </c>
      <c r="T60">
        <f t="shared" si="9"/>
        <v>24.5</v>
      </c>
      <c r="U60">
        <f t="shared" si="10"/>
        <v>-3.6</v>
      </c>
      <c r="V60" t="s">
        <v>17</v>
      </c>
    </row>
    <row r="61" spans="1:22" x14ac:dyDescent="0.25">
      <c r="A61">
        <v>25</v>
      </c>
      <c r="B61">
        <v>2.2610000000000001</v>
      </c>
      <c r="C61">
        <v>22.85</v>
      </c>
      <c r="D61">
        <v>3.4</v>
      </c>
      <c r="E61">
        <v>-3.3000000000000002E-2</v>
      </c>
      <c r="F61">
        <v>-0.47299999999999998</v>
      </c>
      <c r="G61">
        <v>7</v>
      </c>
      <c r="K61">
        <f t="shared" si="0"/>
        <v>25</v>
      </c>
      <c r="L61">
        <f t="shared" si="1"/>
        <v>2.2610000000000001</v>
      </c>
      <c r="M61">
        <f t="shared" si="2"/>
        <v>22.85</v>
      </c>
      <c r="N61">
        <f t="shared" si="3"/>
        <v>7</v>
      </c>
      <c r="O61" t="s">
        <v>17</v>
      </c>
      <c r="Q61">
        <f t="shared" si="7"/>
        <v>51</v>
      </c>
      <c r="R61">
        <f t="shared" si="11"/>
        <v>-1.1615101254678166</v>
      </c>
      <c r="S61">
        <f t="shared" si="8"/>
        <v>-0.40595414467237534</v>
      </c>
      <c r="T61">
        <f t="shared" si="9"/>
        <v>25</v>
      </c>
      <c r="U61">
        <f t="shared" si="10"/>
        <v>-3.4</v>
      </c>
      <c r="V61" t="s">
        <v>17</v>
      </c>
    </row>
    <row r="62" spans="1:22" x14ac:dyDescent="0.25">
      <c r="A62">
        <v>25.5</v>
      </c>
      <c r="B62">
        <v>2.2200000000000002</v>
      </c>
      <c r="C62">
        <v>22.54</v>
      </c>
      <c r="D62">
        <v>3.2</v>
      </c>
      <c r="E62">
        <v>-3.2000000000000001E-2</v>
      </c>
      <c r="F62">
        <v>-0.48799999999999999</v>
      </c>
      <c r="G62">
        <v>1</v>
      </c>
      <c r="K62">
        <f t="shared" si="0"/>
        <v>25.5</v>
      </c>
      <c r="L62">
        <f t="shared" si="1"/>
        <v>2.2200000000000002</v>
      </c>
      <c r="M62">
        <f t="shared" si="2"/>
        <v>22.54</v>
      </c>
      <c r="N62">
        <f t="shared" si="3"/>
        <v>1</v>
      </c>
      <c r="O62" t="s">
        <v>17</v>
      </c>
      <c r="Q62">
        <f t="shared" si="7"/>
        <v>52</v>
      </c>
      <c r="R62">
        <f t="shared" si="11"/>
        <v>-1.1402692482419992</v>
      </c>
      <c r="S62">
        <f t="shared" si="8"/>
        <v>-0.42603812945758818</v>
      </c>
      <c r="T62">
        <f t="shared" si="9"/>
        <v>25.5</v>
      </c>
      <c r="U62">
        <f t="shared" si="10"/>
        <v>-3.2</v>
      </c>
      <c r="V62" t="s">
        <v>17</v>
      </c>
    </row>
    <row r="63" spans="1:22" x14ac:dyDescent="0.25">
      <c r="A63">
        <v>26</v>
      </c>
      <c r="B63">
        <v>2.1789999999999998</v>
      </c>
      <c r="C63">
        <v>22.22</v>
      </c>
      <c r="D63">
        <v>3</v>
      </c>
      <c r="E63">
        <v>-3.1E-2</v>
      </c>
      <c r="F63">
        <v>-0.502</v>
      </c>
      <c r="G63">
        <v>1</v>
      </c>
      <c r="K63">
        <f t="shared" si="0"/>
        <v>26</v>
      </c>
      <c r="L63">
        <f t="shared" si="1"/>
        <v>2.1789999999999998</v>
      </c>
      <c r="M63">
        <f t="shared" si="2"/>
        <v>22.22</v>
      </c>
      <c r="N63">
        <f t="shared" si="3"/>
        <v>1</v>
      </c>
      <c r="O63" t="s">
        <v>17</v>
      </c>
      <c r="Q63">
        <f t="shared" si="7"/>
        <v>53</v>
      </c>
      <c r="R63">
        <f t="shared" si="11"/>
        <v>-1.1190068781151081</v>
      </c>
      <c r="S63">
        <f t="shared" si="8"/>
        <v>-0.44497997567331271</v>
      </c>
      <c r="T63">
        <f t="shared" si="9"/>
        <v>26</v>
      </c>
      <c r="U63">
        <f t="shared" si="10"/>
        <v>-3</v>
      </c>
      <c r="V63" t="s">
        <v>17</v>
      </c>
    </row>
    <row r="64" spans="1:22" x14ac:dyDescent="0.25">
      <c r="A64">
        <v>26.5</v>
      </c>
      <c r="B64">
        <v>2.137</v>
      </c>
      <c r="C64">
        <v>21.88</v>
      </c>
      <c r="D64">
        <v>2.8</v>
      </c>
      <c r="E64">
        <v>-0.03</v>
      </c>
      <c r="F64">
        <v>-0.51700000000000002</v>
      </c>
      <c r="G64">
        <v>1</v>
      </c>
      <c r="K64">
        <f t="shared" si="0"/>
        <v>26.5</v>
      </c>
      <c r="L64">
        <f t="shared" si="1"/>
        <v>2.137</v>
      </c>
      <c r="M64">
        <f t="shared" si="2"/>
        <v>21.88</v>
      </c>
      <c r="N64">
        <f t="shared" si="3"/>
        <v>1</v>
      </c>
      <c r="O64" t="s">
        <v>17</v>
      </c>
      <c r="Q64">
        <f t="shared" si="7"/>
        <v>54</v>
      </c>
      <c r="R64">
        <f t="shared" si="11"/>
        <v>-1.0972243577493224</v>
      </c>
      <c r="S64">
        <f t="shared" si="8"/>
        <v>-0.46480402097338724</v>
      </c>
      <c r="T64">
        <f t="shared" si="9"/>
        <v>26.5</v>
      </c>
      <c r="U64">
        <f t="shared" si="10"/>
        <v>-2.8</v>
      </c>
      <c r="V64" t="s">
        <v>17</v>
      </c>
    </row>
    <row r="65" spans="1:22" x14ac:dyDescent="0.25">
      <c r="A65">
        <v>27</v>
      </c>
      <c r="B65">
        <v>2.0960000000000001</v>
      </c>
      <c r="C65">
        <v>21.54</v>
      </c>
      <c r="D65">
        <v>2.6</v>
      </c>
      <c r="E65">
        <v>-0.03</v>
      </c>
      <c r="F65">
        <v>-0.53300000000000003</v>
      </c>
      <c r="G65">
        <v>1</v>
      </c>
      <c r="K65">
        <f t="shared" si="0"/>
        <v>27</v>
      </c>
      <c r="L65">
        <f t="shared" si="1"/>
        <v>2.0960000000000001</v>
      </c>
      <c r="M65">
        <f t="shared" si="2"/>
        <v>21.54</v>
      </c>
      <c r="N65">
        <f t="shared" si="3"/>
        <v>1</v>
      </c>
      <c r="O65" t="s">
        <v>17</v>
      </c>
      <c r="Q65">
        <f t="shared" si="7"/>
        <v>55</v>
      </c>
      <c r="R65">
        <f t="shared" si="11"/>
        <v>-1.0769211571406692</v>
      </c>
      <c r="S65">
        <f t="shared" si="8"/>
        <v>-0.48545958844054204</v>
      </c>
      <c r="T65">
        <f t="shared" si="9"/>
        <v>27</v>
      </c>
      <c r="U65">
        <f t="shared" si="10"/>
        <v>-2.6</v>
      </c>
      <c r="V65" t="s">
        <v>17</v>
      </c>
    </row>
    <row r="66" spans="1:22" x14ac:dyDescent="0.25">
      <c r="A66">
        <v>27.5</v>
      </c>
      <c r="B66">
        <v>2.0550000000000002</v>
      </c>
      <c r="C66">
        <v>21.17</v>
      </c>
      <c r="D66">
        <v>2.5</v>
      </c>
      <c r="E66">
        <v>-2.9000000000000001E-2</v>
      </c>
      <c r="F66">
        <v>-0.54800000000000004</v>
      </c>
      <c r="G66">
        <v>1</v>
      </c>
      <c r="K66">
        <f t="shared" si="0"/>
        <v>27.5</v>
      </c>
      <c r="L66">
        <f t="shared" si="1"/>
        <v>2.0550000000000002</v>
      </c>
      <c r="M66">
        <f t="shared" si="2"/>
        <v>21.17</v>
      </c>
      <c r="N66">
        <f t="shared" si="3"/>
        <v>1</v>
      </c>
      <c r="O66" t="s">
        <v>17</v>
      </c>
      <c r="Q66">
        <f t="shared" si="7"/>
        <v>56</v>
      </c>
      <c r="R66">
        <f t="shared" si="11"/>
        <v>-1.0555220476753588</v>
      </c>
      <c r="S66">
        <f t="shared" si="8"/>
        <v>-0.50318107948211732</v>
      </c>
      <c r="T66">
        <f t="shared" si="9"/>
        <v>27.5</v>
      </c>
      <c r="U66">
        <f t="shared" si="10"/>
        <v>-2.5</v>
      </c>
      <c r="V66" t="s">
        <v>17</v>
      </c>
    </row>
    <row r="67" spans="1:22" x14ac:dyDescent="0.25">
      <c r="A67">
        <v>28</v>
      </c>
      <c r="B67">
        <v>2.0139999999999998</v>
      </c>
      <c r="C67">
        <v>20.8</v>
      </c>
      <c r="D67">
        <v>2.2999999999999998</v>
      </c>
      <c r="E67">
        <v>-2.8000000000000001E-2</v>
      </c>
      <c r="F67">
        <v>-0.56399999999999995</v>
      </c>
      <c r="G67">
        <v>1</v>
      </c>
      <c r="K67">
        <f t="shared" si="0"/>
        <v>28</v>
      </c>
      <c r="L67">
        <f t="shared" si="1"/>
        <v>2.0139999999999998</v>
      </c>
      <c r="M67">
        <f t="shared" si="2"/>
        <v>20.8</v>
      </c>
      <c r="N67">
        <f t="shared" si="3"/>
        <v>1</v>
      </c>
      <c r="O67" t="s">
        <v>17</v>
      </c>
      <c r="Q67">
        <f t="shared" si="7"/>
        <v>57</v>
      </c>
      <c r="R67">
        <f t="shared" si="11"/>
        <v>-1.0341887558802469</v>
      </c>
      <c r="S67">
        <f t="shared" si="8"/>
        <v>-0.52358728491971229</v>
      </c>
      <c r="T67">
        <f t="shared" si="9"/>
        <v>28</v>
      </c>
      <c r="U67">
        <f t="shared" si="10"/>
        <v>-2.2999999999999998</v>
      </c>
      <c r="V67" t="s">
        <v>17</v>
      </c>
    </row>
    <row r="68" spans="1:22" x14ac:dyDescent="0.25">
      <c r="A68">
        <v>28.5</v>
      </c>
      <c r="B68">
        <v>1.9730000000000001</v>
      </c>
      <c r="C68">
        <v>20.41</v>
      </c>
      <c r="D68">
        <v>2.1</v>
      </c>
      <c r="E68">
        <v>-2.7E-2</v>
      </c>
      <c r="F68">
        <v>-0.57999999999999996</v>
      </c>
      <c r="G68">
        <v>1</v>
      </c>
      <c r="K68">
        <f t="shared" si="0"/>
        <v>28.5</v>
      </c>
      <c r="L68">
        <f t="shared" si="1"/>
        <v>1.9730000000000001</v>
      </c>
      <c r="M68">
        <f t="shared" si="2"/>
        <v>20.41</v>
      </c>
      <c r="N68">
        <f t="shared" si="3"/>
        <v>1</v>
      </c>
      <c r="O68" t="s">
        <v>17</v>
      </c>
      <c r="Q68">
        <f t="shared" si="7"/>
        <v>58</v>
      </c>
      <c r="R68">
        <f t="shared" si="11"/>
        <v>-1.0128374604626444</v>
      </c>
      <c r="S68">
        <f t="shared" si="8"/>
        <v>-0.5438509813609822</v>
      </c>
      <c r="T68">
        <f t="shared" si="9"/>
        <v>28.5</v>
      </c>
      <c r="U68">
        <f t="shared" si="10"/>
        <v>-2.1</v>
      </c>
      <c r="V68" t="s">
        <v>17</v>
      </c>
    </row>
    <row r="69" spans="1:22" x14ac:dyDescent="0.25">
      <c r="A69">
        <v>29</v>
      </c>
      <c r="B69">
        <v>1.9319999999999999</v>
      </c>
      <c r="C69">
        <v>20</v>
      </c>
      <c r="D69">
        <v>2</v>
      </c>
      <c r="E69">
        <v>-2.7E-2</v>
      </c>
      <c r="F69">
        <v>-0.59499999999999997</v>
      </c>
      <c r="G69">
        <v>1</v>
      </c>
      <c r="K69">
        <f t="shared" si="0"/>
        <v>29</v>
      </c>
      <c r="L69">
        <f t="shared" si="1"/>
        <v>1.9319999999999999</v>
      </c>
      <c r="M69">
        <f t="shared" si="2"/>
        <v>20</v>
      </c>
      <c r="N69">
        <f t="shared" si="3"/>
        <v>1</v>
      </c>
      <c r="O69" t="s">
        <v>17</v>
      </c>
      <c r="Q69">
        <f t="shared" si="7"/>
        <v>59</v>
      </c>
      <c r="R69">
        <f t="shared" si="11"/>
        <v>-0.99241153890044653</v>
      </c>
      <c r="S69">
        <f t="shared" si="8"/>
        <v>-0.56128708618538403</v>
      </c>
      <c r="T69">
        <f t="shared" si="9"/>
        <v>29</v>
      </c>
      <c r="U69">
        <f t="shared" si="10"/>
        <v>-2</v>
      </c>
      <c r="V69" t="s">
        <v>17</v>
      </c>
    </row>
    <row r="70" spans="1:22" x14ac:dyDescent="0.25">
      <c r="A70">
        <v>29.5</v>
      </c>
      <c r="B70">
        <v>1.891</v>
      </c>
      <c r="C70">
        <v>19.579999999999998</v>
      </c>
      <c r="D70">
        <v>1.9</v>
      </c>
      <c r="E70">
        <v>-2.5999999999999999E-2</v>
      </c>
      <c r="F70">
        <v>-0.61099999999999999</v>
      </c>
      <c r="G70">
        <v>1</v>
      </c>
      <c r="K70">
        <f t="shared" si="0"/>
        <v>29.5</v>
      </c>
      <c r="L70">
        <f t="shared" si="1"/>
        <v>1.891</v>
      </c>
      <c r="M70">
        <f t="shared" si="2"/>
        <v>19.579999999999998</v>
      </c>
      <c r="N70">
        <f t="shared" si="3"/>
        <v>1</v>
      </c>
      <c r="O70" t="s">
        <v>17</v>
      </c>
      <c r="Q70">
        <f t="shared" si="7"/>
        <v>60</v>
      </c>
      <c r="R70">
        <f t="shared" si="11"/>
        <v>-0.97098017917293145</v>
      </c>
      <c r="S70">
        <f t="shared" si="8"/>
        <v>-0.57965177883364838</v>
      </c>
      <c r="T70">
        <f t="shared" si="9"/>
        <v>29.5</v>
      </c>
      <c r="U70">
        <f t="shared" si="10"/>
        <v>-1.9</v>
      </c>
      <c r="V70" t="s">
        <v>17</v>
      </c>
    </row>
    <row r="71" spans="1:22" x14ac:dyDescent="0.25">
      <c r="A71">
        <v>30</v>
      </c>
      <c r="B71">
        <v>1.85</v>
      </c>
      <c r="C71">
        <v>19.13</v>
      </c>
      <c r="D71">
        <v>1.7</v>
      </c>
      <c r="E71">
        <v>-2.5000000000000001E-2</v>
      </c>
      <c r="F71">
        <v>-0.627</v>
      </c>
      <c r="G71">
        <v>1</v>
      </c>
      <c r="K71">
        <f t="shared" si="0"/>
        <v>30</v>
      </c>
      <c r="L71">
        <f t="shared" si="1"/>
        <v>1.85</v>
      </c>
      <c r="M71">
        <f t="shared" si="2"/>
        <v>19.13</v>
      </c>
      <c r="N71">
        <f t="shared" si="3"/>
        <v>1</v>
      </c>
      <c r="O71" t="s">
        <v>17</v>
      </c>
      <c r="Q71">
        <f t="shared" si="7"/>
        <v>61</v>
      </c>
      <c r="R71">
        <f t="shared" si="11"/>
        <v>-0.9495928706104303</v>
      </c>
      <c r="S71">
        <f t="shared" si="8"/>
        <v>-0.59955872422127254</v>
      </c>
      <c r="T71">
        <f t="shared" si="9"/>
        <v>30</v>
      </c>
      <c r="U71">
        <f t="shared" si="10"/>
        <v>-1.7</v>
      </c>
      <c r="V71" t="s">
        <v>17</v>
      </c>
    </row>
    <row r="72" spans="1:22" x14ac:dyDescent="0.25">
      <c r="A72">
        <v>30.5</v>
      </c>
      <c r="B72">
        <v>1.8089999999999999</v>
      </c>
      <c r="C72">
        <v>18.96</v>
      </c>
      <c r="D72">
        <v>1.6</v>
      </c>
      <c r="E72">
        <v>-2.5000000000000001E-2</v>
      </c>
      <c r="F72">
        <v>-0.64400000000000002</v>
      </c>
      <c r="G72">
        <v>1</v>
      </c>
      <c r="K72">
        <f t="shared" si="0"/>
        <v>30.5</v>
      </c>
      <c r="L72">
        <f t="shared" si="1"/>
        <v>1.8089999999999999</v>
      </c>
      <c r="M72">
        <f t="shared" si="2"/>
        <v>18.96</v>
      </c>
      <c r="N72">
        <f t="shared" si="3"/>
        <v>1</v>
      </c>
      <c r="O72" t="s">
        <v>17</v>
      </c>
      <c r="Q72">
        <f t="shared" si="7"/>
        <v>62</v>
      </c>
      <c r="R72">
        <f t="shared" si="11"/>
        <v>-0.92914734905400054</v>
      </c>
      <c r="S72">
        <f t="shared" si="8"/>
        <v>-0.61874487777453191</v>
      </c>
      <c r="T72">
        <f t="shared" si="9"/>
        <v>30.5</v>
      </c>
      <c r="U72">
        <f t="shared" si="10"/>
        <v>-1.6</v>
      </c>
      <c r="V72" t="s">
        <v>17</v>
      </c>
    </row>
    <row r="73" spans="1:22" x14ac:dyDescent="0.25">
      <c r="A73">
        <v>31</v>
      </c>
      <c r="B73">
        <v>1.768</v>
      </c>
      <c r="C73">
        <v>18.809999999999999</v>
      </c>
      <c r="D73">
        <v>1.5</v>
      </c>
      <c r="E73">
        <v>-2.4E-2</v>
      </c>
      <c r="F73">
        <v>-0.66100000000000003</v>
      </c>
      <c r="G73">
        <v>1</v>
      </c>
      <c r="K73">
        <f t="shared" si="0"/>
        <v>31</v>
      </c>
      <c r="L73">
        <f t="shared" si="1"/>
        <v>1.768</v>
      </c>
      <c r="M73">
        <f t="shared" si="2"/>
        <v>18.809999999999999</v>
      </c>
      <c r="N73">
        <f t="shared" si="3"/>
        <v>1</v>
      </c>
      <c r="O73" t="s">
        <v>17</v>
      </c>
      <c r="Q73">
        <f t="shared" si="7"/>
        <v>63</v>
      </c>
      <c r="R73">
        <f t="shared" si="11"/>
        <v>-0.90769707527839261</v>
      </c>
      <c r="S73">
        <f t="shared" si="8"/>
        <v>-0.63785957769584012</v>
      </c>
      <c r="T73">
        <f t="shared" si="9"/>
        <v>31</v>
      </c>
      <c r="U73">
        <f t="shared" si="10"/>
        <v>-1.5</v>
      </c>
      <c r="V73" t="s">
        <v>17</v>
      </c>
    </row>
    <row r="74" spans="1:22" x14ac:dyDescent="0.25">
      <c r="A74">
        <v>31.5</v>
      </c>
      <c r="B74">
        <v>1.7270000000000001</v>
      </c>
      <c r="C74">
        <v>18.670000000000002</v>
      </c>
      <c r="D74">
        <v>1.4</v>
      </c>
      <c r="E74">
        <v>-2.3E-2</v>
      </c>
      <c r="F74">
        <v>-0.67800000000000005</v>
      </c>
      <c r="G74">
        <v>1</v>
      </c>
      <c r="K74">
        <f t="shared" si="0"/>
        <v>31.5</v>
      </c>
      <c r="L74">
        <f t="shared" si="1"/>
        <v>1.7270000000000001</v>
      </c>
      <c r="M74">
        <f t="shared" si="2"/>
        <v>18.670000000000002</v>
      </c>
      <c r="N74">
        <f t="shared" si="3"/>
        <v>1</v>
      </c>
      <c r="O74" t="s">
        <v>17</v>
      </c>
      <c r="Q74">
        <f t="shared" si="7"/>
        <v>64</v>
      </c>
      <c r="R74">
        <f t="shared" si="11"/>
        <v>-0.88624223642605171</v>
      </c>
      <c r="S74">
        <f t="shared" si="8"/>
        <v>-0.65690281416518403</v>
      </c>
      <c r="T74">
        <f t="shared" si="9"/>
        <v>31.5</v>
      </c>
      <c r="U74">
        <f t="shared" si="10"/>
        <v>-1.4</v>
      </c>
      <c r="V74" t="s">
        <v>17</v>
      </c>
    </row>
    <row r="75" spans="1:22" x14ac:dyDescent="0.25">
      <c r="A75">
        <v>32</v>
      </c>
      <c r="B75">
        <v>1.6859999999999999</v>
      </c>
      <c r="C75">
        <v>18.559999999999999</v>
      </c>
      <c r="D75">
        <v>1.3</v>
      </c>
      <c r="E75">
        <v>-2.1999999999999999E-2</v>
      </c>
      <c r="F75">
        <v>-0.69499999999999995</v>
      </c>
      <c r="G75">
        <v>1</v>
      </c>
      <c r="K75">
        <f t="shared" si="0"/>
        <v>32</v>
      </c>
      <c r="L75">
        <f t="shared" si="1"/>
        <v>1.6859999999999999</v>
      </c>
      <c r="M75">
        <f t="shared" si="2"/>
        <v>18.559999999999999</v>
      </c>
      <c r="N75">
        <f t="shared" si="3"/>
        <v>1</v>
      </c>
      <c r="O75" t="s">
        <v>17</v>
      </c>
      <c r="Q75">
        <f t="shared" si="7"/>
        <v>65</v>
      </c>
      <c r="R75">
        <f t="shared" si="11"/>
        <v>-0.8647830196590347</v>
      </c>
      <c r="S75">
        <f t="shared" si="8"/>
        <v>-0.6758745777981453</v>
      </c>
      <c r="T75">
        <f t="shared" si="9"/>
        <v>32</v>
      </c>
      <c r="U75">
        <f t="shared" si="10"/>
        <v>-1.3</v>
      </c>
      <c r="V75" t="s">
        <v>17</v>
      </c>
    </row>
    <row r="76" spans="1:22" x14ac:dyDescent="0.25">
      <c r="A76">
        <v>32.5</v>
      </c>
      <c r="B76">
        <v>1.645</v>
      </c>
      <c r="C76">
        <v>18.45</v>
      </c>
      <c r="D76">
        <v>1.2</v>
      </c>
      <c r="E76">
        <v>-2.1999999999999999E-2</v>
      </c>
      <c r="F76">
        <v>-0.71199999999999997</v>
      </c>
      <c r="G76">
        <v>1</v>
      </c>
      <c r="K76">
        <f t="shared" ref="K76:K103" si="12">A76</f>
        <v>32.5</v>
      </c>
      <c r="L76">
        <f t="shared" ref="L76:L103" si="13">B76</f>
        <v>1.645</v>
      </c>
      <c r="M76">
        <f t="shared" ref="M76:M103" si="14">C76</f>
        <v>18.45</v>
      </c>
      <c r="N76">
        <f t="shared" ref="N76:N103" si="15">G76</f>
        <v>1</v>
      </c>
      <c r="O76" t="s">
        <v>17</v>
      </c>
      <c r="Q76">
        <f t="shared" si="7"/>
        <v>66</v>
      </c>
      <c r="R76">
        <f t="shared" si="11"/>
        <v>-0.84431961215806051</v>
      </c>
      <c r="S76">
        <f t="shared" si="8"/>
        <v>-0.69477485964593888</v>
      </c>
      <c r="T76">
        <f t="shared" si="9"/>
        <v>32.5</v>
      </c>
      <c r="U76">
        <f t="shared" si="10"/>
        <v>-1.2</v>
      </c>
      <c r="V76" t="s">
        <v>17</v>
      </c>
    </row>
    <row r="77" spans="1:22" x14ac:dyDescent="0.25">
      <c r="A77">
        <v>33</v>
      </c>
      <c r="B77">
        <v>1.603</v>
      </c>
      <c r="C77">
        <v>18.37</v>
      </c>
      <c r="D77">
        <v>1.1000000000000001</v>
      </c>
      <c r="E77">
        <v>-2.1000000000000001E-2</v>
      </c>
      <c r="F77">
        <v>-0.73</v>
      </c>
      <c r="G77">
        <v>1</v>
      </c>
      <c r="K77">
        <f t="shared" si="12"/>
        <v>33</v>
      </c>
      <c r="L77">
        <f t="shared" si="13"/>
        <v>1.603</v>
      </c>
      <c r="M77">
        <f t="shared" si="14"/>
        <v>18.37</v>
      </c>
      <c r="N77">
        <f t="shared" si="15"/>
        <v>1</v>
      </c>
      <c r="O77" t="s">
        <v>17</v>
      </c>
      <c r="Q77">
        <f t="shared" ref="Q77:Q103" si="16">Q76+1</f>
        <v>67</v>
      </c>
      <c r="R77">
        <f t="shared" ref="R77:R103" si="17">E77-0.5*B77*COS(RADIANS(D77))</f>
        <v>-0.82235229326549786</v>
      </c>
      <c r="S77">
        <f t="shared" ref="S77:S103" si="18">F77+0.5*B77*SIN(RADIANS(D77))</f>
        <v>-0.71461324991664876</v>
      </c>
      <c r="T77">
        <f t="shared" ref="T77:T103" si="19">A77</f>
        <v>33</v>
      </c>
      <c r="U77">
        <f t="shared" ref="U77:U103" si="20">-D77</f>
        <v>-1.1000000000000001</v>
      </c>
      <c r="V77" t="s">
        <v>17</v>
      </c>
    </row>
    <row r="78" spans="1:22" x14ac:dyDescent="0.25">
      <c r="A78">
        <v>33.5</v>
      </c>
      <c r="B78">
        <v>1.5620000000000001</v>
      </c>
      <c r="C78">
        <v>18.309999999999999</v>
      </c>
      <c r="D78">
        <v>1</v>
      </c>
      <c r="E78">
        <v>-0.02</v>
      </c>
      <c r="F78">
        <v>-0.747</v>
      </c>
      <c r="G78">
        <v>1</v>
      </c>
      <c r="K78">
        <f t="shared" si="12"/>
        <v>33.5</v>
      </c>
      <c r="L78">
        <f t="shared" si="13"/>
        <v>1.5620000000000001</v>
      </c>
      <c r="M78">
        <f t="shared" si="14"/>
        <v>18.309999999999999</v>
      </c>
      <c r="N78">
        <f t="shared" si="15"/>
        <v>1</v>
      </c>
      <c r="O78" t="s">
        <v>17</v>
      </c>
      <c r="Q78">
        <f t="shared" si="16"/>
        <v>68</v>
      </c>
      <c r="R78">
        <f t="shared" si="17"/>
        <v>-0.8008810499171416</v>
      </c>
      <c r="S78">
        <f t="shared" si="18"/>
        <v>-0.73336967057248159</v>
      </c>
      <c r="T78">
        <f t="shared" si="19"/>
        <v>33.5</v>
      </c>
      <c r="U78">
        <f t="shared" si="20"/>
        <v>-1</v>
      </c>
      <c r="V78" t="s">
        <v>17</v>
      </c>
    </row>
    <row r="79" spans="1:22" x14ac:dyDescent="0.25">
      <c r="A79">
        <v>34</v>
      </c>
      <c r="B79">
        <v>1.5209999999999999</v>
      </c>
      <c r="C79">
        <v>18.25</v>
      </c>
      <c r="D79">
        <v>0.9</v>
      </c>
      <c r="E79">
        <v>-0.02</v>
      </c>
      <c r="F79">
        <v>-0.76500000000000001</v>
      </c>
      <c r="G79">
        <v>1</v>
      </c>
      <c r="K79">
        <f t="shared" si="12"/>
        <v>34</v>
      </c>
      <c r="L79">
        <f t="shared" si="13"/>
        <v>1.5209999999999999</v>
      </c>
      <c r="M79">
        <f t="shared" si="14"/>
        <v>18.25</v>
      </c>
      <c r="N79">
        <f t="shared" si="15"/>
        <v>1</v>
      </c>
      <c r="O79" t="s">
        <v>17</v>
      </c>
      <c r="Q79">
        <f t="shared" si="16"/>
        <v>69</v>
      </c>
      <c r="R79">
        <f t="shared" si="17"/>
        <v>-0.7804061790023028</v>
      </c>
      <c r="S79">
        <f t="shared" si="18"/>
        <v>-0.75305458518436041</v>
      </c>
      <c r="T79">
        <f t="shared" si="19"/>
        <v>34</v>
      </c>
      <c r="U79">
        <f t="shared" si="20"/>
        <v>-0.9</v>
      </c>
      <c r="V79" t="s">
        <v>17</v>
      </c>
    </row>
    <row r="80" spans="1:22" x14ac:dyDescent="0.25">
      <c r="A80">
        <v>34.5</v>
      </c>
      <c r="B80">
        <v>1.48</v>
      </c>
      <c r="C80">
        <v>18.21</v>
      </c>
      <c r="D80">
        <v>0.8</v>
      </c>
      <c r="E80">
        <v>-1.9E-2</v>
      </c>
      <c r="F80">
        <v>-0.78300000000000003</v>
      </c>
      <c r="G80">
        <v>1</v>
      </c>
      <c r="K80">
        <f t="shared" si="12"/>
        <v>34.5</v>
      </c>
      <c r="L80">
        <f t="shared" si="13"/>
        <v>1.48</v>
      </c>
      <c r="M80">
        <f t="shared" si="14"/>
        <v>18.21</v>
      </c>
      <c r="N80">
        <f t="shared" si="15"/>
        <v>1</v>
      </c>
      <c r="O80" t="s">
        <v>17</v>
      </c>
      <c r="Q80">
        <f t="shared" si="16"/>
        <v>70</v>
      </c>
      <c r="R80">
        <f t="shared" si="17"/>
        <v>-0.75892786776688514</v>
      </c>
      <c r="S80">
        <f t="shared" si="18"/>
        <v>-0.77266798654903257</v>
      </c>
      <c r="T80">
        <f t="shared" si="19"/>
        <v>34.5</v>
      </c>
      <c r="U80">
        <f t="shared" si="20"/>
        <v>-0.8</v>
      </c>
      <c r="V80" t="s">
        <v>17</v>
      </c>
    </row>
    <row r="81" spans="1:22" x14ac:dyDescent="0.25">
      <c r="A81">
        <v>35</v>
      </c>
      <c r="B81">
        <v>1.4390000000000001</v>
      </c>
      <c r="C81">
        <v>18.100000000000001</v>
      </c>
      <c r="D81">
        <v>0.8</v>
      </c>
      <c r="E81">
        <v>-1.7999999999999999E-2</v>
      </c>
      <c r="F81">
        <v>-0.80200000000000005</v>
      </c>
      <c r="G81">
        <v>1</v>
      </c>
      <c r="K81">
        <f t="shared" si="12"/>
        <v>35</v>
      </c>
      <c r="L81">
        <f t="shared" si="13"/>
        <v>1.4390000000000001</v>
      </c>
      <c r="M81">
        <f t="shared" si="14"/>
        <v>18.100000000000001</v>
      </c>
      <c r="N81">
        <f t="shared" si="15"/>
        <v>1</v>
      </c>
      <c r="O81" t="s">
        <v>17</v>
      </c>
      <c r="Q81">
        <f t="shared" si="16"/>
        <v>71</v>
      </c>
      <c r="R81">
        <f t="shared" si="17"/>
        <v>-0.7374298660246944</v>
      </c>
      <c r="S81">
        <f t="shared" si="18"/>
        <v>-0.79195421124598497</v>
      </c>
      <c r="T81">
        <f t="shared" si="19"/>
        <v>35</v>
      </c>
      <c r="U81">
        <f t="shared" si="20"/>
        <v>-0.8</v>
      </c>
      <c r="V81" t="s">
        <v>17</v>
      </c>
    </row>
    <row r="82" spans="1:22" x14ac:dyDescent="0.25">
      <c r="A82">
        <v>35.5</v>
      </c>
      <c r="B82">
        <v>1.3979999999999999</v>
      </c>
      <c r="C82">
        <v>18.100000000000001</v>
      </c>
      <c r="D82">
        <v>0.7</v>
      </c>
      <c r="E82">
        <v>-1.7000000000000001E-2</v>
      </c>
      <c r="F82">
        <v>-0.82</v>
      </c>
      <c r="G82">
        <v>1</v>
      </c>
      <c r="K82">
        <f t="shared" si="12"/>
        <v>35.5</v>
      </c>
      <c r="L82">
        <f t="shared" si="13"/>
        <v>1.3979999999999999</v>
      </c>
      <c r="M82">
        <f t="shared" si="14"/>
        <v>18.100000000000001</v>
      </c>
      <c r="N82">
        <f t="shared" si="15"/>
        <v>1</v>
      </c>
      <c r="O82" t="s">
        <v>17</v>
      </c>
      <c r="Q82">
        <f t="shared" si="16"/>
        <v>72</v>
      </c>
      <c r="R82">
        <f t="shared" si="17"/>
        <v>-0.71594783339265589</v>
      </c>
      <c r="S82">
        <f t="shared" si="18"/>
        <v>-0.81146031641616223</v>
      </c>
      <c r="T82">
        <f t="shared" si="19"/>
        <v>35.5</v>
      </c>
      <c r="U82">
        <f t="shared" si="20"/>
        <v>-0.7</v>
      </c>
      <c r="V82" t="s">
        <v>17</v>
      </c>
    </row>
    <row r="83" spans="1:22" x14ac:dyDescent="0.25">
      <c r="A83">
        <v>36</v>
      </c>
      <c r="B83">
        <v>1.357</v>
      </c>
      <c r="C83">
        <v>18.09</v>
      </c>
      <c r="D83">
        <v>0.6</v>
      </c>
      <c r="E83">
        <v>-1.7000000000000001E-2</v>
      </c>
      <c r="F83">
        <v>-0.83899999999999997</v>
      </c>
      <c r="G83">
        <v>1</v>
      </c>
      <c r="K83">
        <f t="shared" si="12"/>
        <v>36</v>
      </c>
      <c r="L83">
        <f t="shared" si="13"/>
        <v>1.357</v>
      </c>
      <c r="M83">
        <f t="shared" si="14"/>
        <v>18.09</v>
      </c>
      <c r="N83">
        <f t="shared" si="15"/>
        <v>1</v>
      </c>
      <c r="O83" t="s">
        <v>17</v>
      </c>
      <c r="Q83">
        <f t="shared" si="16"/>
        <v>73</v>
      </c>
      <c r="R83">
        <f t="shared" si="17"/>
        <v>-0.69546279741450001</v>
      </c>
      <c r="S83">
        <f t="shared" si="18"/>
        <v>-0.83189489447712717</v>
      </c>
      <c r="T83">
        <f t="shared" si="19"/>
        <v>36</v>
      </c>
      <c r="U83">
        <f t="shared" si="20"/>
        <v>-0.6</v>
      </c>
      <c r="V83" t="s">
        <v>17</v>
      </c>
    </row>
    <row r="84" spans="1:22" x14ac:dyDescent="0.25">
      <c r="A84">
        <v>36.5</v>
      </c>
      <c r="B84">
        <v>1.3160000000000001</v>
      </c>
      <c r="C84">
        <v>18.09</v>
      </c>
      <c r="D84">
        <v>0.6</v>
      </c>
      <c r="E84">
        <v>-1.6E-2</v>
      </c>
      <c r="F84">
        <v>-0.85699999999999998</v>
      </c>
      <c r="G84">
        <v>1</v>
      </c>
      <c r="K84">
        <f t="shared" si="12"/>
        <v>36.5</v>
      </c>
      <c r="L84">
        <f t="shared" si="13"/>
        <v>1.3160000000000001</v>
      </c>
      <c r="M84">
        <f t="shared" si="14"/>
        <v>18.09</v>
      </c>
      <c r="N84">
        <f t="shared" si="15"/>
        <v>1</v>
      </c>
      <c r="O84" t="s">
        <v>17</v>
      </c>
      <c r="Q84">
        <f t="shared" si="16"/>
        <v>74</v>
      </c>
      <c r="R84">
        <f t="shared" si="17"/>
        <v>-0.67396392144250705</v>
      </c>
      <c r="S84">
        <f t="shared" si="18"/>
        <v>-0.85010956605151022</v>
      </c>
      <c r="T84">
        <f t="shared" si="19"/>
        <v>36.5</v>
      </c>
      <c r="U84">
        <f t="shared" si="20"/>
        <v>-0.6</v>
      </c>
      <c r="V84" t="s">
        <v>17</v>
      </c>
    </row>
    <row r="85" spans="1:22" x14ac:dyDescent="0.25">
      <c r="A85">
        <v>37</v>
      </c>
      <c r="B85">
        <v>1.2749999999999999</v>
      </c>
      <c r="C85">
        <v>18.079999999999998</v>
      </c>
      <c r="D85">
        <v>0.5</v>
      </c>
      <c r="E85">
        <v>-1.4999999999999999E-2</v>
      </c>
      <c r="F85">
        <v>-0.876</v>
      </c>
      <c r="G85">
        <v>1</v>
      </c>
      <c r="K85">
        <f t="shared" si="12"/>
        <v>37</v>
      </c>
      <c r="L85">
        <f t="shared" si="13"/>
        <v>1.2749999999999999</v>
      </c>
      <c r="M85">
        <f t="shared" si="14"/>
        <v>18.079999999999998</v>
      </c>
      <c r="N85">
        <f t="shared" si="15"/>
        <v>1</v>
      </c>
      <c r="O85" t="s">
        <v>17</v>
      </c>
      <c r="Q85">
        <f t="shared" si="16"/>
        <v>75</v>
      </c>
      <c r="R85">
        <f t="shared" si="17"/>
        <v>-0.65247572595340919</v>
      </c>
      <c r="S85">
        <f t="shared" si="18"/>
        <v>-0.87043683361978663</v>
      </c>
      <c r="T85">
        <f t="shared" si="19"/>
        <v>37</v>
      </c>
      <c r="U85">
        <f t="shared" si="20"/>
        <v>-0.5</v>
      </c>
      <c r="V85" t="s">
        <v>17</v>
      </c>
    </row>
    <row r="86" spans="1:22" x14ac:dyDescent="0.25">
      <c r="A86">
        <v>37.5</v>
      </c>
      <c r="B86">
        <v>1.234</v>
      </c>
      <c r="C86">
        <v>18.079999999999998</v>
      </c>
      <c r="D86">
        <v>0.5</v>
      </c>
      <c r="E86">
        <v>-1.4E-2</v>
      </c>
      <c r="F86">
        <v>-0.89500000000000002</v>
      </c>
      <c r="G86">
        <v>1</v>
      </c>
      <c r="K86">
        <f t="shared" si="12"/>
        <v>37.5</v>
      </c>
      <c r="L86">
        <f t="shared" si="13"/>
        <v>1.234</v>
      </c>
      <c r="M86">
        <f t="shared" si="14"/>
        <v>18.079999999999998</v>
      </c>
      <c r="N86">
        <f t="shared" si="15"/>
        <v>1</v>
      </c>
      <c r="O86" t="s">
        <v>17</v>
      </c>
      <c r="Q86">
        <f t="shared" si="16"/>
        <v>76</v>
      </c>
      <c r="R86">
        <f t="shared" si="17"/>
        <v>-0.63097650653059367</v>
      </c>
      <c r="S86">
        <f t="shared" si="18"/>
        <v>-0.88961572759750329</v>
      </c>
      <c r="T86">
        <f t="shared" si="19"/>
        <v>37.5</v>
      </c>
      <c r="U86">
        <f t="shared" si="20"/>
        <v>-0.5</v>
      </c>
      <c r="V86" t="s">
        <v>17</v>
      </c>
    </row>
    <row r="87" spans="1:22" x14ac:dyDescent="0.25">
      <c r="A87">
        <v>38</v>
      </c>
      <c r="B87">
        <v>1.1930000000000001</v>
      </c>
      <c r="C87">
        <v>18.07</v>
      </c>
      <c r="D87">
        <v>0.4</v>
      </c>
      <c r="E87">
        <v>-1.4E-2</v>
      </c>
      <c r="F87">
        <v>-0.91500000000000004</v>
      </c>
      <c r="G87">
        <v>1</v>
      </c>
      <c r="K87">
        <f t="shared" si="12"/>
        <v>38</v>
      </c>
      <c r="L87">
        <f t="shared" si="13"/>
        <v>1.1930000000000001</v>
      </c>
      <c r="M87">
        <f t="shared" si="14"/>
        <v>18.07</v>
      </c>
      <c r="N87">
        <f t="shared" si="15"/>
        <v>1</v>
      </c>
      <c r="O87" t="s">
        <v>17</v>
      </c>
      <c r="Q87">
        <f t="shared" si="16"/>
        <v>77</v>
      </c>
      <c r="R87">
        <f t="shared" si="17"/>
        <v>-0.61048546371576806</v>
      </c>
      <c r="S87">
        <f t="shared" si="18"/>
        <v>-0.91083567823226597</v>
      </c>
      <c r="T87">
        <f t="shared" si="19"/>
        <v>38</v>
      </c>
      <c r="U87">
        <f t="shared" si="20"/>
        <v>-0.4</v>
      </c>
      <c r="V87" t="s">
        <v>17</v>
      </c>
    </row>
    <row r="88" spans="1:22" x14ac:dyDescent="0.25">
      <c r="A88">
        <v>38.5</v>
      </c>
      <c r="B88">
        <v>1.1519999999999999</v>
      </c>
      <c r="C88">
        <v>18.07</v>
      </c>
      <c r="D88">
        <v>0.3</v>
      </c>
      <c r="E88">
        <v>-1.2999999999999999E-2</v>
      </c>
      <c r="F88">
        <v>-0.93400000000000005</v>
      </c>
      <c r="G88">
        <v>1</v>
      </c>
      <c r="K88">
        <f t="shared" si="12"/>
        <v>38.5</v>
      </c>
      <c r="L88">
        <f t="shared" si="13"/>
        <v>1.1519999999999999</v>
      </c>
      <c r="M88">
        <f t="shared" si="14"/>
        <v>18.07</v>
      </c>
      <c r="N88">
        <f t="shared" si="15"/>
        <v>1</v>
      </c>
      <c r="O88" t="s">
        <v>17</v>
      </c>
      <c r="Q88">
        <f t="shared" si="16"/>
        <v>78</v>
      </c>
      <c r="R88">
        <f t="shared" si="17"/>
        <v>-0.58899210433451776</v>
      </c>
      <c r="S88">
        <f t="shared" si="18"/>
        <v>-0.93098408483310235</v>
      </c>
      <c r="T88">
        <f t="shared" si="19"/>
        <v>38.5</v>
      </c>
      <c r="U88">
        <f t="shared" si="20"/>
        <v>-0.3</v>
      </c>
      <c r="V88" t="s">
        <v>17</v>
      </c>
    </row>
    <row r="89" spans="1:22" x14ac:dyDescent="0.25">
      <c r="A89">
        <v>39</v>
      </c>
      <c r="B89">
        <v>1.111</v>
      </c>
      <c r="C89">
        <v>18.059999999999999</v>
      </c>
      <c r="D89">
        <v>0.3</v>
      </c>
      <c r="E89">
        <v>-1.2E-2</v>
      </c>
      <c r="F89">
        <v>-0.95399999999999996</v>
      </c>
      <c r="G89">
        <v>1</v>
      </c>
      <c r="K89">
        <f t="shared" si="12"/>
        <v>39</v>
      </c>
      <c r="L89">
        <f t="shared" si="13"/>
        <v>1.111</v>
      </c>
      <c r="M89">
        <f t="shared" si="14"/>
        <v>18.059999999999999</v>
      </c>
      <c r="N89">
        <f t="shared" si="15"/>
        <v>1</v>
      </c>
      <c r="O89" t="s">
        <v>17</v>
      </c>
      <c r="Q89">
        <f t="shared" si="16"/>
        <v>79</v>
      </c>
      <c r="R89">
        <f t="shared" si="17"/>
        <v>-0.56749238534344559</v>
      </c>
      <c r="S89">
        <f t="shared" si="18"/>
        <v>-0.95109142209164643</v>
      </c>
      <c r="T89">
        <f t="shared" si="19"/>
        <v>39</v>
      </c>
      <c r="U89">
        <f t="shared" si="20"/>
        <v>-0.3</v>
      </c>
      <c r="V89" t="s">
        <v>17</v>
      </c>
    </row>
    <row r="90" spans="1:22" x14ac:dyDescent="0.25">
      <c r="A90">
        <v>39.5</v>
      </c>
      <c r="B90">
        <v>1.07</v>
      </c>
      <c r="C90">
        <v>18.059999999999999</v>
      </c>
      <c r="D90">
        <v>0.3</v>
      </c>
      <c r="E90">
        <v>-1.2E-2</v>
      </c>
      <c r="F90">
        <v>-0.97399999999999998</v>
      </c>
      <c r="G90">
        <v>1</v>
      </c>
      <c r="K90">
        <f t="shared" si="12"/>
        <v>39.5</v>
      </c>
      <c r="L90">
        <f t="shared" si="13"/>
        <v>1.07</v>
      </c>
      <c r="M90">
        <f t="shared" si="14"/>
        <v>18.059999999999999</v>
      </c>
      <c r="N90">
        <f t="shared" si="15"/>
        <v>1</v>
      </c>
      <c r="O90" t="s">
        <v>17</v>
      </c>
      <c r="Q90">
        <f t="shared" si="16"/>
        <v>80</v>
      </c>
      <c r="R90">
        <f t="shared" si="17"/>
        <v>-0.54699266635237331</v>
      </c>
      <c r="S90">
        <f t="shared" si="18"/>
        <v>-0.97119875935019051</v>
      </c>
      <c r="T90">
        <f t="shared" si="19"/>
        <v>39.5</v>
      </c>
      <c r="U90">
        <f t="shared" si="20"/>
        <v>-0.3</v>
      </c>
      <c r="V90" t="s">
        <v>17</v>
      </c>
    </row>
    <row r="91" spans="1:22" x14ac:dyDescent="0.25">
      <c r="A91">
        <v>40</v>
      </c>
      <c r="B91">
        <v>1.0289999999999999</v>
      </c>
      <c r="C91">
        <v>18.05</v>
      </c>
      <c r="D91">
        <v>0.2</v>
      </c>
      <c r="E91">
        <v>-1.0999999999999999E-2</v>
      </c>
      <c r="F91">
        <v>-0.99399999999999999</v>
      </c>
      <c r="G91">
        <v>1</v>
      </c>
      <c r="K91">
        <f t="shared" si="12"/>
        <v>40</v>
      </c>
      <c r="L91">
        <f t="shared" si="13"/>
        <v>1.0289999999999999</v>
      </c>
      <c r="M91">
        <f t="shared" si="14"/>
        <v>18.05</v>
      </c>
      <c r="N91">
        <f t="shared" si="15"/>
        <v>1</v>
      </c>
      <c r="O91" t="s">
        <v>17</v>
      </c>
      <c r="Q91">
        <f t="shared" si="16"/>
        <v>81</v>
      </c>
      <c r="R91">
        <f t="shared" si="17"/>
        <v>-0.52549686548993313</v>
      </c>
      <c r="S91">
        <f t="shared" si="18"/>
        <v>-0.99220405984686744</v>
      </c>
      <c r="T91">
        <f t="shared" si="19"/>
        <v>40</v>
      </c>
      <c r="U91">
        <f t="shared" si="20"/>
        <v>-0.2</v>
      </c>
      <c r="V91" t="s">
        <v>17</v>
      </c>
    </row>
    <row r="92" spans="1:22" x14ac:dyDescent="0.25">
      <c r="A92">
        <v>40.5</v>
      </c>
      <c r="B92">
        <v>0.98799999999999999</v>
      </c>
      <c r="C92">
        <v>18.05</v>
      </c>
      <c r="D92">
        <v>0.2</v>
      </c>
      <c r="E92">
        <v>-0.01</v>
      </c>
      <c r="F92">
        <v>-1.0149999999999999</v>
      </c>
      <c r="G92">
        <v>1</v>
      </c>
      <c r="K92">
        <f t="shared" si="12"/>
        <v>40.5</v>
      </c>
      <c r="L92">
        <f t="shared" si="13"/>
        <v>0.98799999999999999</v>
      </c>
      <c r="M92">
        <f t="shared" si="14"/>
        <v>18.05</v>
      </c>
      <c r="N92">
        <f t="shared" si="15"/>
        <v>1</v>
      </c>
      <c r="O92" t="s">
        <v>17</v>
      </c>
      <c r="Q92">
        <f t="shared" si="16"/>
        <v>82</v>
      </c>
      <c r="R92">
        <f t="shared" si="17"/>
        <v>-0.50399699038294843</v>
      </c>
      <c r="S92">
        <f t="shared" si="18"/>
        <v>-1.0132756182008793</v>
      </c>
      <c r="T92">
        <f t="shared" si="19"/>
        <v>40.5</v>
      </c>
      <c r="U92">
        <f t="shared" si="20"/>
        <v>-0.2</v>
      </c>
      <c r="V92" t="s">
        <v>17</v>
      </c>
    </row>
    <row r="93" spans="1:22" x14ac:dyDescent="0.25">
      <c r="A93">
        <v>41</v>
      </c>
      <c r="B93">
        <v>0.94599999999999995</v>
      </c>
      <c r="C93">
        <v>18.04</v>
      </c>
      <c r="D93">
        <v>0.1</v>
      </c>
      <c r="E93">
        <v>-8.9999999999999993E-3</v>
      </c>
      <c r="F93">
        <v>-1.0349999999999999</v>
      </c>
      <c r="G93">
        <v>1</v>
      </c>
      <c r="K93">
        <f t="shared" si="12"/>
        <v>41</v>
      </c>
      <c r="L93">
        <f t="shared" si="13"/>
        <v>0.94599999999999995</v>
      </c>
      <c r="M93">
        <f t="shared" si="14"/>
        <v>18.04</v>
      </c>
      <c r="N93">
        <f t="shared" si="15"/>
        <v>1</v>
      </c>
      <c r="O93" t="s">
        <v>17</v>
      </c>
      <c r="Q93">
        <f t="shared" si="16"/>
        <v>83</v>
      </c>
      <c r="R93">
        <f t="shared" si="17"/>
        <v>-0.48199927957998506</v>
      </c>
      <c r="S93">
        <f t="shared" si="18"/>
        <v>-1.0341744596829301</v>
      </c>
      <c r="T93">
        <f t="shared" si="19"/>
        <v>41</v>
      </c>
      <c r="U93">
        <f t="shared" si="20"/>
        <v>-0.1</v>
      </c>
      <c r="V93" t="s">
        <v>17</v>
      </c>
    </row>
    <row r="94" spans="1:22" x14ac:dyDescent="0.25">
      <c r="A94">
        <v>41.5</v>
      </c>
      <c r="B94">
        <v>0.90500000000000003</v>
      </c>
      <c r="C94">
        <v>18.04</v>
      </c>
      <c r="D94">
        <v>0.1</v>
      </c>
      <c r="E94">
        <v>-8.9999999999999993E-3</v>
      </c>
      <c r="F94">
        <v>-1.056</v>
      </c>
      <c r="G94">
        <v>1</v>
      </c>
      <c r="K94">
        <f t="shared" si="12"/>
        <v>41.5</v>
      </c>
      <c r="L94">
        <f t="shared" si="13"/>
        <v>0.90500000000000003</v>
      </c>
      <c r="M94">
        <f t="shared" si="14"/>
        <v>18.04</v>
      </c>
      <c r="N94">
        <f t="shared" si="15"/>
        <v>1</v>
      </c>
      <c r="O94" t="s">
        <v>17</v>
      </c>
      <c r="Q94">
        <f t="shared" si="16"/>
        <v>84</v>
      </c>
      <c r="R94">
        <f t="shared" si="17"/>
        <v>-0.46149931080326267</v>
      </c>
      <c r="S94">
        <f t="shared" si="18"/>
        <v>-1.0552102389144311</v>
      </c>
      <c r="T94">
        <f t="shared" si="19"/>
        <v>41.5</v>
      </c>
      <c r="U94">
        <f t="shared" si="20"/>
        <v>-0.1</v>
      </c>
      <c r="V94" t="s">
        <v>17</v>
      </c>
    </row>
    <row r="95" spans="1:22" x14ac:dyDescent="0.25">
      <c r="A95">
        <v>42</v>
      </c>
      <c r="B95">
        <v>0.86399999999999999</v>
      </c>
      <c r="C95">
        <v>18.03</v>
      </c>
      <c r="D95">
        <v>0.1</v>
      </c>
      <c r="E95">
        <v>-8.0000000000000002E-3</v>
      </c>
      <c r="F95">
        <v>-1.077</v>
      </c>
      <c r="G95">
        <v>1</v>
      </c>
      <c r="K95">
        <f t="shared" si="12"/>
        <v>42</v>
      </c>
      <c r="L95">
        <f t="shared" si="13"/>
        <v>0.86399999999999999</v>
      </c>
      <c r="M95">
        <f t="shared" si="14"/>
        <v>18.03</v>
      </c>
      <c r="N95">
        <f t="shared" si="15"/>
        <v>1</v>
      </c>
      <c r="O95" t="s">
        <v>17</v>
      </c>
      <c r="Q95">
        <f t="shared" si="16"/>
        <v>85</v>
      </c>
      <c r="R95">
        <f t="shared" si="17"/>
        <v>-0.43999934202654029</v>
      </c>
      <c r="S95">
        <f t="shared" si="18"/>
        <v>-1.0762460181459319</v>
      </c>
      <c r="T95">
        <f t="shared" si="19"/>
        <v>42</v>
      </c>
      <c r="U95">
        <f t="shared" si="20"/>
        <v>-0.1</v>
      </c>
      <c r="V95" t="s">
        <v>17</v>
      </c>
    </row>
    <row r="96" spans="1:22" x14ac:dyDescent="0.25">
      <c r="A96">
        <v>42.5</v>
      </c>
      <c r="B96">
        <v>0.82299999999999995</v>
      </c>
      <c r="C96">
        <v>18.03</v>
      </c>
      <c r="D96">
        <v>0</v>
      </c>
      <c r="E96">
        <v>-7.0000000000000001E-3</v>
      </c>
      <c r="F96">
        <v>-1.0980000000000001</v>
      </c>
      <c r="G96">
        <v>1</v>
      </c>
      <c r="K96">
        <f t="shared" si="12"/>
        <v>42.5</v>
      </c>
      <c r="L96">
        <f t="shared" si="13"/>
        <v>0.82299999999999995</v>
      </c>
      <c r="M96">
        <f t="shared" si="14"/>
        <v>18.03</v>
      </c>
      <c r="N96">
        <f t="shared" si="15"/>
        <v>1</v>
      </c>
      <c r="O96" t="s">
        <v>17</v>
      </c>
      <c r="Q96">
        <f t="shared" si="16"/>
        <v>86</v>
      </c>
      <c r="R96">
        <f t="shared" si="17"/>
        <v>-0.41849999999999998</v>
      </c>
      <c r="S96">
        <f t="shared" si="18"/>
        <v>-1.0980000000000001</v>
      </c>
      <c r="T96">
        <f t="shared" si="19"/>
        <v>42.5</v>
      </c>
      <c r="U96">
        <f t="shared" si="20"/>
        <v>0</v>
      </c>
      <c r="V96" t="s">
        <v>17</v>
      </c>
    </row>
    <row r="97" spans="1:22" x14ac:dyDescent="0.25">
      <c r="A97">
        <v>43</v>
      </c>
      <c r="B97">
        <v>0.78200000000000003</v>
      </c>
      <c r="C97">
        <v>18.02</v>
      </c>
      <c r="D97">
        <v>0</v>
      </c>
      <c r="E97">
        <v>-6.0000000000000001E-3</v>
      </c>
      <c r="F97">
        <v>-1.119</v>
      </c>
      <c r="G97">
        <v>1</v>
      </c>
      <c r="K97">
        <f t="shared" si="12"/>
        <v>43</v>
      </c>
      <c r="L97">
        <f t="shared" si="13"/>
        <v>0.78200000000000003</v>
      </c>
      <c r="M97">
        <f t="shared" si="14"/>
        <v>18.02</v>
      </c>
      <c r="N97">
        <f t="shared" si="15"/>
        <v>1</v>
      </c>
      <c r="O97" t="s">
        <v>17</v>
      </c>
      <c r="Q97">
        <f t="shared" si="16"/>
        <v>87</v>
      </c>
      <c r="R97">
        <f t="shared" si="17"/>
        <v>-0.39700000000000002</v>
      </c>
      <c r="S97">
        <f t="shared" si="18"/>
        <v>-1.119</v>
      </c>
      <c r="T97">
        <f t="shared" si="19"/>
        <v>43</v>
      </c>
      <c r="U97">
        <f t="shared" si="20"/>
        <v>0</v>
      </c>
      <c r="V97" t="s">
        <v>17</v>
      </c>
    </row>
    <row r="98" spans="1:22" x14ac:dyDescent="0.25">
      <c r="A98">
        <v>43.5</v>
      </c>
      <c r="B98">
        <v>0.74099999999999999</v>
      </c>
      <c r="C98">
        <v>18.02</v>
      </c>
      <c r="D98">
        <v>0</v>
      </c>
      <c r="E98">
        <v>-6.0000000000000001E-3</v>
      </c>
      <c r="F98">
        <v>-1.1399999999999999</v>
      </c>
      <c r="G98">
        <v>1</v>
      </c>
      <c r="K98">
        <f t="shared" si="12"/>
        <v>43.5</v>
      </c>
      <c r="L98">
        <f t="shared" si="13"/>
        <v>0.74099999999999999</v>
      </c>
      <c r="M98">
        <f t="shared" si="14"/>
        <v>18.02</v>
      </c>
      <c r="N98">
        <f t="shared" si="15"/>
        <v>1</v>
      </c>
      <c r="O98" t="s">
        <v>17</v>
      </c>
      <c r="Q98">
        <f t="shared" si="16"/>
        <v>88</v>
      </c>
      <c r="R98">
        <f t="shared" si="17"/>
        <v>-0.3765</v>
      </c>
      <c r="S98">
        <f t="shared" si="18"/>
        <v>-1.1399999999999999</v>
      </c>
      <c r="T98">
        <f t="shared" si="19"/>
        <v>43.5</v>
      </c>
      <c r="U98">
        <f t="shared" si="20"/>
        <v>0</v>
      </c>
      <c r="V98" t="s">
        <v>17</v>
      </c>
    </row>
    <row r="99" spans="1:22" x14ac:dyDescent="0.25">
      <c r="A99">
        <v>44</v>
      </c>
      <c r="B99">
        <v>0.7</v>
      </c>
      <c r="C99">
        <v>18.010000000000002</v>
      </c>
      <c r="D99">
        <v>0</v>
      </c>
      <c r="E99">
        <v>-5.0000000000000001E-3</v>
      </c>
      <c r="F99">
        <v>-1.1599999999999999</v>
      </c>
      <c r="G99">
        <v>1</v>
      </c>
      <c r="K99">
        <f t="shared" si="12"/>
        <v>44</v>
      </c>
      <c r="L99">
        <f t="shared" si="13"/>
        <v>0.7</v>
      </c>
      <c r="M99">
        <f t="shared" si="14"/>
        <v>18.010000000000002</v>
      </c>
      <c r="N99">
        <f t="shared" si="15"/>
        <v>1</v>
      </c>
      <c r="O99" t="s">
        <v>17</v>
      </c>
      <c r="Q99">
        <f t="shared" si="16"/>
        <v>89</v>
      </c>
      <c r="R99">
        <f t="shared" si="17"/>
        <v>-0.35499999999999998</v>
      </c>
      <c r="S99">
        <f t="shared" si="18"/>
        <v>-1.1599999999999999</v>
      </c>
      <c r="T99">
        <f t="shared" si="19"/>
        <v>44</v>
      </c>
      <c r="U99">
        <f t="shared" si="20"/>
        <v>0</v>
      </c>
      <c r="V99" t="s">
        <v>17</v>
      </c>
    </row>
    <row r="100" spans="1:22" x14ac:dyDescent="0.25">
      <c r="A100">
        <v>44.25</v>
      </c>
      <c r="B100">
        <v>0.66700000000000004</v>
      </c>
      <c r="C100">
        <v>18.010000000000002</v>
      </c>
      <c r="D100">
        <v>0</v>
      </c>
      <c r="E100">
        <v>-4.0000000000000001E-3</v>
      </c>
      <c r="F100">
        <v>-1.17</v>
      </c>
      <c r="G100">
        <v>1</v>
      </c>
      <c r="K100">
        <f t="shared" si="12"/>
        <v>44.25</v>
      </c>
      <c r="L100">
        <f t="shared" si="13"/>
        <v>0.66700000000000004</v>
      </c>
      <c r="M100">
        <f t="shared" si="14"/>
        <v>18.010000000000002</v>
      </c>
      <c r="N100">
        <f t="shared" si="15"/>
        <v>1</v>
      </c>
      <c r="O100" t="s">
        <v>17</v>
      </c>
      <c r="Q100">
        <f t="shared" si="16"/>
        <v>90</v>
      </c>
      <c r="R100">
        <f t="shared" si="17"/>
        <v>-0.33750000000000002</v>
      </c>
      <c r="S100">
        <f t="shared" si="18"/>
        <v>-1.17</v>
      </c>
      <c r="T100">
        <f t="shared" si="19"/>
        <v>44.25</v>
      </c>
      <c r="U100">
        <f t="shared" si="20"/>
        <v>0</v>
      </c>
      <c r="V100" t="s">
        <v>17</v>
      </c>
    </row>
    <row r="101" spans="1:22" x14ac:dyDescent="0.25">
      <c r="A101">
        <v>44.5</v>
      </c>
      <c r="B101">
        <v>0.56699999999999995</v>
      </c>
      <c r="C101">
        <v>18</v>
      </c>
      <c r="D101">
        <v>0.1</v>
      </c>
      <c r="E101">
        <v>-4.0000000000000001E-3</v>
      </c>
      <c r="F101">
        <v>-1.18</v>
      </c>
      <c r="G101">
        <v>1</v>
      </c>
      <c r="K101">
        <f t="shared" si="12"/>
        <v>44.5</v>
      </c>
      <c r="L101">
        <f t="shared" si="13"/>
        <v>0.56699999999999995</v>
      </c>
      <c r="M101">
        <f t="shared" si="14"/>
        <v>18</v>
      </c>
      <c r="N101">
        <f t="shared" si="15"/>
        <v>1</v>
      </c>
      <c r="O101" t="s">
        <v>17</v>
      </c>
      <c r="Q101">
        <f t="shared" si="16"/>
        <v>91</v>
      </c>
      <c r="R101">
        <f t="shared" si="17"/>
        <v>-0.28749956820491707</v>
      </c>
      <c r="S101">
        <f t="shared" si="18"/>
        <v>-1.1795051994082677</v>
      </c>
      <c r="T101">
        <f t="shared" si="19"/>
        <v>44.5</v>
      </c>
      <c r="U101">
        <f t="shared" si="20"/>
        <v>-0.1</v>
      </c>
      <c r="V101" t="s">
        <v>17</v>
      </c>
    </row>
    <row r="102" spans="1:22" x14ac:dyDescent="0.25">
      <c r="A102">
        <v>44.75</v>
      </c>
      <c r="B102">
        <v>0.375</v>
      </c>
      <c r="C102">
        <v>18</v>
      </c>
      <c r="D102">
        <v>0.8</v>
      </c>
      <c r="E102">
        <v>-2E-3</v>
      </c>
      <c r="F102">
        <v>-1.19</v>
      </c>
      <c r="G102">
        <v>1</v>
      </c>
      <c r="K102">
        <f t="shared" si="12"/>
        <v>44.75</v>
      </c>
      <c r="L102">
        <f t="shared" si="13"/>
        <v>0.375</v>
      </c>
      <c r="M102">
        <f t="shared" si="14"/>
        <v>18</v>
      </c>
      <c r="N102">
        <f t="shared" si="15"/>
        <v>1</v>
      </c>
      <c r="O102" t="s">
        <v>17</v>
      </c>
      <c r="Q102">
        <f t="shared" si="16"/>
        <v>92</v>
      </c>
      <c r="R102">
        <f t="shared" si="17"/>
        <v>-0.18948172325174456</v>
      </c>
      <c r="S102">
        <f t="shared" si="18"/>
        <v>-1.1873820911864101</v>
      </c>
      <c r="T102">
        <f t="shared" si="19"/>
        <v>44.75</v>
      </c>
      <c r="U102">
        <f t="shared" si="20"/>
        <v>-0.8</v>
      </c>
      <c r="V102" t="s">
        <v>17</v>
      </c>
    </row>
    <row r="103" spans="1:22" x14ac:dyDescent="0.25">
      <c r="A103">
        <v>45</v>
      </c>
      <c r="B103">
        <v>5.0000000000000001E-3</v>
      </c>
      <c r="C103">
        <v>18</v>
      </c>
      <c r="D103">
        <v>4.4000000000000004</v>
      </c>
      <c r="E103">
        <v>0</v>
      </c>
      <c r="F103">
        <v>-1.2</v>
      </c>
      <c r="G103">
        <v>1</v>
      </c>
      <c r="K103">
        <f t="shared" si="12"/>
        <v>45</v>
      </c>
      <c r="L103">
        <f t="shared" si="13"/>
        <v>5.0000000000000001E-3</v>
      </c>
      <c r="M103">
        <f t="shared" si="14"/>
        <v>18</v>
      </c>
      <c r="N103">
        <f t="shared" si="15"/>
        <v>1</v>
      </c>
      <c r="O103" t="s">
        <v>17</v>
      </c>
      <c r="Q103">
        <f t="shared" si="16"/>
        <v>93</v>
      </c>
      <c r="R103">
        <f t="shared" si="17"/>
        <v>-2.4926318805673009E-3</v>
      </c>
      <c r="S103">
        <f t="shared" si="18"/>
        <v>-1.199808202429683</v>
      </c>
      <c r="T103">
        <f t="shared" si="19"/>
        <v>45</v>
      </c>
      <c r="U103">
        <f t="shared" si="20"/>
        <v>-4.4000000000000004</v>
      </c>
      <c r="V103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8"/>
  <sheetViews>
    <sheetView topLeftCell="Q21" zoomScale="60" zoomScaleNormal="60" workbookViewId="0">
      <selection activeCell="Q30" sqref="Q30:AI31"/>
    </sheetView>
  </sheetViews>
  <sheetFormatPr defaultRowHeight="15" x14ac:dyDescent="0.25"/>
  <cols>
    <col min="17" max="18" width="12.5703125" bestFit="1" customWidth="1"/>
    <col min="19" max="20" width="13.140625" bestFit="1" customWidth="1"/>
    <col min="21" max="21" width="12.28515625" bestFit="1" customWidth="1"/>
    <col min="22" max="22" width="12.5703125" bestFit="1" customWidth="1"/>
    <col min="23" max="24" width="13.140625" bestFit="1" customWidth="1"/>
    <col min="25" max="26" width="12.5703125" bestFit="1" customWidth="1"/>
    <col min="27" max="28" width="12.28515625" bestFit="1" customWidth="1"/>
    <col min="29" max="29" width="12.5703125" bestFit="1" customWidth="1"/>
    <col min="30" max="32" width="12.28515625" bestFit="1" customWidth="1"/>
    <col min="33" max="33" width="13.42578125" bestFit="1" customWidth="1"/>
    <col min="34" max="34" width="13.140625" bestFit="1" customWidth="1"/>
    <col min="35" max="35" width="13.42578125" bestFit="1" customWidth="1"/>
  </cols>
  <sheetData>
    <row r="1" spans="1:2" x14ac:dyDescent="0.25">
      <c r="A1" t="s">
        <v>24</v>
      </c>
    </row>
    <row r="3" spans="1:2" x14ac:dyDescent="0.25">
      <c r="A3" t="s">
        <v>25</v>
      </c>
    </row>
    <row r="4" spans="1:2" x14ac:dyDescent="0.25">
      <c r="A4" t="s">
        <v>3</v>
      </c>
    </row>
    <row r="5" spans="1:2" x14ac:dyDescent="0.25">
      <c r="A5" t="s">
        <v>26</v>
      </c>
    </row>
    <row r="6" spans="1:2" x14ac:dyDescent="0.25">
      <c r="A6" t="s">
        <v>27</v>
      </c>
    </row>
    <row r="7" spans="1:2" x14ac:dyDescent="0.25">
      <c r="A7" t="s">
        <v>28</v>
      </c>
    </row>
    <row r="8" spans="1:2" x14ac:dyDescent="0.25">
      <c r="A8" t="s">
        <v>29</v>
      </c>
    </row>
    <row r="9" spans="1:2" x14ac:dyDescent="0.25">
      <c r="A9" t="s">
        <v>30</v>
      </c>
      <c r="B9" t="s">
        <v>31</v>
      </c>
    </row>
    <row r="10" spans="1:2" x14ac:dyDescent="0.25">
      <c r="A10" t="s">
        <v>32</v>
      </c>
    </row>
    <row r="11" spans="1:2" x14ac:dyDescent="0.25">
      <c r="A11" t="s">
        <v>8</v>
      </c>
    </row>
    <row r="12" spans="1:2" x14ac:dyDescent="0.25">
      <c r="A12" t="s">
        <v>33</v>
      </c>
    </row>
    <row r="13" spans="1:2" x14ac:dyDescent="0.25">
      <c r="A13" t="s">
        <v>34</v>
      </c>
    </row>
    <row r="14" spans="1:2" x14ac:dyDescent="0.25">
      <c r="A14" t="s">
        <v>35</v>
      </c>
    </row>
    <row r="15" spans="1:2" x14ac:dyDescent="0.25">
      <c r="A15" t="s">
        <v>34</v>
      </c>
    </row>
    <row r="16" spans="1:2" x14ac:dyDescent="0.25">
      <c r="A16" t="s">
        <v>36</v>
      </c>
    </row>
    <row r="17" spans="1:39" x14ac:dyDescent="0.25">
      <c r="A17" t="s">
        <v>34</v>
      </c>
    </row>
    <row r="18" spans="1:39" x14ac:dyDescent="0.25">
      <c r="A18" t="s">
        <v>37</v>
      </c>
      <c r="B18" t="s">
        <v>38</v>
      </c>
      <c r="C18" t="s">
        <v>39</v>
      </c>
      <c r="D18" t="s">
        <v>40</v>
      </c>
      <c r="E18" t="s">
        <v>31</v>
      </c>
    </row>
    <row r="19" spans="1:39" x14ac:dyDescent="0.25">
      <c r="A19" t="s">
        <v>41</v>
      </c>
    </row>
    <row r="20" spans="1:39" x14ac:dyDescent="0.25">
      <c r="A20" t="s">
        <v>3</v>
      </c>
    </row>
    <row r="21" spans="1:39" x14ac:dyDescent="0.25">
      <c r="A21" t="s">
        <v>42</v>
      </c>
    </row>
    <row r="22" spans="1:39" x14ac:dyDescent="0.25">
      <c r="A22" t="s">
        <v>3</v>
      </c>
    </row>
    <row r="23" spans="1:39" x14ac:dyDescent="0.25">
      <c r="A23" t="s">
        <v>43</v>
      </c>
    </row>
    <row r="24" spans="1:39" x14ac:dyDescent="0.25">
      <c r="A24" t="s">
        <v>3</v>
      </c>
    </row>
    <row r="25" spans="1:39" x14ac:dyDescent="0.25">
      <c r="A25" t="s">
        <v>44</v>
      </c>
    </row>
    <row r="26" spans="1:39" x14ac:dyDescent="0.25">
      <c r="A26" t="s">
        <v>3</v>
      </c>
    </row>
    <row r="27" spans="1:39" x14ac:dyDescent="0.25">
      <c r="A27" t="s">
        <v>45</v>
      </c>
    </row>
    <row r="28" spans="1:39" x14ac:dyDescent="0.25">
      <c r="A28" t="s">
        <v>3</v>
      </c>
    </row>
    <row r="29" spans="1:39" x14ac:dyDescent="0.25">
      <c r="A29" t="s">
        <v>46</v>
      </c>
    </row>
    <row r="30" spans="1:39" x14ac:dyDescent="0.25">
      <c r="A30" t="s">
        <v>3</v>
      </c>
      <c r="Q30" t="s">
        <v>60</v>
      </c>
    </row>
    <row r="31" spans="1:39" x14ac:dyDescent="0.25">
      <c r="A31" t="str">
        <f>A3</f>
        <v>Dist.</v>
      </c>
      <c r="B31" t="str">
        <f>A5</f>
        <v>m</v>
      </c>
      <c r="C31" t="str">
        <f>A7</f>
        <v>I_p</v>
      </c>
      <c r="D31" t="str">
        <f>A19</f>
        <v>x_ec</v>
      </c>
      <c r="E31" t="str">
        <f>A21</f>
        <v>y_ec</v>
      </c>
      <c r="F31" t="str">
        <f>A10</f>
        <v>x-pitch</v>
      </c>
      <c r="G31" t="str">
        <f>A16</f>
        <v>GI_z</v>
      </c>
      <c r="H31" t="str">
        <f>A12</f>
        <v>EI_xE</v>
      </c>
      <c r="I31" t="str">
        <f>A14</f>
        <v>EI_yE</v>
      </c>
      <c r="J31" t="str">
        <f>A23</f>
        <v>x_cg</v>
      </c>
      <c r="K31" t="str">
        <f>A25</f>
        <v>y_cg</v>
      </c>
      <c r="L31" t="str">
        <f>A27</f>
        <v>x_sh</v>
      </c>
      <c r="M31" t="str">
        <f>A29</f>
        <v>y_sh</v>
      </c>
      <c r="O31" t="s">
        <v>61</v>
      </c>
      <c r="Q31" t="s">
        <v>47</v>
      </c>
      <c r="R31" t="s">
        <v>26</v>
      </c>
      <c r="S31" t="s">
        <v>43</v>
      </c>
      <c r="T31" t="s">
        <v>44</v>
      </c>
      <c r="U31" t="s">
        <v>48</v>
      </c>
      <c r="V31" t="s">
        <v>49</v>
      </c>
      <c r="W31" t="s">
        <v>45</v>
      </c>
      <c r="X31" t="s">
        <v>46</v>
      </c>
      <c r="Y31" t="s">
        <v>50</v>
      </c>
      <c r="Z31" t="s">
        <v>51</v>
      </c>
      <c r="AA31" t="s">
        <v>52</v>
      </c>
      <c r="AB31" t="s">
        <v>53</v>
      </c>
      <c r="AC31" t="s">
        <v>28</v>
      </c>
      <c r="AD31" t="s">
        <v>54</v>
      </c>
      <c r="AE31" t="s">
        <v>55</v>
      </c>
      <c r="AF31" t="s">
        <v>56</v>
      </c>
      <c r="AG31" t="s">
        <v>57</v>
      </c>
      <c r="AH31" t="s">
        <v>58</v>
      </c>
      <c r="AI31" t="s">
        <v>59</v>
      </c>
      <c r="AL31" t="s">
        <v>62</v>
      </c>
      <c r="AM31" t="s">
        <v>63</v>
      </c>
    </row>
    <row r="32" spans="1:39" x14ac:dyDescent="0.25">
      <c r="A32">
        <v>0</v>
      </c>
      <c r="B32">
        <v>1852</v>
      </c>
      <c r="C32" s="2">
        <v>1510</v>
      </c>
      <c r="D32">
        <v>0</v>
      </c>
      <c r="E32">
        <v>-2E-3</v>
      </c>
      <c r="F32">
        <v>0</v>
      </c>
      <c r="G32" s="2">
        <v>7940000000</v>
      </c>
      <c r="H32" s="2">
        <v>8020000000</v>
      </c>
      <c r="I32" s="2">
        <v>4410000000</v>
      </c>
      <c r="J32">
        <v>-1E-3</v>
      </c>
      <c r="K32">
        <v>3.0000000000000001E-3</v>
      </c>
      <c r="L32">
        <v>4.3999999999999997E-2</v>
      </c>
      <c r="M32">
        <v>-2.5999999999999999E-2</v>
      </c>
      <c r="O32">
        <f>Blade1!D11</f>
        <v>0</v>
      </c>
      <c r="Q32" s="4">
        <f>A32</f>
        <v>0</v>
      </c>
      <c r="R32" s="4">
        <f>B32</f>
        <v>1852</v>
      </c>
      <c r="S32" s="4">
        <f>AH32+COS(RADIANS(F32))*J32-SIN(RADIANS(F32))*K32-AL32</f>
        <v>-1E-3</v>
      </c>
      <c r="T32" s="4">
        <f>AI32+SIN(RADIANS(F32))*J32+COS(RADIANS(F32))*K32-AM32</f>
        <v>1E-3</v>
      </c>
      <c r="U32" s="4">
        <f>SQRT(C32/B32/26)</f>
        <v>0.17708480945343485</v>
      </c>
      <c r="V32" s="4">
        <f>5*U32</f>
        <v>0.88542404726717427</v>
      </c>
      <c r="W32" s="4">
        <f>AH32+COS(RADIANS(F32))*L32-SIN(RADIANS(F32))*M32-AL32</f>
        <v>4.3999999999999997E-2</v>
      </c>
      <c r="X32" s="4">
        <f>AI32+SIN(RADIANS(F32))*L32+COS(RADIANS(F32))*M32-AM32</f>
        <v>-2.7999999999999997E-2</v>
      </c>
      <c r="Y32" s="4">
        <f>14000000000</f>
        <v>14000000000</v>
      </c>
      <c r="Z32" s="4">
        <f>1000000000</f>
        <v>1000000000</v>
      </c>
      <c r="AA32" s="4">
        <f>H32/Y32</f>
        <v>0.57285714285714284</v>
      </c>
      <c r="AB32" s="4">
        <f>I32/Y32</f>
        <v>0.315</v>
      </c>
      <c r="AC32" s="4">
        <f>G32/Z32</f>
        <v>7.94</v>
      </c>
      <c r="AD32" s="4">
        <f>0.5</f>
        <v>0.5</v>
      </c>
      <c r="AE32" s="4">
        <f>0.5</f>
        <v>0.5</v>
      </c>
      <c r="AF32" s="4">
        <f>0.5</f>
        <v>0.5</v>
      </c>
      <c r="AG32" s="4">
        <f>F32-O32</f>
        <v>0</v>
      </c>
      <c r="AH32" s="4">
        <f>D32</f>
        <v>0</v>
      </c>
      <c r="AI32" s="4">
        <f>E32</f>
        <v>-2E-3</v>
      </c>
      <c r="AL32">
        <f>Blade1!R11</f>
        <v>0</v>
      </c>
      <c r="AM32">
        <f>Blade1!S11</f>
        <v>0</v>
      </c>
    </row>
    <row r="33" spans="1:39" x14ac:dyDescent="0.25">
      <c r="A33">
        <v>0.5</v>
      </c>
      <c r="B33">
        <v>1449.2</v>
      </c>
      <c r="C33" s="2">
        <v>1240</v>
      </c>
      <c r="D33">
        <v>1E-3</v>
      </c>
      <c r="E33">
        <v>-3.0000000000000001E-3</v>
      </c>
      <c r="F33">
        <v>0</v>
      </c>
      <c r="G33" s="2">
        <v>6500000000</v>
      </c>
      <c r="H33" s="2">
        <v>6560000000</v>
      </c>
      <c r="I33" s="2">
        <v>3150000000</v>
      </c>
      <c r="J33">
        <v>0</v>
      </c>
      <c r="K33">
        <v>3.0000000000000001E-3</v>
      </c>
      <c r="L33">
        <v>2.9000000000000001E-2</v>
      </c>
      <c r="M33">
        <v>-1.7000000000000001E-2</v>
      </c>
      <c r="O33">
        <f>Blade1!D12</f>
        <v>0</v>
      </c>
      <c r="Q33" s="4">
        <f t="shared" ref="Q33:Q96" si="0">A33</f>
        <v>0.5</v>
      </c>
      <c r="R33" s="4">
        <f t="shared" ref="R33:R96" si="1">B33</f>
        <v>1449.2</v>
      </c>
      <c r="S33" s="4">
        <f t="shared" ref="S33:S96" si="2">AH33+COS(RADIANS(F33))*J33-SIN(RADIANS(F33))*K33-AL33</f>
        <v>1E-3</v>
      </c>
      <c r="T33" s="4">
        <f t="shared" ref="T33:T96" si="3">AI33+SIN(RADIANS(F33))*J33+COS(RADIANS(F33))*K33-AM33</f>
        <v>0</v>
      </c>
      <c r="U33" s="4">
        <f t="shared" ref="U33:U96" si="4">SQRT(C33/B33/26)</f>
        <v>0.18140949147351507</v>
      </c>
      <c r="V33" s="4">
        <f t="shared" ref="V33:V96" si="5">5*U33</f>
        <v>0.9070474573675753</v>
      </c>
      <c r="W33" s="4">
        <f t="shared" ref="W33:W96" si="6">AH33+COS(RADIANS(F33))*L33-SIN(RADIANS(F33))*M33-AL33</f>
        <v>3.0000000000000002E-2</v>
      </c>
      <c r="X33" s="4">
        <f t="shared" ref="X33:X96" si="7">AI33+SIN(RADIANS(F33))*L33+COS(RADIANS(F33))*M33-AM33</f>
        <v>-0.02</v>
      </c>
      <c r="Y33" s="4">
        <f t="shared" ref="Y33:Y96" si="8">14000000000</f>
        <v>14000000000</v>
      </c>
      <c r="Z33" s="4">
        <f t="shared" ref="Z33:Z96" si="9">1000000000</f>
        <v>1000000000</v>
      </c>
      <c r="AA33" s="4">
        <f t="shared" ref="AA33:AA96" si="10">H33/Y33</f>
        <v>0.46857142857142858</v>
      </c>
      <c r="AB33" s="4">
        <f t="shared" ref="AB33:AB96" si="11">I33/Y33</f>
        <v>0.22500000000000001</v>
      </c>
      <c r="AC33" s="4">
        <f t="shared" ref="AC33:AC96" si="12">G33/Z33</f>
        <v>6.5</v>
      </c>
      <c r="AD33" s="4">
        <f t="shared" ref="AD33:AF64" si="13">0.5</f>
        <v>0.5</v>
      </c>
      <c r="AE33" s="4">
        <f t="shared" si="13"/>
        <v>0.5</v>
      </c>
      <c r="AF33" s="4">
        <f t="shared" si="13"/>
        <v>0.5</v>
      </c>
      <c r="AG33" s="4">
        <f t="shared" ref="AG33:AG96" si="14">F33-O33</f>
        <v>0</v>
      </c>
      <c r="AH33" s="4">
        <f t="shared" ref="AH33:AH96" si="15">D33</f>
        <v>1E-3</v>
      </c>
      <c r="AI33" s="4">
        <f t="shared" ref="AI33:AI96" si="16">E33</f>
        <v>-3.0000000000000001E-3</v>
      </c>
      <c r="AL33">
        <f>Blade1!R12</f>
        <v>0</v>
      </c>
      <c r="AM33">
        <f>Blade1!S12</f>
        <v>0</v>
      </c>
    </row>
    <row r="34" spans="1:39" x14ac:dyDescent="0.25">
      <c r="A34">
        <v>1</v>
      </c>
      <c r="B34">
        <v>663.7</v>
      </c>
      <c r="C34" s="2">
        <v>598</v>
      </c>
      <c r="D34">
        <v>4.0000000000000001E-3</v>
      </c>
      <c r="E34">
        <v>-4.0000000000000001E-3</v>
      </c>
      <c r="F34">
        <v>0</v>
      </c>
      <c r="G34" s="2">
        <v>4470000000</v>
      </c>
      <c r="H34" s="2">
        <v>4520000000</v>
      </c>
      <c r="I34" s="2">
        <v>1500000000</v>
      </c>
      <c r="J34">
        <v>0</v>
      </c>
      <c r="K34">
        <v>4.0000000000000001E-3</v>
      </c>
      <c r="L34">
        <v>2E-3</v>
      </c>
      <c r="M34">
        <v>1.2999999999999999E-2</v>
      </c>
      <c r="O34">
        <f>Blade1!D13</f>
        <v>0</v>
      </c>
      <c r="Q34" s="4">
        <f t="shared" si="0"/>
        <v>1</v>
      </c>
      <c r="R34" s="4">
        <f t="shared" si="1"/>
        <v>663.7</v>
      </c>
      <c r="S34" s="4">
        <f t="shared" si="2"/>
        <v>4.0000000000000001E-3</v>
      </c>
      <c r="T34" s="4">
        <f t="shared" si="3"/>
        <v>0</v>
      </c>
      <c r="U34" s="4">
        <f t="shared" si="4"/>
        <v>0.1861564160592325</v>
      </c>
      <c r="V34" s="4">
        <f t="shared" si="5"/>
        <v>0.9307820802961625</v>
      </c>
      <c r="W34" s="4">
        <f t="shared" si="6"/>
        <v>6.0000000000000001E-3</v>
      </c>
      <c r="X34" s="4">
        <f t="shared" si="7"/>
        <v>8.9999999999999993E-3</v>
      </c>
      <c r="Y34" s="4">
        <f t="shared" si="8"/>
        <v>14000000000</v>
      </c>
      <c r="Z34" s="4">
        <f t="shared" si="9"/>
        <v>1000000000</v>
      </c>
      <c r="AA34" s="4">
        <f t="shared" si="10"/>
        <v>0.32285714285714284</v>
      </c>
      <c r="AB34" s="4">
        <f t="shared" si="11"/>
        <v>0.10714285714285714</v>
      </c>
      <c r="AC34" s="4">
        <f t="shared" si="12"/>
        <v>4.47</v>
      </c>
      <c r="AD34" s="4">
        <f t="shared" si="13"/>
        <v>0.5</v>
      </c>
      <c r="AE34" s="4">
        <f t="shared" si="13"/>
        <v>0.5</v>
      </c>
      <c r="AF34" s="4">
        <f t="shared" si="13"/>
        <v>0.5</v>
      </c>
      <c r="AG34" s="4">
        <f t="shared" si="14"/>
        <v>0</v>
      </c>
      <c r="AH34" s="4">
        <f t="shared" si="15"/>
        <v>4.0000000000000001E-3</v>
      </c>
      <c r="AI34" s="4">
        <f t="shared" si="16"/>
        <v>-4.0000000000000001E-3</v>
      </c>
      <c r="AL34">
        <f>Blade1!R13</f>
        <v>0</v>
      </c>
      <c r="AM34">
        <f>Blade1!S13</f>
        <v>0</v>
      </c>
    </row>
    <row r="35" spans="1:39" x14ac:dyDescent="0.25">
      <c r="A35">
        <v>1.5</v>
      </c>
      <c r="B35">
        <v>423.7</v>
      </c>
      <c r="C35" s="2">
        <v>388</v>
      </c>
      <c r="D35">
        <v>-2E-3</v>
      </c>
      <c r="E35">
        <v>-5.0000000000000001E-3</v>
      </c>
      <c r="F35">
        <v>0</v>
      </c>
      <c r="G35" s="2">
        <v>3460000000</v>
      </c>
      <c r="H35" s="2">
        <v>3510000000</v>
      </c>
      <c r="I35" s="2">
        <v>905000000</v>
      </c>
      <c r="J35">
        <v>-0.01</v>
      </c>
      <c r="K35">
        <v>8.0000000000000002E-3</v>
      </c>
      <c r="L35">
        <v>-3.1E-2</v>
      </c>
      <c r="M35">
        <v>2.8000000000000001E-2</v>
      </c>
      <c r="O35">
        <f>Blade1!D14</f>
        <v>0</v>
      </c>
      <c r="Q35" s="4">
        <f t="shared" si="0"/>
        <v>1.5</v>
      </c>
      <c r="R35" s="4">
        <f t="shared" si="1"/>
        <v>423.7</v>
      </c>
      <c r="S35" s="4">
        <f t="shared" si="2"/>
        <v>-1.2E-2</v>
      </c>
      <c r="T35" s="4">
        <f t="shared" si="3"/>
        <v>3.0000000000000001E-3</v>
      </c>
      <c r="U35" s="4">
        <f t="shared" si="4"/>
        <v>0.18767220507232124</v>
      </c>
      <c r="V35" s="4">
        <f t="shared" si="5"/>
        <v>0.93836102536160615</v>
      </c>
      <c r="W35" s="4">
        <f t="shared" si="6"/>
        <v>-3.3000000000000002E-2</v>
      </c>
      <c r="X35" s="4">
        <f t="shared" si="7"/>
        <v>2.3E-2</v>
      </c>
      <c r="Y35" s="4">
        <f t="shared" si="8"/>
        <v>14000000000</v>
      </c>
      <c r="Z35" s="4">
        <f t="shared" si="9"/>
        <v>1000000000</v>
      </c>
      <c r="AA35" s="4">
        <f t="shared" si="10"/>
        <v>0.25071428571428572</v>
      </c>
      <c r="AB35" s="4">
        <f t="shared" si="11"/>
        <v>6.4642857142857141E-2</v>
      </c>
      <c r="AC35" s="4">
        <f t="shared" si="12"/>
        <v>3.46</v>
      </c>
      <c r="AD35" s="4">
        <f t="shared" si="13"/>
        <v>0.5</v>
      </c>
      <c r="AE35" s="4">
        <f t="shared" si="13"/>
        <v>0.5</v>
      </c>
      <c r="AF35" s="4">
        <f t="shared" si="13"/>
        <v>0.5</v>
      </c>
      <c r="AG35" s="4">
        <f t="shared" si="14"/>
        <v>0</v>
      </c>
      <c r="AH35" s="4">
        <f t="shared" si="15"/>
        <v>-2E-3</v>
      </c>
      <c r="AI35" s="4">
        <f t="shared" si="16"/>
        <v>-5.0000000000000001E-3</v>
      </c>
      <c r="AL35">
        <f>Blade1!R14</f>
        <v>0</v>
      </c>
      <c r="AM35">
        <f>Blade1!S14</f>
        <v>0</v>
      </c>
    </row>
    <row r="36" spans="1:39" x14ac:dyDescent="0.25">
      <c r="A36">
        <v>2</v>
      </c>
      <c r="B36">
        <v>353.5</v>
      </c>
      <c r="C36" s="2">
        <v>324</v>
      </c>
      <c r="D36">
        <v>-1.0999999999999999E-2</v>
      </c>
      <c r="E36">
        <v>-8.9999999999999993E-3</v>
      </c>
      <c r="F36">
        <v>2</v>
      </c>
      <c r="G36" s="2">
        <v>2790000000</v>
      </c>
      <c r="H36" s="2">
        <v>2880000000</v>
      </c>
      <c r="I36" s="2">
        <v>765000000</v>
      </c>
      <c r="J36">
        <v>-2.5000000000000001E-2</v>
      </c>
      <c r="K36">
        <v>6.0000000000000001E-3</v>
      </c>
      <c r="L36">
        <v>-6.9000000000000006E-2</v>
      </c>
      <c r="M36">
        <v>1.9E-2</v>
      </c>
      <c r="O36">
        <f>Blade1!D15</f>
        <v>2</v>
      </c>
      <c r="Q36" s="4">
        <f t="shared" si="0"/>
        <v>2</v>
      </c>
      <c r="R36" s="4">
        <f t="shared" si="1"/>
        <v>353.5</v>
      </c>
      <c r="S36" s="4">
        <f t="shared" si="2"/>
        <v>-3.6194167655692402E-2</v>
      </c>
      <c r="T36" s="4">
        <f t="shared" si="3"/>
        <v>-3.8199797462357653E-2</v>
      </c>
      <c r="U36" s="4">
        <f t="shared" si="4"/>
        <v>0.18775483172487267</v>
      </c>
      <c r="V36" s="4">
        <f t="shared" si="5"/>
        <v>0.93877415862436342</v>
      </c>
      <c r="W36" s="4">
        <f t="shared" si="6"/>
        <v>-8.0621057501665136E-2</v>
      </c>
      <c r="X36" s="4">
        <f t="shared" si="7"/>
        <v>-2.6743294566019451E-2</v>
      </c>
      <c r="Y36" s="4">
        <f t="shared" si="8"/>
        <v>14000000000</v>
      </c>
      <c r="Z36" s="4">
        <f t="shared" si="9"/>
        <v>1000000000</v>
      </c>
      <c r="AA36" s="4">
        <f t="shared" si="10"/>
        <v>0.20571428571428571</v>
      </c>
      <c r="AB36" s="4">
        <f t="shared" si="11"/>
        <v>5.4642857142857146E-2</v>
      </c>
      <c r="AC36" s="4">
        <f t="shared" si="12"/>
        <v>2.79</v>
      </c>
      <c r="AD36" s="4">
        <f t="shared" si="13"/>
        <v>0.5</v>
      </c>
      <c r="AE36" s="4">
        <f t="shared" si="13"/>
        <v>0.5</v>
      </c>
      <c r="AF36" s="4">
        <f t="shared" si="13"/>
        <v>0.5</v>
      </c>
      <c r="AG36" s="4">
        <f t="shared" si="14"/>
        <v>0</v>
      </c>
      <c r="AH36" s="4">
        <f t="shared" si="15"/>
        <v>-1.0999999999999999E-2</v>
      </c>
      <c r="AI36" s="4">
        <f t="shared" si="16"/>
        <v>-8.9999999999999993E-3</v>
      </c>
      <c r="AL36">
        <f>Blade1!R15</f>
        <v>0</v>
      </c>
      <c r="AM36">
        <f>Blade1!S15</f>
        <v>3.4323655006909704E-2</v>
      </c>
    </row>
    <row r="37" spans="1:39" x14ac:dyDescent="0.25">
      <c r="A37">
        <v>2.5</v>
      </c>
      <c r="B37">
        <v>326.60000000000002</v>
      </c>
      <c r="C37" s="2">
        <v>300</v>
      </c>
      <c r="D37">
        <v>-0.03</v>
      </c>
      <c r="E37">
        <v>-1.0999999999999999E-2</v>
      </c>
      <c r="F37">
        <v>7.2</v>
      </c>
      <c r="G37" s="2">
        <v>2510000000</v>
      </c>
      <c r="H37" s="2">
        <v>2610000000</v>
      </c>
      <c r="I37" s="2">
        <v>713000000</v>
      </c>
      <c r="J37">
        <v>-3.6999999999999998E-2</v>
      </c>
      <c r="K37">
        <v>5.0000000000000001E-3</v>
      </c>
      <c r="L37">
        <v>-0.08</v>
      </c>
      <c r="M37">
        <v>1.7000000000000001E-2</v>
      </c>
      <c r="O37">
        <f>Blade1!D16</f>
        <v>7.2</v>
      </c>
      <c r="Q37" s="4">
        <f t="shared" si="0"/>
        <v>2.5</v>
      </c>
      <c r="R37" s="4">
        <f t="shared" si="1"/>
        <v>326.60000000000002</v>
      </c>
      <c r="S37" s="4">
        <f t="shared" si="2"/>
        <v>0.4326650898835428</v>
      </c>
      <c r="T37" s="4">
        <f t="shared" si="3"/>
        <v>-0.12800998969961111</v>
      </c>
      <c r="U37" s="4">
        <f t="shared" si="4"/>
        <v>0.18796018472655837</v>
      </c>
      <c r="V37" s="4">
        <f t="shared" si="5"/>
        <v>0.93980092363279188</v>
      </c>
      <c r="W37" s="4">
        <f t="shared" si="6"/>
        <v>0.38850015892424861</v>
      </c>
      <c r="X37" s="4">
        <f t="shared" si="7"/>
        <v>-0.12149394232710246</v>
      </c>
      <c r="Y37" s="4">
        <f t="shared" si="8"/>
        <v>14000000000</v>
      </c>
      <c r="Z37" s="4">
        <f t="shared" si="9"/>
        <v>1000000000</v>
      </c>
      <c r="AA37" s="4">
        <f t="shared" si="10"/>
        <v>0.18642857142857142</v>
      </c>
      <c r="AB37" s="4">
        <f t="shared" si="11"/>
        <v>5.0928571428571427E-2</v>
      </c>
      <c r="AC37" s="4">
        <f t="shared" si="12"/>
        <v>2.5099999999999998</v>
      </c>
      <c r="AD37" s="4">
        <f t="shared" si="13"/>
        <v>0.5</v>
      </c>
      <c r="AE37" s="4">
        <f t="shared" si="13"/>
        <v>0.5</v>
      </c>
      <c r="AF37" s="4">
        <f t="shared" si="13"/>
        <v>0.5</v>
      </c>
      <c r="AG37" s="4">
        <f t="shared" si="14"/>
        <v>0</v>
      </c>
      <c r="AH37" s="4">
        <f t="shared" si="15"/>
        <v>-0.03</v>
      </c>
      <c r="AI37" s="4">
        <f t="shared" si="16"/>
        <v>-1.0999999999999999E-2</v>
      </c>
      <c r="AL37">
        <f>Blade1!R16</f>
        <v>-0.5</v>
      </c>
      <c r="AM37">
        <f>Blade1!S16</f>
        <v>0.11733323356430425</v>
      </c>
    </row>
    <row r="38" spans="1:39" x14ac:dyDescent="0.25">
      <c r="A38">
        <v>3</v>
      </c>
      <c r="B38">
        <v>322.7</v>
      </c>
      <c r="C38" s="2">
        <v>298</v>
      </c>
      <c r="D38">
        <v>-6.4000000000000001E-2</v>
      </c>
      <c r="E38">
        <v>-8.9999999999999993E-3</v>
      </c>
      <c r="F38">
        <v>12.7</v>
      </c>
      <c r="G38" s="2">
        <v>2270000000</v>
      </c>
      <c r="H38" s="2">
        <v>2470000000</v>
      </c>
      <c r="I38" s="2">
        <v>691000000</v>
      </c>
      <c r="J38">
        <v>-5.2999999999999999E-2</v>
      </c>
      <c r="K38">
        <v>-1E-3</v>
      </c>
      <c r="L38">
        <v>-0.129</v>
      </c>
      <c r="M38">
        <v>-2E-3</v>
      </c>
      <c r="O38">
        <f>Blade1!D17</f>
        <v>13.7</v>
      </c>
      <c r="Q38" s="4">
        <f t="shared" si="0"/>
        <v>3</v>
      </c>
      <c r="R38" s="4">
        <f t="shared" si="1"/>
        <v>322.7</v>
      </c>
      <c r="S38" s="4">
        <f t="shared" si="2"/>
        <v>0.88049661777282151</v>
      </c>
      <c r="T38" s="4">
        <f t="shared" si="3"/>
        <v>-0.24720229236157729</v>
      </c>
      <c r="U38" s="4">
        <f t="shared" si="4"/>
        <v>0.1884612100898142</v>
      </c>
      <c r="V38" s="4">
        <f t="shared" si="5"/>
        <v>0.94230605044907101</v>
      </c>
      <c r="W38" s="4">
        <f t="shared" si="6"/>
        <v>0.80657583863728921</v>
      </c>
      <c r="X38" s="4">
        <f t="shared" si="7"/>
        <v>-0.26488613843633879</v>
      </c>
      <c r="Y38" s="4">
        <f t="shared" si="8"/>
        <v>14000000000</v>
      </c>
      <c r="Z38" s="4">
        <f t="shared" si="9"/>
        <v>1000000000</v>
      </c>
      <c r="AA38" s="4">
        <f t="shared" si="10"/>
        <v>0.17642857142857143</v>
      </c>
      <c r="AB38" s="4">
        <f t="shared" si="11"/>
        <v>4.9357142857142856E-2</v>
      </c>
      <c r="AC38" s="4">
        <f t="shared" si="12"/>
        <v>2.27</v>
      </c>
      <c r="AD38" s="4">
        <f t="shared" si="13"/>
        <v>0.5</v>
      </c>
      <c r="AE38" s="4">
        <f t="shared" si="13"/>
        <v>0.5</v>
      </c>
      <c r="AF38" s="4">
        <f t="shared" si="13"/>
        <v>0.5</v>
      </c>
      <c r="AG38" s="4">
        <f t="shared" si="14"/>
        <v>-1</v>
      </c>
      <c r="AH38" s="4">
        <f t="shared" si="15"/>
        <v>-6.4000000000000001E-2</v>
      </c>
      <c r="AI38" s="4">
        <f t="shared" si="16"/>
        <v>-8.9999999999999993E-3</v>
      </c>
      <c r="AL38">
        <f>Blade1!R17</f>
        <v>-0.99598010239759904</v>
      </c>
      <c r="AM38">
        <f>Blade1!S17</f>
        <v>0.22557490898693106</v>
      </c>
    </row>
    <row r="39" spans="1:39" x14ac:dyDescent="0.25">
      <c r="A39">
        <v>3.5</v>
      </c>
      <c r="B39">
        <v>287.39999999999998</v>
      </c>
      <c r="C39" s="2">
        <v>271</v>
      </c>
      <c r="D39">
        <v>-0.1</v>
      </c>
      <c r="E39">
        <v>-7.0000000000000001E-3</v>
      </c>
      <c r="F39">
        <v>14.2</v>
      </c>
      <c r="G39" s="2">
        <v>1900000000</v>
      </c>
      <c r="H39" s="2">
        <v>2140000000</v>
      </c>
      <c r="I39" s="2">
        <v>627000000</v>
      </c>
      <c r="J39">
        <v>-6.5000000000000002E-2</v>
      </c>
      <c r="K39">
        <v>-1E-3</v>
      </c>
      <c r="L39">
        <v>-0.14099999999999999</v>
      </c>
      <c r="M39">
        <v>-1E-3</v>
      </c>
      <c r="O39">
        <f>Blade1!D18</f>
        <v>13.6</v>
      </c>
      <c r="Q39" s="4">
        <f t="shared" si="0"/>
        <v>3.5</v>
      </c>
      <c r="R39" s="4">
        <f t="shared" si="1"/>
        <v>287.39999999999998</v>
      </c>
      <c r="S39" s="4">
        <f t="shared" si="2"/>
        <v>0.86673433225132546</v>
      </c>
      <c r="T39" s="4">
        <f t="shared" si="3"/>
        <v>-0.24828392841594202</v>
      </c>
      <c r="U39" s="4">
        <f t="shared" si="4"/>
        <v>0.19043842873602612</v>
      </c>
      <c r="V39" s="4">
        <f t="shared" si="5"/>
        <v>0.95219214368013061</v>
      </c>
      <c r="W39" s="4">
        <f t="shared" si="6"/>
        <v>0.79305648565929487</v>
      </c>
      <c r="X39" s="4">
        <f t="shared" si="7"/>
        <v>-0.266927289742731</v>
      </c>
      <c r="Y39" s="4">
        <f t="shared" si="8"/>
        <v>14000000000</v>
      </c>
      <c r="Z39" s="4">
        <f t="shared" si="9"/>
        <v>1000000000</v>
      </c>
      <c r="AA39" s="4">
        <f t="shared" si="10"/>
        <v>0.15285714285714286</v>
      </c>
      <c r="AB39" s="4">
        <f t="shared" si="11"/>
        <v>4.4785714285714283E-2</v>
      </c>
      <c r="AC39" s="4">
        <f t="shared" si="12"/>
        <v>1.9</v>
      </c>
      <c r="AD39" s="4">
        <f t="shared" si="13"/>
        <v>0.5</v>
      </c>
      <c r="AE39" s="4">
        <f t="shared" si="13"/>
        <v>0.5</v>
      </c>
      <c r="AF39" s="4">
        <f t="shared" si="13"/>
        <v>0.5</v>
      </c>
      <c r="AG39" s="4">
        <f t="shared" si="14"/>
        <v>0.59999999999999964</v>
      </c>
      <c r="AH39" s="4">
        <f t="shared" si="15"/>
        <v>-0.1</v>
      </c>
      <c r="AI39" s="4">
        <f t="shared" si="16"/>
        <v>-7.0000000000000001E-3</v>
      </c>
      <c r="AL39">
        <f>Blade1!R18</f>
        <v>-1.0295029726086307</v>
      </c>
      <c r="AM39">
        <f>Blade1!S18</f>
        <v>0.22436950298392472</v>
      </c>
    </row>
    <row r="40" spans="1:39" x14ac:dyDescent="0.25">
      <c r="A40">
        <v>4</v>
      </c>
      <c r="B40">
        <v>254.3</v>
      </c>
      <c r="C40" s="2">
        <v>246</v>
      </c>
      <c r="D40">
        <v>-0.14299999999999999</v>
      </c>
      <c r="E40">
        <v>0</v>
      </c>
      <c r="F40">
        <v>15.8</v>
      </c>
      <c r="G40" s="2">
        <v>1730000000</v>
      </c>
      <c r="H40" s="2">
        <v>2030000000</v>
      </c>
      <c r="I40" s="2">
        <v>584000000</v>
      </c>
      <c r="J40">
        <v>-6.7000000000000004E-2</v>
      </c>
      <c r="K40">
        <v>-3.0000000000000001E-3</v>
      </c>
      <c r="L40">
        <v>-0.13600000000000001</v>
      </c>
      <c r="M40">
        <v>-6.0000000000000001E-3</v>
      </c>
      <c r="O40">
        <f>Blade1!D19</f>
        <v>13.6</v>
      </c>
      <c r="Q40" s="4">
        <f t="shared" si="0"/>
        <v>4</v>
      </c>
      <c r="R40" s="4">
        <f t="shared" si="1"/>
        <v>254.3</v>
      </c>
      <c r="S40" s="4">
        <f t="shared" si="2"/>
        <v>0.8671595503078785</v>
      </c>
      <c r="T40" s="4">
        <f t="shared" si="3"/>
        <v>-0.2474924733230911</v>
      </c>
      <c r="U40" s="4">
        <f t="shared" si="4"/>
        <v>0.19288910566515627</v>
      </c>
      <c r="V40" s="4">
        <f t="shared" si="5"/>
        <v>0.96444552832578134</v>
      </c>
      <c r="W40" s="4">
        <f t="shared" si="6"/>
        <v>0.8015833494954796</v>
      </c>
      <c r="X40" s="4">
        <f t="shared" si="7"/>
        <v>-0.26916646434947861</v>
      </c>
      <c r="Y40" s="4">
        <f t="shared" si="8"/>
        <v>14000000000</v>
      </c>
      <c r="Z40" s="4">
        <f t="shared" si="9"/>
        <v>1000000000</v>
      </c>
      <c r="AA40" s="4">
        <f t="shared" si="10"/>
        <v>0.14499999999999999</v>
      </c>
      <c r="AB40" s="4">
        <f t="shared" si="11"/>
        <v>4.1714285714285718E-2</v>
      </c>
      <c r="AC40" s="4">
        <f t="shared" si="12"/>
        <v>1.73</v>
      </c>
      <c r="AD40" s="4">
        <f t="shared" si="13"/>
        <v>0.5</v>
      </c>
      <c r="AE40" s="4">
        <f t="shared" si="13"/>
        <v>0.5</v>
      </c>
      <c r="AF40" s="4">
        <f t="shared" si="13"/>
        <v>0.5</v>
      </c>
      <c r="AG40" s="4">
        <f t="shared" si="14"/>
        <v>2.2000000000000011</v>
      </c>
      <c r="AH40" s="4">
        <f t="shared" si="15"/>
        <v>-0.14299999999999999</v>
      </c>
      <c r="AI40" s="4">
        <f t="shared" si="16"/>
        <v>0</v>
      </c>
      <c r="AL40">
        <f>Blade1!R19</f>
        <v>-1.0738113151332189</v>
      </c>
      <c r="AM40">
        <f>Blade1!S19</f>
        <v>0.22636304279078476</v>
      </c>
    </row>
    <row r="41" spans="1:39" x14ac:dyDescent="0.25">
      <c r="A41">
        <v>4.5</v>
      </c>
      <c r="B41">
        <v>256.3</v>
      </c>
      <c r="C41" s="2">
        <v>254</v>
      </c>
      <c r="D41">
        <v>-0.182</v>
      </c>
      <c r="E41">
        <v>1E-3</v>
      </c>
      <c r="F41">
        <v>16</v>
      </c>
      <c r="G41" s="2">
        <v>1640000000</v>
      </c>
      <c r="H41" s="2">
        <v>2050000000</v>
      </c>
      <c r="I41" s="2">
        <v>590000000</v>
      </c>
      <c r="J41">
        <v>-6.6000000000000003E-2</v>
      </c>
      <c r="K41">
        <v>-4.0000000000000001E-3</v>
      </c>
      <c r="L41">
        <v>-0.122</v>
      </c>
      <c r="M41">
        <v>-8.0000000000000002E-3</v>
      </c>
      <c r="O41">
        <f>Blade1!D20</f>
        <v>13.5</v>
      </c>
      <c r="Q41" s="4">
        <f t="shared" si="0"/>
        <v>4.5</v>
      </c>
      <c r="R41" s="4">
        <f t="shared" si="1"/>
        <v>256.3</v>
      </c>
      <c r="S41" s="4">
        <f t="shared" si="2"/>
        <v>0.87421624690389477</v>
      </c>
      <c r="T41" s="4">
        <f t="shared" si="3"/>
        <v>-0.24769793633569553</v>
      </c>
      <c r="U41" s="4">
        <f t="shared" si="4"/>
        <v>0.19523419282420926</v>
      </c>
      <c r="V41" s="4">
        <f t="shared" si="5"/>
        <v>0.97617096412104631</v>
      </c>
      <c r="W41" s="4">
        <f t="shared" si="6"/>
        <v>0.8214881413546169</v>
      </c>
      <c r="X41" s="4">
        <f t="shared" si="7"/>
        <v>-0.26697867504520079</v>
      </c>
      <c r="Y41" s="4">
        <f t="shared" si="8"/>
        <v>14000000000</v>
      </c>
      <c r="Z41" s="4">
        <f t="shared" si="9"/>
        <v>1000000000</v>
      </c>
      <c r="AA41" s="4">
        <f t="shared" si="10"/>
        <v>0.14642857142857144</v>
      </c>
      <c r="AB41" s="4">
        <f t="shared" si="11"/>
        <v>4.2142857142857142E-2</v>
      </c>
      <c r="AC41" s="4">
        <f t="shared" si="12"/>
        <v>1.64</v>
      </c>
      <c r="AD41" s="4">
        <f t="shared" si="13"/>
        <v>0.5</v>
      </c>
      <c r="AE41" s="4">
        <f t="shared" si="13"/>
        <v>0.5</v>
      </c>
      <c r="AF41" s="4">
        <f t="shared" si="13"/>
        <v>0.5</v>
      </c>
      <c r="AG41" s="4">
        <f t="shared" si="14"/>
        <v>2.5</v>
      </c>
      <c r="AH41" s="4">
        <f t="shared" si="15"/>
        <v>-0.182</v>
      </c>
      <c r="AI41" s="4">
        <f t="shared" si="16"/>
        <v>1E-3</v>
      </c>
      <c r="AL41">
        <f>Blade1!R20</f>
        <v>-1.1185569694125559</v>
      </c>
      <c r="AM41">
        <f>Blade1!S20</f>
        <v>0.22666082406802032</v>
      </c>
    </row>
    <row r="42" spans="1:39" x14ac:dyDescent="0.25">
      <c r="A42">
        <v>5</v>
      </c>
      <c r="B42">
        <v>262</v>
      </c>
      <c r="C42" s="2">
        <v>265</v>
      </c>
      <c r="D42">
        <v>-0.223</v>
      </c>
      <c r="E42">
        <v>5.0000000000000001E-3</v>
      </c>
      <c r="F42">
        <v>15.7</v>
      </c>
      <c r="G42" s="2">
        <v>1560000000</v>
      </c>
      <c r="H42" s="2">
        <v>2070000000</v>
      </c>
      <c r="I42" s="2">
        <v>583000000</v>
      </c>
      <c r="J42">
        <v>-7.1999999999999995E-2</v>
      </c>
      <c r="K42">
        <v>-5.0000000000000001E-3</v>
      </c>
      <c r="L42">
        <v>-0.10299999999999999</v>
      </c>
      <c r="M42">
        <v>-8.0000000000000002E-3</v>
      </c>
      <c r="O42">
        <f>Blade1!D21</f>
        <v>13.4</v>
      </c>
      <c r="Q42" s="4">
        <f t="shared" si="0"/>
        <v>5</v>
      </c>
      <c r="R42" s="4">
        <f t="shared" si="1"/>
        <v>262</v>
      </c>
      <c r="S42" s="4">
        <f t="shared" si="2"/>
        <v>0.87337389659157483</v>
      </c>
      <c r="T42" s="4">
        <f t="shared" si="3"/>
        <v>-0.2461068388207415</v>
      </c>
      <c r="U42" s="4">
        <f t="shared" si="4"/>
        <v>0.19723574158072768</v>
      </c>
      <c r="V42" s="4">
        <f t="shared" si="5"/>
        <v>0.98617870790363837</v>
      </c>
      <c r="W42" s="4">
        <f t="shared" si="6"/>
        <v>0.8443422537902816</v>
      </c>
      <c r="X42" s="4">
        <f t="shared" si="7"/>
        <v>-0.25738352788527269</v>
      </c>
      <c r="Y42" s="4">
        <f t="shared" si="8"/>
        <v>14000000000</v>
      </c>
      <c r="Z42" s="4">
        <f t="shared" si="9"/>
        <v>1000000000</v>
      </c>
      <c r="AA42" s="4">
        <f t="shared" si="10"/>
        <v>0.14785714285714285</v>
      </c>
      <c r="AB42" s="4">
        <f t="shared" si="11"/>
        <v>4.1642857142857141E-2</v>
      </c>
      <c r="AC42" s="4">
        <f t="shared" si="12"/>
        <v>1.56</v>
      </c>
      <c r="AD42" s="4">
        <f t="shared" si="13"/>
        <v>0.5</v>
      </c>
      <c r="AE42" s="4">
        <f t="shared" si="13"/>
        <v>0.5</v>
      </c>
      <c r="AF42" s="4">
        <f t="shared" si="13"/>
        <v>0.5</v>
      </c>
      <c r="AG42" s="4">
        <f t="shared" si="14"/>
        <v>2.2999999999999989</v>
      </c>
      <c r="AH42" s="4">
        <f t="shared" si="15"/>
        <v>-0.223</v>
      </c>
      <c r="AI42" s="4">
        <f t="shared" si="16"/>
        <v>5.0000000000000001E-3</v>
      </c>
      <c r="AL42">
        <f>Blade1!R21</f>
        <v>-1.164334700104402</v>
      </c>
      <c r="AM42">
        <f>Blade1!S21</f>
        <v>0.22681014797834692</v>
      </c>
    </row>
    <row r="43" spans="1:39" x14ac:dyDescent="0.25">
      <c r="A43">
        <v>5.5</v>
      </c>
      <c r="B43">
        <v>260.89999999999998</v>
      </c>
      <c r="C43" s="2">
        <v>271</v>
      </c>
      <c r="D43">
        <v>-0.26200000000000001</v>
      </c>
      <c r="E43">
        <v>8.9999999999999993E-3</v>
      </c>
      <c r="F43">
        <v>15.6</v>
      </c>
      <c r="G43" s="2">
        <v>1450000000</v>
      </c>
      <c r="H43" s="2">
        <v>2050000000</v>
      </c>
      <c r="I43" s="2">
        <v>559000000</v>
      </c>
      <c r="J43">
        <v>-7.6999999999999999E-2</v>
      </c>
      <c r="K43">
        <v>-5.0000000000000001E-3</v>
      </c>
      <c r="L43">
        <v>-6.8000000000000005E-2</v>
      </c>
      <c r="M43">
        <v>-6.0000000000000001E-3</v>
      </c>
      <c r="O43">
        <f>Blade1!D22</f>
        <v>13.3</v>
      </c>
      <c r="Q43" s="4">
        <f t="shared" si="0"/>
        <v>5.5</v>
      </c>
      <c r="R43" s="4">
        <f t="shared" si="1"/>
        <v>260.89999999999998</v>
      </c>
      <c r="S43" s="4">
        <f t="shared" si="2"/>
        <v>0.8743252006115898</v>
      </c>
      <c r="T43" s="4">
        <f t="shared" si="3"/>
        <v>-0.24333356707679171</v>
      </c>
      <c r="U43" s="4">
        <f t="shared" si="4"/>
        <v>0.19987612993370299</v>
      </c>
      <c r="V43" s="4">
        <f t="shared" si="5"/>
        <v>0.99938064966851492</v>
      </c>
      <c r="W43" s="4">
        <f t="shared" si="6"/>
        <v>0.88326258353338405</v>
      </c>
      <c r="X43" s="4">
        <f t="shared" si="7"/>
        <v>-0.24187645125805199</v>
      </c>
      <c r="Y43" s="4">
        <f t="shared" si="8"/>
        <v>14000000000</v>
      </c>
      <c r="Z43" s="4">
        <f t="shared" si="9"/>
        <v>1000000000</v>
      </c>
      <c r="AA43" s="4">
        <f t="shared" si="10"/>
        <v>0.14642857142857144</v>
      </c>
      <c r="AB43" s="4">
        <f t="shared" si="11"/>
        <v>3.9928571428571431E-2</v>
      </c>
      <c r="AC43" s="4">
        <f t="shared" si="12"/>
        <v>1.45</v>
      </c>
      <c r="AD43" s="4">
        <f t="shared" si="13"/>
        <v>0.5</v>
      </c>
      <c r="AE43" s="4">
        <f t="shared" si="13"/>
        <v>0.5</v>
      </c>
      <c r="AF43" s="4">
        <f t="shared" si="13"/>
        <v>0.5</v>
      </c>
      <c r="AG43" s="4">
        <f t="shared" si="14"/>
        <v>2.2999999999999989</v>
      </c>
      <c r="AH43" s="4">
        <f t="shared" si="15"/>
        <v>-0.26200000000000001</v>
      </c>
      <c r="AI43" s="4">
        <f t="shared" si="16"/>
        <v>8.9999999999999993E-3</v>
      </c>
      <c r="AL43">
        <f>Blade1!R22</f>
        <v>-1.2091441191519332</v>
      </c>
      <c r="AM43">
        <f>Blade1!S22</f>
        <v>0.22681092805542796</v>
      </c>
    </row>
    <row r="44" spans="1:39" x14ac:dyDescent="0.25">
      <c r="A44">
        <v>6</v>
      </c>
      <c r="B44">
        <v>233.3</v>
      </c>
      <c r="C44" s="2">
        <v>247</v>
      </c>
      <c r="D44">
        <v>-0.30199999999999999</v>
      </c>
      <c r="E44">
        <v>0.01</v>
      </c>
      <c r="F44">
        <v>15.4</v>
      </c>
      <c r="G44" s="2">
        <v>1390000000</v>
      </c>
      <c r="H44" s="2">
        <v>2080000000</v>
      </c>
      <c r="I44" s="2">
        <v>541000000</v>
      </c>
      <c r="J44">
        <v>-0.09</v>
      </c>
      <c r="K44">
        <v>-5.0000000000000001E-3</v>
      </c>
      <c r="L44">
        <v>-5.3999999999999999E-2</v>
      </c>
      <c r="M44">
        <v>-4.0000000000000001E-3</v>
      </c>
      <c r="O44">
        <f>Blade1!D23</f>
        <v>13.2</v>
      </c>
      <c r="Q44" s="4">
        <f t="shared" si="0"/>
        <v>6</v>
      </c>
      <c r="R44" s="4">
        <f t="shared" si="1"/>
        <v>233.3</v>
      </c>
      <c r="S44" s="4">
        <f t="shared" si="2"/>
        <v>0.86803082195240444</v>
      </c>
      <c r="T44" s="4">
        <f t="shared" si="3"/>
        <v>-0.24549778176540543</v>
      </c>
      <c r="U44" s="4">
        <f t="shared" si="4"/>
        <v>0.20179222698567661</v>
      </c>
      <c r="V44" s="4">
        <f t="shared" si="5"/>
        <v>1.0089611349283831</v>
      </c>
      <c r="W44" s="4">
        <f t="shared" si="6"/>
        <v>0.90247270038734562</v>
      </c>
      <c r="X44" s="4">
        <f t="shared" si="7"/>
        <v>-0.23497366613164622</v>
      </c>
      <c r="Y44" s="4">
        <f t="shared" si="8"/>
        <v>14000000000</v>
      </c>
      <c r="Z44" s="4">
        <f t="shared" si="9"/>
        <v>1000000000</v>
      </c>
      <c r="AA44" s="4">
        <f t="shared" si="10"/>
        <v>0.14857142857142858</v>
      </c>
      <c r="AB44" s="4">
        <f t="shared" si="11"/>
        <v>3.8642857142857145E-2</v>
      </c>
      <c r="AC44" s="4">
        <f t="shared" si="12"/>
        <v>1.39</v>
      </c>
      <c r="AD44" s="4">
        <f t="shared" si="13"/>
        <v>0.5</v>
      </c>
      <c r="AE44" s="4">
        <f t="shared" si="13"/>
        <v>0.5</v>
      </c>
      <c r="AF44" s="4">
        <f t="shared" si="13"/>
        <v>0.5</v>
      </c>
      <c r="AG44" s="4">
        <f t="shared" si="14"/>
        <v>2.2000000000000011</v>
      </c>
      <c r="AH44" s="4">
        <f t="shared" si="15"/>
        <v>-0.30199999999999999</v>
      </c>
      <c r="AI44" s="4">
        <f t="shared" si="16"/>
        <v>0.01</v>
      </c>
      <c r="AL44">
        <f>Blade1!R23</f>
        <v>-1.2554716277460403</v>
      </c>
      <c r="AM44">
        <f>Blade1!S23</f>
        <v>0.2267772541704221</v>
      </c>
    </row>
    <row r="45" spans="1:39" x14ac:dyDescent="0.25">
      <c r="A45">
        <v>6.5</v>
      </c>
      <c r="B45">
        <v>270</v>
      </c>
      <c r="C45" s="2">
        <v>238</v>
      </c>
      <c r="D45">
        <v>-0.28499999999999998</v>
      </c>
      <c r="E45">
        <v>-1E-3</v>
      </c>
      <c r="F45">
        <v>17.100000000000001</v>
      </c>
      <c r="G45" s="2">
        <v>1480000000</v>
      </c>
      <c r="H45" s="2">
        <v>2080000000</v>
      </c>
      <c r="I45" s="2">
        <v>515000000</v>
      </c>
      <c r="J45">
        <v>-3.6999999999999998E-2</v>
      </c>
      <c r="K45">
        <v>-4.0000000000000001E-3</v>
      </c>
      <c r="L45">
        <v>8.6999999999999994E-2</v>
      </c>
      <c r="M45">
        <v>1.4999999999999999E-2</v>
      </c>
      <c r="O45">
        <f>Blade1!D24</f>
        <v>13.1</v>
      </c>
      <c r="Q45" s="4">
        <f t="shared" si="0"/>
        <v>6.5</v>
      </c>
      <c r="R45" s="4">
        <f t="shared" si="1"/>
        <v>270</v>
      </c>
      <c r="S45" s="4">
        <f t="shared" si="2"/>
        <v>0.98115527680714631</v>
      </c>
      <c r="T45" s="4">
        <f t="shared" si="3"/>
        <v>-0.24318250510366077</v>
      </c>
      <c r="U45" s="4">
        <f t="shared" si="4"/>
        <v>0.18412803671123501</v>
      </c>
      <c r="V45" s="4">
        <f t="shared" si="5"/>
        <v>0.92064018355617505</v>
      </c>
      <c r="W45" s="4">
        <f t="shared" si="6"/>
        <v>1.0940868444627254</v>
      </c>
      <c r="X45" s="4">
        <f t="shared" si="7"/>
        <v>-0.18856143749368681</v>
      </c>
      <c r="Y45" s="4">
        <f t="shared" si="8"/>
        <v>14000000000</v>
      </c>
      <c r="Z45" s="4">
        <f t="shared" si="9"/>
        <v>1000000000</v>
      </c>
      <c r="AA45" s="4">
        <f t="shared" si="10"/>
        <v>0.14857142857142858</v>
      </c>
      <c r="AB45" s="4">
        <f t="shared" si="11"/>
        <v>3.6785714285714283E-2</v>
      </c>
      <c r="AC45" s="4">
        <f t="shared" si="12"/>
        <v>1.48</v>
      </c>
      <c r="AD45" s="4">
        <f t="shared" si="13"/>
        <v>0.5</v>
      </c>
      <c r="AE45" s="4">
        <f t="shared" si="13"/>
        <v>0.5</v>
      </c>
      <c r="AF45" s="4">
        <f t="shared" si="13"/>
        <v>0.5</v>
      </c>
      <c r="AG45" s="4">
        <f t="shared" si="14"/>
        <v>4.0000000000000018</v>
      </c>
      <c r="AH45" s="4">
        <f t="shared" si="15"/>
        <v>-0.28499999999999998</v>
      </c>
      <c r="AI45" s="4">
        <f t="shared" si="16"/>
        <v>-1E-3</v>
      </c>
      <c r="AL45">
        <f>Blade1!R24</f>
        <v>-1.3003434570537553</v>
      </c>
      <c r="AM45">
        <f>Blade1!S24</f>
        <v>0.22747984101087221</v>
      </c>
    </row>
    <row r="46" spans="1:39" x14ac:dyDescent="0.25">
      <c r="A46">
        <v>7</v>
      </c>
      <c r="B46">
        <v>281.5</v>
      </c>
      <c r="C46" s="2">
        <v>257</v>
      </c>
      <c r="D46">
        <v>-0.315</v>
      </c>
      <c r="E46">
        <v>-2E-3</v>
      </c>
      <c r="F46">
        <v>16.399999999999999</v>
      </c>
      <c r="G46" s="2">
        <v>1390000000</v>
      </c>
      <c r="H46" s="2">
        <v>2090000000</v>
      </c>
      <c r="I46" s="2">
        <v>502000000</v>
      </c>
      <c r="J46">
        <v>-4.3999999999999997E-2</v>
      </c>
      <c r="K46">
        <v>-4.0000000000000001E-3</v>
      </c>
      <c r="L46">
        <v>0.106</v>
      </c>
      <c r="M46">
        <v>1.2999999999999999E-2</v>
      </c>
      <c r="O46">
        <f>Blade1!D25</f>
        <v>13</v>
      </c>
      <c r="Q46" s="4">
        <f t="shared" si="0"/>
        <v>7</v>
      </c>
      <c r="R46" s="4">
        <f t="shared" si="1"/>
        <v>281.5</v>
      </c>
      <c r="S46" s="4">
        <f t="shared" si="2"/>
        <v>0.9901653587963879</v>
      </c>
      <c r="T46" s="4">
        <f t="shared" si="3"/>
        <v>-0.24529390968952774</v>
      </c>
      <c r="U46" s="4">
        <f t="shared" si="4"/>
        <v>0.18738753059863861</v>
      </c>
      <c r="V46" s="4">
        <f t="shared" si="5"/>
        <v>0.93693765299319298</v>
      </c>
      <c r="W46" s="4">
        <f t="shared" si="6"/>
        <v>1.1292626502110676</v>
      </c>
      <c r="X46" s="4">
        <f t="shared" si="7"/>
        <v>-0.18663435359591529</v>
      </c>
      <c r="Y46" s="4">
        <f t="shared" si="8"/>
        <v>14000000000</v>
      </c>
      <c r="Z46" s="4">
        <f t="shared" si="9"/>
        <v>1000000000</v>
      </c>
      <c r="AA46" s="4">
        <f t="shared" si="10"/>
        <v>0.1492857142857143</v>
      </c>
      <c r="AB46" s="4">
        <f t="shared" si="11"/>
        <v>3.5857142857142858E-2</v>
      </c>
      <c r="AC46" s="4">
        <f t="shared" si="12"/>
        <v>1.39</v>
      </c>
      <c r="AD46" s="4">
        <f t="shared" si="13"/>
        <v>0.5</v>
      </c>
      <c r="AE46" s="4">
        <f t="shared" si="13"/>
        <v>0.5</v>
      </c>
      <c r="AF46" s="4">
        <f t="shared" si="13"/>
        <v>0.5</v>
      </c>
      <c r="AG46" s="4">
        <f t="shared" si="14"/>
        <v>3.3999999999999986</v>
      </c>
      <c r="AH46" s="4">
        <f t="shared" si="15"/>
        <v>-0.315</v>
      </c>
      <c r="AI46" s="4">
        <f t="shared" si="16"/>
        <v>-2E-3</v>
      </c>
      <c r="AL46">
        <f>Blade1!R25</f>
        <v>-1.3462458078487789</v>
      </c>
      <c r="AM46">
        <f>Blade1!S25</f>
        <v>0.22703362969028096</v>
      </c>
    </row>
    <row r="47" spans="1:39" x14ac:dyDescent="0.25">
      <c r="A47">
        <v>7.5</v>
      </c>
      <c r="B47">
        <v>276.5</v>
      </c>
      <c r="C47" s="2">
        <v>260</v>
      </c>
      <c r="D47">
        <v>-0.34599999999999997</v>
      </c>
      <c r="E47">
        <v>-3.0000000000000001E-3</v>
      </c>
      <c r="F47">
        <v>16.100000000000001</v>
      </c>
      <c r="G47" s="2">
        <v>1300000000</v>
      </c>
      <c r="H47" s="2">
        <v>2090000000</v>
      </c>
      <c r="I47" s="2">
        <v>472000000</v>
      </c>
      <c r="J47">
        <v>-5.2999999999999999E-2</v>
      </c>
      <c r="K47">
        <v>-5.0000000000000001E-3</v>
      </c>
      <c r="L47">
        <v>0.14199999999999999</v>
      </c>
      <c r="M47">
        <v>1.4999999999999999E-2</v>
      </c>
      <c r="O47">
        <f>Blade1!D26</f>
        <v>12.9</v>
      </c>
      <c r="Q47" s="4">
        <f t="shared" si="0"/>
        <v>7.5</v>
      </c>
      <c r="R47" s="4">
        <f t="shared" si="1"/>
        <v>276.5</v>
      </c>
      <c r="S47" s="4">
        <f t="shared" si="2"/>
        <v>0.99564356936677423</v>
      </c>
      <c r="T47" s="4">
        <f t="shared" si="3"/>
        <v>-0.24894010975314046</v>
      </c>
      <c r="U47" s="4">
        <f t="shared" si="4"/>
        <v>0.19017456528224097</v>
      </c>
      <c r="V47" s="4">
        <f t="shared" si="5"/>
        <v>0.95087282641120485</v>
      </c>
      <c r="W47" s="4">
        <f t="shared" si="6"/>
        <v>1.1774492113614574</v>
      </c>
      <c r="X47" s="4">
        <f t="shared" si="7"/>
        <v>-0.17564816927602492</v>
      </c>
      <c r="Y47" s="4">
        <f t="shared" si="8"/>
        <v>14000000000</v>
      </c>
      <c r="Z47" s="4">
        <f t="shared" si="9"/>
        <v>1000000000</v>
      </c>
      <c r="AA47" s="4">
        <f t="shared" si="10"/>
        <v>0.1492857142857143</v>
      </c>
      <c r="AB47" s="4">
        <f t="shared" si="11"/>
        <v>3.3714285714285717E-2</v>
      </c>
      <c r="AC47" s="4">
        <f t="shared" si="12"/>
        <v>1.3</v>
      </c>
      <c r="AD47" s="4">
        <f t="shared" si="13"/>
        <v>0.5</v>
      </c>
      <c r="AE47" s="4">
        <f t="shared" si="13"/>
        <v>0.5</v>
      </c>
      <c r="AF47" s="4">
        <f t="shared" si="13"/>
        <v>0.5</v>
      </c>
      <c r="AG47" s="4">
        <f t="shared" si="14"/>
        <v>3.2000000000000011</v>
      </c>
      <c r="AH47" s="4">
        <f t="shared" si="15"/>
        <v>-0.34599999999999997</v>
      </c>
      <c r="AI47" s="4">
        <f t="shared" si="16"/>
        <v>-3.0000000000000001E-3</v>
      </c>
      <c r="AL47">
        <f>Blade1!R26</f>
        <v>-1.3911782912706148</v>
      </c>
      <c r="AM47">
        <f>Blade1!S26</f>
        <v>0.22643853735732647</v>
      </c>
    </row>
    <row r="48" spans="1:39" x14ac:dyDescent="0.25">
      <c r="A48">
        <v>8</v>
      </c>
      <c r="B48">
        <v>273</v>
      </c>
      <c r="C48" s="2">
        <v>263</v>
      </c>
      <c r="D48">
        <v>-0.372</v>
      </c>
      <c r="E48">
        <v>-5.0000000000000001E-3</v>
      </c>
      <c r="F48">
        <v>15.7</v>
      </c>
      <c r="G48" s="2">
        <v>1250000000</v>
      </c>
      <c r="H48" s="2">
        <v>2140000000</v>
      </c>
      <c r="I48" s="2">
        <v>453000000</v>
      </c>
      <c r="J48">
        <v>-0.06</v>
      </c>
      <c r="K48">
        <v>-4.0000000000000001E-3</v>
      </c>
      <c r="L48">
        <v>0.17599999999999999</v>
      </c>
      <c r="M48">
        <v>1.7000000000000001E-2</v>
      </c>
      <c r="O48">
        <f>Blade1!D27</f>
        <v>12.7</v>
      </c>
      <c r="Q48" s="4">
        <f t="shared" si="0"/>
        <v>8</v>
      </c>
      <c r="R48" s="4">
        <f t="shared" si="1"/>
        <v>273</v>
      </c>
      <c r="S48" s="4">
        <f t="shared" si="2"/>
        <v>1.0095050111841588</v>
      </c>
      <c r="T48" s="4">
        <f t="shared" si="3"/>
        <v>-0.24843478972757865</v>
      </c>
      <c r="U48" s="4">
        <f t="shared" si="4"/>
        <v>0.19249075535943214</v>
      </c>
      <c r="V48" s="4">
        <f t="shared" si="5"/>
        <v>0.96245377679716071</v>
      </c>
      <c r="W48" s="4">
        <f t="shared" si="6"/>
        <v>1.2310176539753146</v>
      </c>
      <c r="X48" s="4">
        <f t="shared" si="7"/>
        <v>-0.16435655780231878</v>
      </c>
      <c r="Y48" s="4">
        <f t="shared" si="8"/>
        <v>14000000000</v>
      </c>
      <c r="Z48" s="4">
        <f t="shared" si="9"/>
        <v>1000000000</v>
      </c>
      <c r="AA48" s="4">
        <f t="shared" si="10"/>
        <v>0.15285714285714286</v>
      </c>
      <c r="AB48" s="4">
        <f t="shared" si="11"/>
        <v>3.2357142857142855E-2</v>
      </c>
      <c r="AC48" s="4">
        <f t="shared" si="12"/>
        <v>1.25</v>
      </c>
      <c r="AD48" s="4">
        <f t="shared" si="13"/>
        <v>0.5</v>
      </c>
      <c r="AE48" s="4">
        <f t="shared" si="13"/>
        <v>0.5</v>
      </c>
      <c r="AF48" s="4">
        <f t="shared" si="13"/>
        <v>0.5</v>
      </c>
      <c r="AG48" s="4">
        <f t="shared" si="14"/>
        <v>3</v>
      </c>
      <c r="AH48" s="4">
        <f t="shared" si="15"/>
        <v>-0.372</v>
      </c>
      <c r="AI48" s="4">
        <f t="shared" si="16"/>
        <v>-5.0000000000000001E-3</v>
      </c>
      <c r="AL48">
        <f>Blade1!R27</f>
        <v>-1.438184114185844</v>
      </c>
      <c r="AM48">
        <f>Blade1!S27</f>
        <v>0.22334799598332092</v>
      </c>
    </row>
    <row r="49" spans="1:39" x14ac:dyDescent="0.25">
      <c r="A49">
        <v>8.5</v>
      </c>
      <c r="B49">
        <v>265.60000000000002</v>
      </c>
      <c r="C49" s="2">
        <v>257</v>
      </c>
      <c r="D49">
        <v>-0.39200000000000002</v>
      </c>
      <c r="E49">
        <v>-0.01</v>
      </c>
      <c r="F49">
        <v>15.6</v>
      </c>
      <c r="G49" s="2">
        <v>1180000000</v>
      </c>
      <c r="H49" s="2">
        <v>2150000000</v>
      </c>
      <c r="I49" s="2">
        <v>403000000</v>
      </c>
      <c r="J49">
        <v>-6.0999999999999999E-2</v>
      </c>
      <c r="K49">
        <v>-2E-3</v>
      </c>
      <c r="L49">
        <v>0.24099999999999999</v>
      </c>
      <c r="M49">
        <v>2.4E-2</v>
      </c>
      <c r="O49">
        <f>Blade1!D28</f>
        <v>12.6</v>
      </c>
      <c r="Q49" s="4">
        <f t="shared" si="0"/>
        <v>8.5</v>
      </c>
      <c r="R49" s="4">
        <f t="shared" si="1"/>
        <v>265.60000000000002</v>
      </c>
      <c r="S49" s="4">
        <f t="shared" si="2"/>
        <v>1.032973148069491</v>
      </c>
      <c r="T49" s="4">
        <f t="shared" si="3"/>
        <v>-0.25070943414778529</v>
      </c>
      <c r="U49" s="4">
        <f t="shared" si="4"/>
        <v>0.19291493561110043</v>
      </c>
      <c r="V49" s="4">
        <f t="shared" si="5"/>
        <v>0.96457467805550212</v>
      </c>
      <c r="W49" s="4">
        <f t="shared" si="6"/>
        <v>1.3168563279063867</v>
      </c>
      <c r="X49" s="4">
        <f t="shared" si="7"/>
        <v>-0.14445342158523594</v>
      </c>
      <c r="Y49" s="4">
        <f t="shared" si="8"/>
        <v>14000000000</v>
      </c>
      <c r="Z49" s="4">
        <f t="shared" si="9"/>
        <v>1000000000</v>
      </c>
      <c r="AA49" s="4">
        <f t="shared" si="10"/>
        <v>0.15357142857142858</v>
      </c>
      <c r="AB49" s="4">
        <f t="shared" si="11"/>
        <v>2.8785714285714286E-2</v>
      </c>
      <c r="AC49" s="4">
        <f t="shared" si="12"/>
        <v>1.18</v>
      </c>
      <c r="AD49" s="4">
        <f t="shared" si="13"/>
        <v>0.5</v>
      </c>
      <c r="AE49" s="4">
        <f t="shared" si="13"/>
        <v>0.5</v>
      </c>
      <c r="AF49" s="4">
        <f t="shared" si="13"/>
        <v>0.5</v>
      </c>
      <c r="AG49" s="4">
        <f t="shared" si="14"/>
        <v>3</v>
      </c>
      <c r="AH49" s="4">
        <f t="shared" si="15"/>
        <v>-0.39200000000000002</v>
      </c>
      <c r="AI49" s="4">
        <f t="shared" si="16"/>
        <v>-0.01</v>
      </c>
      <c r="AL49">
        <f>Blade1!R28</f>
        <v>-1.4831882250029176</v>
      </c>
      <c r="AM49">
        <f>Blade1!S28</f>
        <v>0.22237899995665877</v>
      </c>
    </row>
    <row r="50" spans="1:39" x14ac:dyDescent="0.25">
      <c r="A50">
        <v>9</v>
      </c>
      <c r="B50">
        <v>265.7</v>
      </c>
      <c r="C50" s="2">
        <v>265</v>
      </c>
      <c r="D50">
        <v>-0.41599999999999998</v>
      </c>
      <c r="E50">
        <v>-1.4E-2</v>
      </c>
      <c r="F50">
        <v>15.2</v>
      </c>
      <c r="G50" s="2">
        <v>1140000000</v>
      </c>
      <c r="H50" s="2">
        <v>2220000000</v>
      </c>
      <c r="I50" s="2">
        <v>387000000</v>
      </c>
      <c r="J50">
        <v>-8.5000000000000006E-2</v>
      </c>
      <c r="K50">
        <v>1E-3</v>
      </c>
      <c r="L50">
        <v>0.26400000000000001</v>
      </c>
      <c r="M50">
        <v>2.5999999999999999E-2</v>
      </c>
      <c r="O50">
        <f>Blade1!D29</f>
        <v>12.4</v>
      </c>
      <c r="Q50" s="4">
        <f t="shared" si="0"/>
        <v>9</v>
      </c>
      <c r="R50" s="4">
        <f t="shared" si="1"/>
        <v>265.7</v>
      </c>
      <c r="S50" s="4">
        <f t="shared" si="2"/>
        <v>1.0315083307816566</v>
      </c>
      <c r="T50" s="4">
        <f t="shared" si="3"/>
        <v>-0.25497348191919145</v>
      </c>
      <c r="U50" s="4">
        <f t="shared" si="4"/>
        <v>0.195857625856068</v>
      </c>
      <c r="V50" s="4">
        <f t="shared" si="5"/>
        <v>0.97928812928034004</v>
      </c>
      <c r="W50" s="4">
        <f t="shared" si="6"/>
        <v>1.3617443578864716</v>
      </c>
      <c r="X50" s="4">
        <f t="shared" si="7"/>
        <v>-0.13934404621172186</v>
      </c>
      <c r="Y50" s="4">
        <f t="shared" si="8"/>
        <v>14000000000</v>
      </c>
      <c r="Z50" s="4">
        <f t="shared" si="9"/>
        <v>1000000000</v>
      </c>
      <c r="AA50" s="4">
        <f t="shared" si="10"/>
        <v>0.15857142857142856</v>
      </c>
      <c r="AB50" s="4">
        <f t="shared" si="11"/>
        <v>2.7642857142857143E-2</v>
      </c>
      <c r="AC50" s="4">
        <f t="shared" si="12"/>
        <v>1.1399999999999999</v>
      </c>
      <c r="AD50" s="4">
        <f t="shared" si="13"/>
        <v>0.5</v>
      </c>
      <c r="AE50" s="4">
        <f t="shared" si="13"/>
        <v>0.5</v>
      </c>
      <c r="AF50" s="4">
        <f t="shared" si="13"/>
        <v>0.5</v>
      </c>
      <c r="AG50" s="4">
        <f t="shared" si="14"/>
        <v>2.7999999999999989</v>
      </c>
      <c r="AH50" s="4">
        <f t="shared" si="15"/>
        <v>-0.41599999999999998</v>
      </c>
      <c r="AI50" s="4">
        <f t="shared" si="16"/>
        <v>-1.4E-2</v>
      </c>
      <c r="AL50">
        <f>Blade1!R29</f>
        <v>-1.5297969219904439</v>
      </c>
      <c r="AM50">
        <f>Blade1!S29</f>
        <v>0.21965241822919024</v>
      </c>
    </row>
    <row r="51" spans="1:39" x14ac:dyDescent="0.25">
      <c r="A51">
        <v>9.5</v>
      </c>
      <c r="B51">
        <v>282.3</v>
      </c>
      <c r="C51" s="2">
        <v>289</v>
      </c>
      <c r="D51">
        <v>-0.44800000000000001</v>
      </c>
      <c r="E51">
        <v>-1.2999999999999999E-2</v>
      </c>
      <c r="F51">
        <v>15.1</v>
      </c>
      <c r="G51" s="2">
        <v>1120000000</v>
      </c>
      <c r="H51" s="2">
        <v>2390000000</v>
      </c>
      <c r="I51" s="2">
        <v>389000000</v>
      </c>
      <c r="J51">
        <v>-9.7000000000000003E-2</v>
      </c>
      <c r="K51">
        <v>3.0000000000000001E-3</v>
      </c>
      <c r="L51">
        <v>0.29299999999999998</v>
      </c>
      <c r="M51">
        <v>7.1999999999999995E-2</v>
      </c>
      <c r="O51">
        <f>Blade1!D30</f>
        <v>12.2</v>
      </c>
      <c r="Q51" s="4">
        <f t="shared" si="0"/>
        <v>9.5</v>
      </c>
      <c r="R51" s="4">
        <f t="shared" si="1"/>
        <v>282.3</v>
      </c>
      <c r="S51" s="4">
        <f t="shared" si="2"/>
        <v>1.0330202588851021</v>
      </c>
      <c r="T51" s="4">
        <f t="shared" si="3"/>
        <v>-0.25099774906648092</v>
      </c>
      <c r="U51" s="4">
        <f t="shared" si="4"/>
        <v>0.19842976055480824</v>
      </c>
      <c r="V51" s="4">
        <f t="shared" si="5"/>
        <v>0.99214880277404116</v>
      </c>
      <c r="W51" s="4">
        <f t="shared" si="6"/>
        <v>1.3915797738316571</v>
      </c>
      <c r="X51" s="4">
        <f t="shared" si="7"/>
        <v>-8.2783379165181581E-2</v>
      </c>
      <c r="Y51" s="4">
        <f t="shared" si="8"/>
        <v>14000000000</v>
      </c>
      <c r="Z51" s="4">
        <f t="shared" si="9"/>
        <v>1000000000</v>
      </c>
      <c r="AA51" s="4">
        <f t="shared" si="10"/>
        <v>0.17071428571428571</v>
      </c>
      <c r="AB51" s="4">
        <f t="shared" si="11"/>
        <v>2.7785714285714285E-2</v>
      </c>
      <c r="AC51" s="4">
        <f t="shared" si="12"/>
        <v>1.1200000000000001</v>
      </c>
      <c r="AD51" s="4">
        <f t="shared" si="13"/>
        <v>0.5</v>
      </c>
      <c r="AE51" s="4">
        <f t="shared" si="13"/>
        <v>0.5</v>
      </c>
      <c r="AF51" s="4">
        <f t="shared" si="13"/>
        <v>0.5</v>
      </c>
      <c r="AG51" s="4">
        <f t="shared" si="14"/>
        <v>2.9000000000000004</v>
      </c>
      <c r="AH51" s="4">
        <f t="shared" si="15"/>
        <v>-0.44800000000000001</v>
      </c>
      <c r="AI51" s="4">
        <f t="shared" si="16"/>
        <v>-1.2999999999999999E-2</v>
      </c>
      <c r="AL51">
        <f>Blade1!R30</f>
        <v>-1.5754526176063148</v>
      </c>
      <c r="AM51">
        <f>Blade1!S30</f>
        <v>0.21562522962078173</v>
      </c>
    </row>
    <row r="52" spans="1:39" x14ac:dyDescent="0.25">
      <c r="A52">
        <v>10</v>
      </c>
      <c r="B52">
        <v>279.10000000000002</v>
      </c>
      <c r="C52" s="2">
        <v>291</v>
      </c>
      <c r="D52">
        <v>-0.47499999999999998</v>
      </c>
      <c r="E52">
        <v>-1.4E-2</v>
      </c>
      <c r="F52">
        <v>15.2</v>
      </c>
      <c r="G52" s="2">
        <v>1030000000</v>
      </c>
      <c r="H52" s="2">
        <v>2350000000</v>
      </c>
      <c r="I52" s="2">
        <v>359000000</v>
      </c>
      <c r="J52">
        <v>-0.114</v>
      </c>
      <c r="K52">
        <v>5.0000000000000001E-3</v>
      </c>
      <c r="L52">
        <v>0.32500000000000001</v>
      </c>
      <c r="M52">
        <v>0.114</v>
      </c>
      <c r="O52">
        <f>Blade1!D31</f>
        <v>12</v>
      </c>
      <c r="Q52" s="4">
        <f t="shared" si="0"/>
        <v>10</v>
      </c>
      <c r="R52" s="4">
        <f t="shared" si="1"/>
        <v>279.10000000000002</v>
      </c>
      <c r="S52" s="4">
        <f t="shared" si="2"/>
        <v>1.03631999172425</v>
      </c>
      <c r="T52" s="4">
        <f t="shared" si="3"/>
        <v>-0.25046559963583165</v>
      </c>
      <c r="U52" s="4">
        <f t="shared" si="4"/>
        <v>0.20025340174323467</v>
      </c>
      <c r="V52" s="4">
        <f t="shared" si="5"/>
        <v>1.0012670087161732</v>
      </c>
      <c r="W52" s="4">
        <f t="shared" si="6"/>
        <v>1.4313836123257404</v>
      </c>
      <c r="X52" s="4">
        <f t="shared" si="7"/>
        <v>-3.0177752315010076E-2</v>
      </c>
      <c r="Y52" s="4">
        <f t="shared" si="8"/>
        <v>14000000000</v>
      </c>
      <c r="Z52" s="4">
        <f t="shared" si="9"/>
        <v>1000000000</v>
      </c>
      <c r="AA52" s="4">
        <f t="shared" si="10"/>
        <v>0.16785714285714284</v>
      </c>
      <c r="AB52" s="4">
        <f t="shared" si="11"/>
        <v>2.5642857142857144E-2</v>
      </c>
      <c r="AC52" s="4">
        <f t="shared" si="12"/>
        <v>1.03</v>
      </c>
      <c r="AD52" s="4">
        <f t="shared" si="13"/>
        <v>0.5</v>
      </c>
      <c r="AE52" s="4">
        <f t="shared" si="13"/>
        <v>0.5</v>
      </c>
      <c r="AF52" s="4">
        <f t="shared" si="13"/>
        <v>0.5</v>
      </c>
      <c r="AG52" s="4">
        <f t="shared" si="14"/>
        <v>3.1999999999999993</v>
      </c>
      <c r="AH52" s="4">
        <f t="shared" si="15"/>
        <v>-0.47499999999999998</v>
      </c>
      <c r="AI52" s="4">
        <f t="shared" si="16"/>
        <v>-1.4E-2</v>
      </c>
      <c r="AL52">
        <f>Blade1!R31</f>
        <v>-1.6226428179872978</v>
      </c>
      <c r="AM52">
        <f>Blade1!S31</f>
        <v>0.21140111574313464</v>
      </c>
    </row>
    <row r="53" spans="1:39" x14ac:dyDescent="0.25">
      <c r="A53">
        <v>10.5</v>
      </c>
      <c r="B53">
        <v>272.2</v>
      </c>
      <c r="C53" s="2">
        <v>288</v>
      </c>
      <c r="D53">
        <v>-0.47899999999999998</v>
      </c>
      <c r="E53">
        <v>-2.5000000000000001E-2</v>
      </c>
      <c r="F53">
        <v>14.9</v>
      </c>
      <c r="G53" s="2">
        <v>970000000</v>
      </c>
      <c r="H53" s="2">
        <v>2270000000</v>
      </c>
      <c r="I53" s="2">
        <v>319000000</v>
      </c>
      <c r="J53">
        <v>-0.13500000000000001</v>
      </c>
      <c r="K53">
        <v>3.0000000000000001E-3</v>
      </c>
      <c r="L53">
        <v>0.34699999999999998</v>
      </c>
      <c r="M53">
        <v>0.115</v>
      </c>
      <c r="O53">
        <f>Blade1!D32</f>
        <v>11.8</v>
      </c>
      <c r="Q53" s="4">
        <f t="shared" si="0"/>
        <v>10.5</v>
      </c>
      <c r="R53" s="4">
        <f t="shared" si="1"/>
        <v>272.2</v>
      </c>
      <c r="S53" s="4">
        <f t="shared" si="2"/>
        <v>1.0503250582296029</v>
      </c>
      <c r="T53" s="4">
        <f t="shared" si="3"/>
        <v>-0.26194802055832028</v>
      </c>
      <c r="U53" s="4">
        <f t="shared" si="4"/>
        <v>0.20172768723618506</v>
      </c>
      <c r="V53" s="4">
        <f t="shared" si="5"/>
        <v>1.0086384361809253</v>
      </c>
      <c r="W53" s="4">
        <f t="shared" si="6"/>
        <v>1.4873194556291573</v>
      </c>
      <c r="X53" s="4">
        <f t="shared" si="7"/>
        <v>-2.9775893373767848E-2</v>
      </c>
      <c r="Y53" s="4">
        <f t="shared" si="8"/>
        <v>14000000000</v>
      </c>
      <c r="Z53" s="4">
        <f t="shared" si="9"/>
        <v>1000000000</v>
      </c>
      <c r="AA53" s="4">
        <f t="shared" si="10"/>
        <v>0.16214285714285714</v>
      </c>
      <c r="AB53" s="4">
        <f t="shared" si="11"/>
        <v>2.2785714285714284E-2</v>
      </c>
      <c r="AC53" s="4">
        <f t="shared" si="12"/>
        <v>0.97</v>
      </c>
      <c r="AD53" s="4">
        <f t="shared" si="13"/>
        <v>0.5</v>
      </c>
      <c r="AE53" s="4">
        <f t="shared" si="13"/>
        <v>0.5</v>
      </c>
      <c r="AF53" s="4">
        <f t="shared" si="13"/>
        <v>0.5</v>
      </c>
      <c r="AG53" s="4">
        <f t="shared" si="14"/>
        <v>3.0999999999999996</v>
      </c>
      <c r="AH53" s="4">
        <f t="shared" si="15"/>
        <v>-0.47899999999999998</v>
      </c>
      <c r="AI53" s="4">
        <f t="shared" si="16"/>
        <v>-2.5000000000000001E-2</v>
      </c>
      <c r="AL53">
        <f>Blade1!R32</f>
        <v>-1.6605572273174463</v>
      </c>
      <c r="AM53">
        <f>Blade1!S32</f>
        <v>0.2051342217204003</v>
      </c>
    </row>
    <row r="54" spans="1:39" x14ac:dyDescent="0.25">
      <c r="A54">
        <v>11</v>
      </c>
      <c r="B54">
        <v>270.7</v>
      </c>
      <c r="C54" s="2">
        <v>285</v>
      </c>
      <c r="D54">
        <v>-0.47699999999999998</v>
      </c>
      <c r="E54">
        <v>-3.6999999999999998E-2</v>
      </c>
      <c r="F54">
        <v>14.7</v>
      </c>
      <c r="G54" s="2">
        <v>930000000</v>
      </c>
      <c r="H54" s="2">
        <v>2210000000</v>
      </c>
      <c r="I54" s="2">
        <v>283000000</v>
      </c>
      <c r="J54">
        <v>-0.14599999999999999</v>
      </c>
      <c r="K54">
        <v>3.0000000000000001E-3</v>
      </c>
      <c r="L54">
        <v>0.375</v>
      </c>
      <c r="M54">
        <v>0.123</v>
      </c>
      <c r="O54">
        <f>Blade1!D33</f>
        <v>11.5</v>
      </c>
      <c r="Q54" s="4">
        <f t="shared" si="0"/>
        <v>11</v>
      </c>
      <c r="R54" s="4">
        <f t="shared" si="1"/>
        <v>270.7</v>
      </c>
      <c r="S54" s="4">
        <f t="shared" si="2"/>
        <v>1.0654316650916154</v>
      </c>
      <c r="T54" s="4">
        <f t="shared" si="3"/>
        <v>-0.26368941093102494</v>
      </c>
      <c r="U54" s="4">
        <f t="shared" si="4"/>
        <v>0.20122949075136801</v>
      </c>
      <c r="V54" s="4">
        <f t="shared" si="5"/>
        <v>1.00614745375684</v>
      </c>
      <c r="W54" s="4">
        <f t="shared" si="6"/>
        <v>1.5389272109376706</v>
      </c>
      <c r="X54" s="4">
        <f t="shared" si="7"/>
        <v>-1.5409391469235978E-2</v>
      </c>
      <c r="Y54" s="4">
        <f t="shared" si="8"/>
        <v>14000000000</v>
      </c>
      <c r="Z54" s="4">
        <f t="shared" si="9"/>
        <v>1000000000</v>
      </c>
      <c r="AA54" s="4">
        <f t="shared" si="10"/>
        <v>0.15785714285714286</v>
      </c>
      <c r="AB54" s="4">
        <f t="shared" si="11"/>
        <v>2.0214285714285716E-2</v>
      </c>
      <c r="AC54" s="4">
        <f t="shared" si="12"/>
        <v>0.93</v>
      </c>
      <c r="AD54" s="4">
        <f t="shared" si="13"/>
        <v>0.5</v>
      </c>
      <c r="AE54" s="4">
        <f t="shared" si="13"/>
        <v>0.5</v>
      </c>
      <c r="AF54" s="4">
        <f t="shared" si="13"/>
        <v>0.5</v>
      </c>
      <c r="AG54" s="4">
        <f t="shared" si="14"/>
        <v>3.1999999999999993</v>
      </c>
      <c r="AH54" s="4">
        <f t="shared" si="15"/>
        <v>-0.47699999999999998</v>
      </c>
      <c r="AI54" s="4">
        <f t="shared" si="16"/>
        <v>-3.6999999999999998E-2</v>
      </c>
      <c r="AL54">
        <f>Blade1!R33</f>
        <v>-1.6844140308306479</v>
      </c>
      <c r="AM54">
        <f>Blade1!S33</f>
        <v>0.19254255427997094</v>
      </c>
    </row>
    <row r="55" spans="1:39" x14ac:dyDescent="0.25">
      <c r="A55">
        <v>11.5</v>
      </c>
      <c r="B55">
        <v>272.10000000000002</v>
      </c>
      <c r="C55" s="2">
        <v>277</v>
      </c>
      <c r="D55">
        <v>-0.47499999999999998</v>
      </c>
      <c r="E55">
        <v>-4.9000000000000002E-2</v>
      </c>
      <c r="F55">
        <v>14.4</v>
      </c>
      <c r="G55" s="2">
        <v>898000000</v>
      </c>
      <c r="H55" s="2">
        <v>2180000000</v>
      </c>
      <c r="I55" s="2">
        <v>275000000</v>
      </c>
      <c r="J55">
        <v>-0.14099999999999999</v>
      </c>
      <c r="K55">
        <v>4.0000000000000001E-3</v>
      </c>
      <c r="L55">
        <v>0.379</v>
      </c>
      <c r="M55">
        <v>0.115</v>
      </c>
      <c r="O55">
        <f>Blade1!D34</f>
        <v>11.2</v>
      </c>
      <c r="Q55" s="4">
        <f t="shared" si="0"/>
        <v>11.5</v>
      </c>
      <c r="R55" s="4">
        <f t="shared" si="1"/>
        <v>272.10000000000002</v>
      </c>
      <c r="S55" s="4">
        <f t="shared" si="2"/>
        <v>1.0790063326751234</v>
      </c>
      <c r="T55" s="4">
        <f t="shared" si="3"/>
        <v>-0.25682483126601302</v>
      </c>
      <c r="U55" s="4">
        <f t="shared" si="4"/>
        <v>0.19787409412424656</v>
      </c>
      <c r="V55" s="4">
        <f t="shared" si="5"/>
        <v>0.98937047062123273</v>
      </c>
      <c r="W55" s="4">
        <f t="shared" si="6"/>
        <v>1.5550649989867127</v>
      </c>
      <c r="X55" s="4">
        <f t="shared" si="7"/>
        <v>-1.9993359055010484E-2</v>
      </c>
      <c r="Y55" s="4">
        <f t="shared" si="8"/>
        <v>14000000000</v>
      </c>
      <c r="Z55" s="4">
        <f t="shared" si="9"/>
        <v>1000000000</v>
      </c>
      <c r="AA55" s="4">
        <f t="shared" si="10"/>
        <v>0.15571428571428572</v>
      </c>
      <c r="AB55" s="4">
        <f t="shared" si="11"/>
        <v>1.9642857142857142E-2</v>
      </c>
      <c r="AC55" s="4">
        <f t="shared" si="12"/>
        <v>0.89800000000000002</v>
      </c>
      <c r="AD55" s="4">
        <f t="shared" si="13"/>
        <v>0.5</v>
      </c>
      <c r="AE55" s="4">
        <f t="shared" si="13"/>
        <v>0.5</v>
      </c>
      <c r="AF55" s="4">
        <f t="shared" si="13"/>
        <v>0.5</v>
      </c>
      <c r="AG55" s="4">
        <f t="shared" si="14"/>
        <v>3.2000000000000011</v>
      </c>
      <c r="AH55" s="4">
        <f t="shared" si="15"/>
        <v>-0.47499999999999998</v>
      </c>
      <c r="AI55" s="4">
        <f t="shared" si="16"/>
        <v>-4.9000000000000002E-2</v>
      </c>
      <c r="AL55">
        <f>Blade1!R34</f>
        <v>-1.6915713179429197</v>
      </c>
      <c r="AM55">
        <f>Blade1!S34</f>
        <v>0.17663388982028302</v>
      </c>
    </row>
    <row r="56" spans="1:39" x14ac:dyDescent="0.25">
      <c r="A56">
        <v>12</v>
      </c>
      <c r="B56">
        <v>268.89999999999998</v>
      </c>
      <c r="C56" s="2">
        <v>259</v>
      </c>
      <c r="D56">
        <v>-0.46800000000000003</v>
      </c>
      <c r="E56">
        <v>-6.3E-2</v>
      </c>
      <c r="F56">
        <v>14.1</v>
      </c>
      <c r="G56" s="2">
        <v>856000000</v>
      </c>
      <c r="H56" s="2">
        <v>2070000000</v>
      </c>
      <c r="I56" s="2">
        <v>255000000</v>
      </c>
      <c r="J56">
        <v>-0.128</v>
      </c>
      <c r="K56">
        <v>6.0000000000000001E-3</v>
      </c>
      <c r="L56">
        <v>0.36799999999999999</v>
      </c>
      <c r="M56">
        <v>0.11899999999999999</v>
      </c>
      <c r="O56">
        <f>Blade1!D35</f>
        <v>11</v>
      </c>
      <c r="Q56" s="4">
        <f t="shared" si="0"/>
        <v>12</v>
      </c>
      <c r="R56" s="4">
        <f t="shared" si="1"/>
        <v>268.89999999999998</v>
      </c>
      <c r="S56" s="4">
        <f t="shared" si="2"/>
        <v>1.0908223252297491</v>
      </c>
      <c r="T56" s="4">
        <f t="shared" si="3"/>
        <v>-0.24886965772347291</v>
      </c>
      <c r="U56" s="4">
        <f t="shared" si="4"/>
        <v>0.19247210982088014</v>
      </c>
      <c r="V56" s="4">
        <f t="shared" si="5"/>
        <v>0.96236054910440072</v>
      </c>
      <c r="W56" s="4">
        <f t="shared" si="6"/>
        <v>1.544350348479163</v>
      </c>
      <c r="X56" s="4">
        <f t="shared" si="7"/>
        <v>-1.8441074150429393E-2</v>
      </c>
      <c r="Y56" s="4">
        <f t="shared" si="8"/>
        <v>14000000000</v>
      </c>
      <c r="Z56" s="4">
        <f t="shared" si="9"/>
        <v>1000000000</v>
      </c>
      <c r="AA56" s="4">
        <f t="shared" si="10"/>
        <v>0.14785714285714285</v>
      </c>
      <c r="AB56" s="4">
        <f t="shared" si="11"/>
        <v>1.8214285714285714E-2</v>
      </c>
      <c r="AC56" s="4">
        <f t="shared" si="12"/>
        <v>0.85599999999999998</v>
      </c>
      <c r="AD56" s="4">
        <f t="shared" si="13"/>
        <v>0.5</v>
      </c>
      <c r="AE56" s="4">
        <f t="shared" si="13"/>
        <v>0.5</v>
      </c>
      <c r="AF56" s="4">
        <f t="shared" si="13"/>
        <v>0.5</v>
      </c>
      <c r="AG56" s="4">
        <f t="shared" si="14"/>
        <v>3.0999999999999996</v>
      </c>
      <c r="AH56" s="4">
        <f t="shared" si="15"/>
        <v>-0.46800000000000003</v>
      </c>
      <c r="AI56" s="4">
        <f t="shared" si="16"/>
        <v>-6.3E-2</v>
      </c>
      <c r="AL56">
        <f>Blade1!R35</f>
        <v>-1.6844276332569128</v>
      </c>
      <c r="AM56">
        <f>Blade1!S35</f>
        <v>0.16050616830657052</v>
      </c>
    </row>
    <row r="57" spans="1:39" x14ac:dyDescent="0.25">
      <c r="A57">
        <v>12.5</v>
      </c>
      <c r="B57">
        <v>258.89999999999998</v>
      </c>
      <c r="C57" s="2">
        <v>239</v>
      </c>
      <c r="D57">
        <v>-0.46100000000000002</v>
      </c>
      <c r="E57">
        <v>-7.5999999999999998E-2</v>
      </c>
      <c r="F57">
        <v>13.6</v>
      </c>
      <c r="G57" s="2">
        <v>801000000</v>
      </c>
      <c r="H57" s="2">
        <v>1970000000</v>
      </c>
      <c r="I57" s="2">
        <v>237000000</v>
      </c>
      <c r="J57">
        <v>-0.113</v>
      </c>
      <c r="K57">
        <v>0.01</v>
      </c>
      <c r="L57">
        <v>0.36699999999999999</v>
      </c>
      <c r="M57">
        <v>0.11899999999999999</v>
      </c>
      <c r="O57">
        <f>Blade1!D36</f>
        <v>10.7</v>
      </c>
      <c r="Q57" s="4">
        <f t="shared" si="0"/>
        <v>12.5</v>
      </c>
      <c r="R57" s="4">
        <f t="shared" si="1"/>
        <v>258.89999999999998</v>
      </c>
      <c r="S57" s="4">
        <f t="shared" si="2"/>
        <v>1.0917411169230298</v>
      </c>
      <c r="T57" s="4">
        <f t="shared" si="3"/>
        <v>-0.23099453116100327</v>
      </c>
      <c r="U57" s="4">
        <f t="shared" si="4"/>
        <v>0.18842835264360661</v>
      </c>
      <c r="V57" s="4">
        <f t="shared" si="5"/>
        <v>0.942141763218033</v>
      </c>
      <c r="W57" s="4">
        <f t="shared" si="6"/>
        <v>1.5326519068725499</v>
      </c>
      <c r="X57" s="4">
        <f t="shared" si="7"/>
        <v>-1.2182567808698558E-2</v>
      </c>
      <c r="Y57" s="4">
        <f t="shared" si="8"/>
        <v>14000000000</v>
      </c>
      <c r="Z57" s="4">
        <f t="shared" si="9"/>
        <v>1000000000</v>
      </c>
      <c r="AA57" s="4">
        <f t="shared" si="10"/>
        <v>0.14071428571428571</v>
      </c>
      <c r="AB57" s="4">
        <f t="shared" si="11"/>
        <v>1.6928571428571428E-2</v>
      </c>
      <c r="AC57" s="4">
        <f t="shared" si="12"/>
        <v>0.80100000000000005</v>
      </c>
      <c r="AD57" s="4">
        <f t="shared" si="13"/>
        <v>0.5</v>
      </c>
      <c r="AE57" s="4">
        <f t="shared" si="13"/>
        <v>0.5</v>
      </c>
      <c r="AF57" s="4">
        <f t="shared" si="13"/>
        <v>0.5</v>
      </c>
      <c r="AG57" s="4">
        <f t="shared" si="14"/>
        <v>2.9000000000000004</v>
      </c>
      <c r="AH57" s="4">
        <f t="shared" si="15"/>
        <v>-0.46100000000000002</v>
      </c>
      <c r="AI57" s="4">
        <f t="shared" si="16"/>
        <v>-7.5999999999999998E-2</v>
      </c>
      <c r="AL57">
        <f>Blade1!R36</f>
        <v>-1.6649241311194316</v>
      </c>
      <c r="AM57">
        <f>Blade1!S36</f>
        <v>0.13814308238619608</v>
      </c>
    </row>
    <row r="58" spans="1:39" x14ac:dyDescent="0.25">
      <c r="A58">
        <v>13</v>
      </c>
      <c r="B58">
        <v>258.3</v>
      </c>
      <c r="C58" s="2">
        <v>232</v>
      </c>
      <c r="D58">
        <v>-0.46300000000000002</v>
      </c>
      <c r="E58">
        <v>-8.8999999999999996E-2</v>
      </c>
      <c r="F58">
        <v>13</v>
      </c>
      <c r="G58" s="2">
        <v>759000000</v>
      </c>
      <c r="H58" s="2">
        <v>1960000000</v>
      </c>
      <c r="I58" s="2">
        <v>227000000</v>
      </c>
      <c r="J58">
        <v>-0.104</v>
      </c>
      <c r="K58">
        <v>1.4E-2</v>
      </c>
      <c r="L58">
        <v>0.36099999999999999</v>
      </c>
      <c r="M58">
        <v>0.115</v>
      </c>
      <c r="O58">
        <f>Blade1!D37</f>
        <v>10.4</v>
      </c>
      <c r="Q58" s="4">
        <f t="shared" si="0"/>
        <v>13</v>
      </c>
      <c r="R58" s="4">
        <f t="shared" si="1"/>
        <v>258.3</v>
      </c>
      <c r="S58" s="4">
        <f t="shared" si="2"/>
        <v>1.0778526956316465</v>
      </c>
      <c r="T58" s="4">
        <f t="shared" si="3"/>
        <v>-0.21473630148642753</v>
      </c>
      <c r="U58" s="4">
        <f t="shared" si="4"/>
        <v>0.18586392979558711</v>
      </c>
      <c r="V58" s="4">
        <f t="shared" si="5"/>
        <v>0.92931964897793551</v>
      </c>
      <c r="W58" s="4">
        <f t="shared" si="6"/>
        <v>1.5082147192680506</v>
      </c>
      <c r="X58" s="4">
        <f t="shared" si="7"/>
        <v>-1.1722684673221531E-2</v>
      </c>
      <c r="Y58" s="4">
        <f t="shared" si="8"/>
        <v>14000000000</v>
      </c>
      <c r="Z58" s="4">
        <f t="shared" si="9"/>
        <v>1000000000</v>
      </c>
      <c r="AA58" s="4">
        <f t="shared" si="10"/>
        <v>0.14000000000000001</v>
      </c>
      <c r="AB58" s="4">
        <f t="shared" si="11"/>
        <v>1.6214285714285716E-2</v>
      </c>
      <c r="AC58" s="4">
        <f t="shared" si="12"/>
        <v>0.75900000000000001</v>
      </c>
      <c r="AD58" s="4">
        <f t="shared" si="13"/>
        <v>0.5</v>
      </c>
      <c r="AE58" s="4">
        <f t="shared" si="13"/>
        <v>0.5</v>
      </c>
      <c r="AF58" s="4">
        <f t="shared" si="13"/>
        <v>0.5</v>
      </c>
      <c r="AG58" s="4">
        <f t="shared" si="14"/>
        <v>2.5999999999999996</v>
      </c>
      <c r="AH58" s="4">
        <f t="shared" si="15"/>
        <v>-0.46300000000000002</v>
      </c>
      <c r="AI58" s="4">
        <f t="shared" si="16"/>
        <v>-8.8999999999999996E-2</v>
      </c>
      <c r="AL58">
        <f>Blade1!R37</f>
        <v>-1.6453364971301252</v>
      </c>
      <c r="AM58">
        <f>Blade1!S37</f>
        <v>0.11598257274165885</v>
      </c>
    </row>
    <row r="59" spans="1:39" x14ac:dyDescent="0.25">
      <c r="A59">
        <v>13.5</v>
      </c>
      <c r="B59">
        <v>245.4</v>
      </c>
      <c r="C59" s="2">
        <v>210</v>
      </c>
      <c r="D59">
        <v>-0.45300000000000001</v>
      </c>
      <c r="E59">
        <v>-0.10299999999999999</v>
      </c>
      <c r="F59">
        <v>12.6</v>
      </c>
      <c r="G59" s="2">
        <v>699000000</v>
      </c>
      <c r="H59" s="2">
        <v>1800000000</v>
      </c>
      <c r="I59" s="2">
        <v>203000000</v>
      </c>
      <c r="J59">
        <v>-0.105</v>
      </c>
      <c r="K59">
        <v>1.4E-2</v>
      </c>
      <c r="L59">
        <v>0.34699999999999998</v>
      </c>
      <c r="M59">
        <v>0.11600000000000001</v>
      </c>
      <c r="O59">
        <f>Blade1!D38</f>
        <v>10</v>
      </c>
      <c r="Q59" s="4">
        <f t="shared" si="0"/>
        <v>13.5</v>
      </c>
      <c r="R59" s="4">
        <f t="shared" si="1"/>
        <v>245.4</v>
      </c>
      <c r="S59" s="4">
        <f t="shared" si="2"/>
        <v>1.0686291588189432</v>
      </c>
      <c r="T59" s="4">
        <f t="shared" si="3"/>
        <v>-0.20351341039075038</v>
      </c>
      <c r="U59" s="4">
        <f t="shared" si="4"/>
        <v>0.18142022205910971</v>
      </c>
      <c r="V59" s="4">
        <f t="shared" si="5"/>
        <v>0.90710111029554852</v>
      </c>
      <c r="W59" s="4">
        <f t="shared" si="6"/>
        <v>1.4874929245928097</v>
      </c>
      <c r="X59" s="4">
        <f t="shared" si="7"/>
        <v>-5.3691555617609021E-3</v>
      </c>
      <c r="Y59" s="4">
        <f t="shared" si="8"/>
        <v>14000000000</v>
      </c>
      <c r="Z59" s="4">
        <f t="shared" si="9"/>
        <v>1000000000</v>
      </c>
      <c r="AA59" s="4">
        <f t="shared" si="10"/>
        <v>0.12857142857142856</v>
      </c>
      <c r="AB59" s="4">
        <f t="shared" si="11"/>
        <v>1.4500000000000001E-2</v>
      </c>
      <c r="AC59" s="4">
        <f t="shared" si="12"/>
        <v>0.69899999999999995</v>
      </c>
      <c r="AD59" s="4">
        <f t="shared" si="13"/>
        <v>0.5</v>
      </c>
      <c r="AE59" s="4">
        <f t="shared" si="13"/>
        <v>0.5</v>
      </c>
      <c r="AF59" s="4">
        <f t="shared" si="13"/>
        <v>0.5</v>
      </c>
      <c r="AG59" s="4">
        <f t="shared" si="14"/>
        <v>2.5999999999999996</v>
      </c>
      <c r="AH59" s="4">
        <f t="shared" si="15"/>
        <v>-0.45300000000000001</v>
      </c>
      <c r="AI59" s="4">
        <f t="shared" si="16"/>
        <v>-0.10299999999999999</v>
      </c>
      <c r="AL59">
        <f>Blade1!R38</f>
        <v>-1.6271544242020632</v>
      </c>
      <c r="AM59">
        <f>Blade1!S38</f>
        <v>9.1271204711255882E-2</v>
      </c>
    </row>
    <row r="60" spans="1:39" x14ac:dyDescent="0.25">
      <c r="A60">
        <v>14</v>
      </c>
      <c r="B60">
        <v>246.3</v>
      </c>
      <c r="C60" s="2">
        <v>204</v>
      </c>
      <c r="D60">
        <v>-0.45100000000000001</v>
      </c>
      <c r="E60">
        <v>-0.11600000000000001</v>
      </c>
      <c r="F60">
        <v>12.1</v>
      </c>
      <c r="G60" s="2">
        <v>652000000</v>
      </c>
      <c r="H60" s="2">
        <v>1730000000</v>
      </c>
      <c r="I60" s="2">
        <v>196000000</v>
      </c>
      <c r="J60">
        <v>-0.105</v>
      </c>
      <c r="K60">
        <v>1.2999999999999999E-2</v>
      </c>
      <c r="L60">
        <v>0.34499999999999997</v>
      </c>
      <c r="M60">
        <v>0.112</v>
      </c>
      <c r="O60">
        <f>Blade1!D39</f>
        <v>9.6999999999999993</v>
      </c>
      <c r="Q60" s="4">
        <f t="shared" si="0"/>
        <v>14</v>
      </c>
      <c r="R60" s="4">
        <f t="shared" si="1"/>
        <v>246.3</v>
      </c>
      <c r="S60" s="4">
        <f t="shared" si="2"/>
        <v>1.0509906069211632</v>
      </c>
      <c r="T60" s="4">
        <f t="shared" si="3"/>
        <v>-0.19384896549887351</v>
      </c>
      <c r="U60" s="4">
        <f t="shared" si="4"/>
        <v>0.17848273151558527</v>
      </c>
      <c r="V60" s="4">
        <f t="shared" si="5"/>
        <v>0.89241365757792634</v>
      </c>
      <c r="W60" s="4">
        <f t="shared" si="6"/>
        <v>1.4702408257350574</v>
      </c>
      <c r="X60" s="4">
        <f t="shared" si="7"/>
        <v>-2.7200717530516672E-3</v>
      </c>
      <c r="Y60" s="4">
        <f t="shared" si="8"/>
        <v>14000000000</v>
      </c>
      <c r="Z60" s="4">
        <f t="shared" si="9"/>
        <v>1000000000</v>
      </c>
      <c r="AA60" s="4">
        <f t="shared" si="10"/>
        <v>0.12357142857142857</v>
      </c>
      <c r="AB60" s="4">
        <f t="shared" si="11"/>
        <v>1.4E-2</v>
      </c>
      <c r="AC60" s="4">
        <f t="shared" si="12"/>
        <v>0.65200000000000002</v>
      </c>
      <c r="AD60" s="4">
        <f t="shared" si="13"/>
        <v>0.5</v>
      </c>
      <c r="AE60" s="4">
        <f t="shared" si="13"/>
        <v>0.5</v>
      </c>
      <c r="AF60" s="4">
        <f t="shared" si="13"/>
        <v>0.5</v>
      </c>
      <c r="AG60" s="4">
        <f t="shared" si="14"/>
        <v>2.4000000000000004</v>
      </c>
      <c r="AH60" s="4">
        <f t="shared" si="15"/>
        <v>-0.45100000000000001</v>
      </c>
      <c r="AI60" s="4">
        <f t="shared" si="16"/>
        <v>-0.11600000000000001</v>
      </c>
      <c r="AL60">
        <f>Blade1!R39</f>
        <v>-1.6073828880985663</v>
      </c>
      <c r="AM60">
        <f>Blade1!S39</f>
        <v>6.8550198471834078E-2</v>
      </c>
    </row>
    <row r="61" spans="1:39" x14ac:dyDescent="0.25">
      <c r="A61">
        <v>14.5</v>
      </c>
      <c r="B61">
        <v>239.3</v>
      </c>
      <c r="C61" s="2">
        <v>189</v>
      </c>
      <c r="D61">
        <v>-0.44400000000000001</v>
      </c>
      <c r="E61">
        <v>-0.13</v>
      </c>
      <c r="F61">
        <v>11.6</v>
      </c>
      <c r="G61" s="2">
        <v>607000000</v>
      </c>
      <c r="H61" s="2">
        <v>1640000000</v>
      </c>
      <c r="I61" s="2">
        <v>182000000</v>
      </c>
      <c r="J61">
        <v>-0.10299999999999999</v>
      </c>
      <c r="K61">
        <v>1.2999999999999999E-2</v>
      </c>
      <c r="L61">
        <v>0.33900000000000002</v>
      </c>
      <c r="M61">
        <v>0.108</v>
      </c>
      <c r="O61">
        <f>Blade1!D40</f>
        <v>9.4</v>
      </c>
      <c r="Q61" s="4">
        <f t="shared" si="0"/>
        <v>14.5</v>
      </c>
      <c r="R61" s="4">
        <f t="shared" si="1"/>
        <v>239.3</v>
      </c>
      <c r="S61" s="4">
        <f t="shared" si="2"/>
        <v>1.0400221666656526</v>
      </c>
      <c r="T61" s="4">
        <f t="shared" si="3"/>
        <v>-0.1850100376735361</v>
      </c>
      <c r="U61" s="4">
        <f t="shared" si="4"/>
        <v>0.17429016409593587</v>
      </c>
      <c r="V61" s="4">
        <f t="shared" si="5"/>
        <v>0.87145082047967937</v>
      </c>
      <c r="W61" s="4">
        <f t="shared" si="6"/>
        <v>1.453892024479696</v>
      </c>
      <c r="X61" s="4">
        <f t="shared" si="7"/>
        <v>-3.0739478150820093E-3</v>
      </c>
      <c r="Y61" s="4">
        <f t="shared" si="8"/>
        <v>14000000000</v>
      </c>
      <c r="Z61" s="4">
        <f t="shared" si="9"/>
        <v>1000000000</v>
      </c>
      <c r="AA61" s="4">
        <f t="shared" si="10"/>
        <v>0.11714285714285715</v>
      </c>
      <c r="AB61" s="4">
        <f t="shared" si="11"/>
        <v>1.2999999999999999E-2</v>
      </c>
      <c r="AC61" s="4">
        <f t="shared" si="12"/>
        <v>0.60699999999999998</v>
      </c>
      <c r="AD61" s="4">
        <f t="shared" si="13"/>
        <v>0.5</v>
      </c>
      <c r="AE61" s="4">
        <f t="shared" si="13"/>
        <v>0.5</v>
      </c>
      <c r="AF61" s="4">
        <f t="shared" si="13"/>
        <v>0.5</v>
      </c>
      <c r="AG61" s="4">
        <f t="shared" si="14"/>
        <v>2.1999999999999993</v>
      </c>
      <c r="AH61" s="4">
        <f t="shared" si="15"/>
        <v>-0.44400000000000001</v>
      </c>
      <c r="AI61" s="4">
        <f t="shared" si="16"/>
        <v>-0.13</v>
      </c>
      <c r="AL61">
        <f>Blade1!R40</f>
        <v>-1.5875324303492826</v>
      </c>
      <c r="AM61">
        <f>Blade1!S40</f>
        <v>4.7033490040293197E-2</v>
      </c>
    </row>
    <row r="62" spans="1:39" x14ac:dyDescent="0.25">
      <c r="A62">
        <v>15</v>
      </c>
      <c r="B62">
        <v>245.8</v>
      </c>
      <c r="C62" s="2">
        <v>188</v>
      </c>
      <c r="D62">
        <v>-0.442</v>
      </c>
      <c r="E62">
        <v>-0.14299999999999999</v>
      </c>
      <c r="F62">
        <v>11.1</v>
      </c>
      <c r="G62" s="2">
        <v>583000000</v>
      </c>
      <c r="H62" s="2">
        <v>1640000000</v>
      </c>
      <c r="I62" s="2">
        <v>174000000</v>
      </c>
      <c r="J62">
        <v>-0.10199999999999999</v>
      </c>
      <c r="K62">
        <v>1.2999999999999999E-2</v>
      </c>
      <c r="L62">
        <v>0.33100000000000002</v>
      </c>
      <c r="M62">
        <v>0.106</v>
      </c>
      <c r="O62">
        <f>Blade1!D41</f>
        <v>9</v>
      </c>
      <c r="Q62" s="4">
        <f t="shared" si="0"/>
        <v>15</v>
      </c>
      <c r="R62" s="4">
        <f t="shared" si="1"/>
        <v>245.8</v>
      </c>
      <c r="S62" s="4">
        <f t="shared" si="2"/>
        <v>1.0244330955650613</v>
      </c>
      <c r="T62" s="4">
        <f t="shared" si="3"/>
        <v>-0.17194594658073911</v>
      </c>
      <c r="U62" s="4">
        <f t="shared" si="4"/>
        <v>0.17151468552449506</v>
      </c>
      <c r="V62" s="4">
        <f t="shared" si="5"/>
        <v>0.85757342762247535</v>
      </c>
      <c r="W62" s="4">
        <f t="shared" si="6"/>
        <v>1.4314282761867942</v>
      </c>
      <c r="X62" s="4">
        <f t="shared" si="7"/>
        <v>2.6762826762576075E-3</v>
      </c>
      <c r="Y62" s="4">
        <f t="shared" si="8"/>
        <v>14000000000</v>
      </c>
      <c r="Z62" s="4">
        <f t="shared" si="9"/>
        <v>1000000000</v>
      </c>
      <c r="AA62" s="4">
        <f t="shared" si="10"/>
        <v>0.11714285714285715</v>
      </c>
      <c r="AB62" s="4">
        <f t="shared" si="11"/>
        <v>1.2428571428571428E-2</v>
      </c>
      <c r="AC62" s="4">
        <f t="shared" si="12"/>
        <v>0.58299999999999996</v>
      </c>
      <c r="AD62" s="4">
        <f t="shared" si="13"/>
        <v>0.5</v>
      </c>
      <c r="AE62" s="4">
        <f t="shared" si="13"/>
        <v>0.5</v>
      </c>
      <c r="AF62" s="4">
        <f t="shared" si="13"/>
        <v>0.5</v>
      </c>
      <c r="AG62" s="4">
        <f t="shared" si="14"/>
        <v>2.0999999999999996</v>
      </c>
      <c r="AH62" s="4">
        <f t="shared" si="15"/>
        <v>-0.442</v>
      </c>
      <c r="AI62" s="4">
        <f t="shared" si="16"/>
        <v>-0.14299999999999999</v>
      </c>
      <c r="AL62">
        <f>Blade1!R41</f>
        <v>-1.5690277328571072</v>
      </c>
      <c r="AM62">
        <f>Blade1!S41</f>
        <v>2.2065510626995744E-2</v>
      </c>
    </row>
    <row r="63" spans="1:39" x14ac:dyDescent="0.25">
      <c r="A63">
        <v>15.5</v>
      </c>
      <c r="B63">
        <v>236.7</v>
      </c>
      <c r="C63" s="2">
        <v>173</v>
      </c>
      <c r="D63">
        <v>-0.42399999999999999</v>
      </c>
      <c r="E63">
        <v>-0.16300000000000001</v>
      </c>
      <c r="F63">
        <v>10.3</v>
      </c>
      <c r="G63" s="2">
        <v>545000000</v>
      </c>
      <c r="H63" s="2">
        <v>1520000000</v>
      </c>
      <c r="I63" s="2">
        <v>152000000</v>
      </c>
      <c r="J63">
        <v>-9.8000000000000004E-2</v>
      </c>
      <c r="K63">
        <v>1.0999999999999999E-2</v>
      </c>
      <c r="L63">
        <v>0.32700000000000001</v>
      </c>
      <c r="M63">
        <v>6.7000000000000004E-2</v>
      </c>
      <c r="O63">
        <f>Blade1!D42</f>
        <v>8.6999999999999993</v>
      </c>
      <c r="Q63" s="4">
        <f t="shared" si="0"/>
        <v>15.5</v>
      </c>
      <c r="R63" s="4">
        <f t="shared" si="1"/>
        <v>236.7</v>
      </c>
      <c r="S63" s="4">
        <f t="shared" si="2"/>
        <v>1.0266173968088363</v>
      </c>
      <c r="T63" s="4">
        <f t="shared" si="3"/>
        <v>-0.16969195885003008</v>
      </c>
      <c r="U63" s="4">
        <f t="shared" si="4"/>
        <v>0.16766300612893595</v>
      </c>
      <c r="V63" s="4">
        <f t="shared" si="5"/>
        <v>0.83831503064467972</v>
      </c>
      <c r="W63" s="4">
        <f t="shared" si="6"/>
        <v>1.434755613884076</v>
      </c>
      <c r="X63" s="4">
        <f t="shared" si="7"/>
        <v>-3.8603455301303158E-2</v>
      </c>
      <c r="Y63" s="4">
        <f t="shared" si="8"/>
        <v>14000000000</v>
      </c>
      <c r="Z63" s="4">
        <f t="shared" si="9"/>
        <v>1000000000</v>
      </c>
      <c r="AA63" s="4">
        <f t="shared" si="10"/>
        <v>0.10857142857142857</v>
      </c>
      <c r="AB63" s="4">
        <f t="shared" si="11"/>
        <v>1.0857142857142857E-2</v>
      </c>
      <c r="AC63" s="4">
        <f t="shared" si="12"/>
        <v>0.54500000000000004</v>
      </c>
      <c r="AD63" s="4">
        <f t="shared" si="13"/>
        <v>0.5</v>
      </c>
      <c r="AE63" s="4">
        <f t="shared" si="13"/>
        <v>0.5</v>
      </c>
      <c r="AF63" s="4">
        <f t="shared" si="13"/>
        <v>0.5</v>
      </c>
      <c r="AG63" s="4">
        <f t="shared" si="14"/>
        <v>1.6000000000000014</v>
      </c>
      <c r="AH63" s="4">
        <f t="shared" si="15"/>
        <v>-0.42399999999999999</v>
      </c>
      <c r="AI63" s="4">
        <f t="shared" si="16"/>
        <v>-0.16300000000000001</v>
      </c>
      <c r="AL63">
        <f>Blade1!R42</f>
        <v>-1.5490049548926033</v>
      </c>
      <c r="AM63">
        <f>Blade1!S42</f>
        <v>-7.9228141032228194E-6</v>
      </c>
    </row>
    <row r="64" spans="1:39" x14ac:dyDescent="0.25">
      <c r="A64">
        <v>16</v>
      </c>
      <c r="B64">
        <v>234.9</v>
      </c>
      <c r="C64" s="2">
        <v>166</v>
      </c>
      <c r="D64">
        <v>-0.42099999999999999</v>
      </c>
      <c r="E64">
        <v>-0.17799999999999999</v>
      </c>
      <c r="F64">
        <v>9.5</v>
      </c>
      <c r="G64" s="2">
        <v>511000000</v>
      </c>
      <c r="H64" s="2">
        <v>1490000000</v>
      </c>
      <c r="I64" s="2">
        <v>134000000</v>
      </c>
      <c r="J64">
        <v>-8.5999999999999993E-2</v>
      </c>
      <c r="K64">
        <v>0.01</v>
      </c>
      <c r="L64">
        <v>0.34599999999999997</v>
      </c>
      <c r="M64">
        <v>2.1999999999999999E-2</v>
      </c>
      <c r="O64">
        <f>Blade1!D43</f>
        <v>8.4</v>
      </c>
      <c r="Q64" s="4">
        <f t="shared" si="0"/>
        <v>16</v>
      </c>
      <c r="R64" s="4">
        <f t="shared" si="1"/>
        <v>234.9</v>
      </c>
      <c r="S64" s="4">
        <f t="shared" si="2"/>
        <v>1.0214374616536737</v>
      </c>
      <c r="T64" s="4">
        <f t="shared" si="3"/>
        <v>-0.1604557809322634</v>
      </c>
      <c r="U64" s="4">
        <f t="shared" si="4"/>
        <v>0.16486401099897716</v>
      </c>
      <c r="V64" s="4">
        <f t="shared" si="5"/>
        <v>0.82432005499488581</v>
      </c>
      <c r="W64" s="4">
        <f t="shared" si="6"/>
        <v>1.4455322702474296</v>
      </c>
      <c r="X64" s="4">
        <f t="shared" si="7"/>
        <v>-7.7319787982003882E-2</v>
      </c>
      <c r="Y64" s="4">
        <f t="shared" si="8"/>
        <v>14000000000</v>
      </c>
      <c r="Z64" s="4">
        <f t="shared" si="9"/>
        <v>1000000000</v>
      </c>
      <c r="AA64" s="4">
        <f t="shared" si="10"/>
        <v>0.10642857142857143</v>
      </c>
      <c r="AB64" s="4">
        <f t="shared" si="11"/>
        <v>9.571428571428571E-3</v>
      </c>
      <c r="AC64" s="4">
        <f t="shared" si="12"/>
        <v>0.51100000000000001</v>
      </c>
      <c r="AD64" s="4">
        <f t="shared" si="13"/>
        <v>0.5</v>
      </c>
      <c r="AE64" s="4">
        <f t="shared" si="13"/>
        <v>0.5</v>
      </c>
      <c r="AF64" s="4">
        <f t="shared" si="13"/>
        <v>0.5</v>
      </c>
      <c r="AG64" s="4">
        <f t="shared" si="14"/>
        <v>1.0999999999999996</v>
      </c>
      <c r="AH64" s="4">
        <f t="shared" si="15"/>
        <v>-0.42099999999999999</v>
      </c>
      <c r="AI64" s="4">
        <f t="shared" si="16"/>
        <v>-0.17799999999999999</v>
      </c>
      <c r="AL64">
        <f>Blade1!R43</f>
        <v>-1.5289084994444824</v>
      </c>
      <c r="AM64">
        <f>Blade1!S43</f>
        <v>-2.1875457156382561E-2</v>
      </c>
    </row>
    <row r="65" spans="1:39" x14ac:dyDescent="0.25">
      <c r="A65">
        <v>16.5</v>
      </c>
      <c r="B65">
        <v>231.5</v>
      </c>
      <c r="C65" s="2">
        <v>158</v>
      </c>
      <c r="D65">
        <v>-0.42199999999999999</v>
      </c>
      <c r="E65">
        <v>-0.191</v>
      </c>
      <c r="F65">
        <v>8.9</v>
      </c>
      <c r="G65" s="2">
        <v>468000000</v>
      </c>
      <c r="H65" s="2">
        <v>1410000000</v>
      </c>
      <c r="I65" s="2">
        <v>113000000</v>
      </c>
      <c r="J65">
        <v>-8.5000000000000006E-2</v>
      </c>
      <c r="K65">
        <v>0.01</v>
      </c>
      <c r="L65">
        <v>0.33700000000000002</v>
      </c>
      <c r="M65">
        <v>2.4E-2</v>
      </c>
      <c r="O65">
        <f>Blade1!D44</f>
        <v>8</v>
      </c>
      <c r="Q65" s="4">
        <f t="shared" si="0"/>
        <v>16.5</v>
      </c>
      <c r="R65" s="4">
        <f t="shared" si="1"/>
        <v>231.5</v>
      </c>
      <c r="S65" s="4">
        <f t="shared" si="2"/>
        <v>1.0015779152497606</v>
      </c>
      <c r="T65" s="4">
        <f t="shared" si="3"/>
        <v>-0.1471773870481777</v>
      </c>
      <c r="U65" s="4">
        <f t="shared" si="4"/>
        <v>0.16201915836003358</v>
      </c>
      <c r="V65" s="4">
        <f t="shared" si="5"/>
        <v>0.81009579180016789</v>
      </c>
      <c r="W65" s="4">
        <f t="shared" si="6"/>
        <v>1.4163310331962502</v>
      </c>
      <c r="X65" s="4">
        <f t="shared" si="7"/>
        <v>-6.8058165909030743E-2</v>
      </c>
      <c r="Y65" s="4">
        <f t="shared" si="8"/>
        <v>14000000000</v>
      </c>
      <c r="Z65" s="4">
        <f t="shared" si="9"/>
        <v>1000000000</v>
      </c>
      <c r="AA65" s="4">
        <f t="shared" si="10"/>
        <v>0.10071428571428571</v>
      </c>
      <c r="AB65" s="4">
        <f t="shared" si="11"/>
        <v>8.0714285714285714E-3</v>
      </c>
      <c r="AC65" s="4">
        <f t="shared" si="12"/>
        <v>0.46800000000000003</v>
      </c>
      <c r="AD65" s="4">
        <f t="shared" ref="AD65:AF96" si="17">0.5</f>
        <v>0.5</v>
      </c>
      <c r="AE65" s="4">
        <f t="shared" si="17"/>
        <v>0.5</v>
      </c>
      <c r="AF65" s="4">
        <f t="shared" si="17"/>
        <v>0.5</v>
      </c>
      <c r="AG65" s="4">
        <f t="shared" si="14"/>
        <v>0.90000000000000036</v>
      </c>
      <c r="AH65" s="4">
        <f t="shared" si="15"/>
        <v>-0.42199999999999999</v>
      </c>
      <c r="AI65" s="4">
        <f t="shared" si="16"/>
        <v>-0.191</v>
      </c>
      <c r="AL65">
        <f>Blade1!R44</f>
        <v>-1.5091016077031534</v>
      </c>
      <c r="AM65">
        <f>Blade1!S44</f>
        <v>-4.7093397129583187E-2</v>
      </c>
    </row>
    <row r="66" spans="1:39" x14ac:dyDescent="0.25">
      <c r="A66">
        <v>17</v>
      </c>
      <c r="B66">
        <v>208.1</v>
      </c>
      <c r="C66" s="2">
        <v>130</v>
      </c>
      <c r="D66">
        <v>-0.39400000000000002</v>
      </c>
      <c r="E66">
        <v>-0.20899999999999999</v>
      </c>
      <c r="F66">
        <v>8.3000000000000007</v>
      </c>
      <c r="G66" s="2">
        <v>420000000</v>
      </c>
      <c r="H66" s="2">
        <v>1160000000</v>
      </c>
      <c r="I66" s="2">
        <v>79800000</v>
      </c>
      <c r="J66">
        <v>-8.7999999999999995E-2</v>
      </c>
      <c r="K66">
        <v>1.0999999999999999E-2</v>
      </c>
      <c r="L66">
        <v>0.29699999999999999</v>
      </c>
      <c r="M66">
        <v>2.7E-2</v>
      </c>
      <c r="O66">
        <f>Blade1!D45</f>
        <v>7.7</v>
      </c>
      <c r="Q66" s="4">
        <f t="shared" si="0"/>
        <v>17</v>
      </c>
      <c r="R66" s="4">
        <f t="shared" si="1"/>
        <v>208.1</v>
      </c>
      <c r="S66" s="4">
        <f t="shared" si="2"/>
        <v>1.0071783007348662</v>
      </c>
      <c r="T66" s="4">
        <f t="shared" si="3"/>
        <v>-0.14230440653361506</v>
      </c>
      <c r="U66" s="4">
        <f t="shared" si="4"/>
        <v>0.15500616161738887</v>
      </c>
      <c r="V66" s="4">
        <f t="shared" si="5"/>
        <v>0.77503080808694436</v>
      </c>
      <c r="W66" s="4">
        <f t="shared" si="6"/>
        <v>1.385836030310404</v>
      </c>
      <c r="X66" s="4">
        <f t="shared" si="7"/>
        <v>-7.0894856523136873E-2</v>
      </c>
      <c r="Y66" s="4">
        <f t="shared" si="8"/>
        <v>14000000000</v>
      </c>
      <c r="Z66" s="4">
        <f t="shared" si="9"/>
        <v>1000000000</v>
      </c>
      <c r="AA66" s="4">
        <f t="shared" si="10"/>
        <v>8.2857142857142851E-2</v>
      </c>
      <c r="AB66" s="4">
        <f t="shared" si="11"/>
        <v>5.7000000000000002E-3</v>
      </c>
      <c r="AC66" s="4">
        <f t="shared" si="12"/>
        <v>0.42</v>
      </c>
      <c r="AD66" s="4">
        <f t="shared" si="17"/>
        <v>0.5</v>
      </c>
      <c r="AE66" s="4">
        <f t="shared" si="17"/>
        <v>0.5</v>
      </c>
      <c r="AF66" s="4">
        <f t="shared" si="17"/>
        <v>0.5</v>
      </c>
      <c r="AG66" s="4">
        <f t="shared" si="14"/>
        <v>0.60000000000000053</v>
      </c>
      <c r="AH66" s="4">
        <f t="shared" si="15"/>
        <v>-0.39400000000000002</v>
      </c>
      <c r="AI66" s="4">
        <f t="shared" si="16"/>
        <v>-0.20899999999999999</v>
      </c>
      <c r="AL66">
        <f>Blade1!R45</f>
        <v>-1.4898444883839463</v>
      </c>
      <c r="AM66">
        <f>Blade1!S45</f>
        <v>-6.8514155474711902E-2</v>
      </c>
    </row>
    <row r="67" spans="1:39" x14ac:dyDescent="0.25">
      <c r="A67">
        <v>17.5</v>
      </c>
      <c r="B67">
        <v>194.7</v>
      </c>
      <c r="C67" s="2">
        <v>113</v>
      </c>
      <c r="D67">
        <v>-0.371</v>
      </c>
      <c r="E67">
        <v>-0.22500000000000001</v>
      </c>
      <c r="F67">
        <v>7.7</v>
      </c>
      <c r="G67" s="2">
        <v>385000000</v>
      </c>
      <c r="H67" s="2">
        <v>997000000</v>
      </c>
      <c r="I67" s="2">
        <v>61700000</v>
      </c>
      <c r="J67">
        <v>-8.5000000000000006E-2</v>
      </c>
      <c r="K67">
        <v>1.0999999999999999E-2</v>
      </c>
      <c r="L67">
        <v>0.28999999999999998</v>
      </c>
      <c r="M67">
        <v>0.03</v>
      </c>
      <c r="O67">
        <f>Blade1!D46</f>
        <v>7.3</v>
      </c>
      <c r="Q67" s="4">
        <f t="shared" si="0"/>
        <v>17.5</v>
      </c>
      <c r="R67" s="4">
        <f t="shared" si="1"/>
        <v>194.7</v>
      </c>
      <c r="S67" s="4">
        <f t="shared" si="2"/>
        <v>1.0131327356503952</v>
      </c>
      <c r="T67" s="4">
        <f t="shared" si="3"/>
        <v>-0.13227045003673429</v>
      </c>
      <c r="U67" s="4">
        <f t="shared" si="4"/>
        <v>0.1494065274942955</v>
      </c>
      <c r="V67" s="4">
        <f t="shared" si="5"/>
        <v>0.74703263747147752</v>
      </c>
      <c r="W67" s="4">
        <f t="shared" si="6"/>
        <v>1.3822056980205113</v>
      </c>
      <c r="X67" s="4">
        <f t="shared" si="7"/>
        <v>-6.3196949710292882E-2</v>
      </c>
      <c r="Y67" s="4">
        <f t="shared" si="8"/>
        <v>14000000000</v>
      </c>
      <c r="Z67" s="4">
        <f t="shared" si="9"/>
        <v>1000000000</v>
      </c>
      <c r="AA67" s="4">
        <f t="shared" si="10"/>
        <v>7.1214285714285716E-2</v>
      </c>
      <c r="AB67" s="4">
        <f t="shared" si="11"/>
        <v>4.4071428571428569E-3</v>
      </c>
      <c r="AC67" s="4">
        <f t="shared" si="12"/>
        <v>0.38500000000000001</v>
      </c>
      <c r="AD67" s="4">
        <f t="shared" si="17"/>
        <v>0.5</v>
      </c>
      <c r="AE67" s="4">
        <f t="shared" si="17"/>
        <v>0.5</v>
      </c>
      <c r="AF67" s="4">
        <f t="shared" si="17"/>
        <v>0.5</v>
      </c>
      <c r="AG67" s="4">
        <f t="shared" si="14"/>
        <v>0.40000000000000036</v>
      </c>
      <c r="AH67" s="4">
        <f t="shared" si="15"/>
        <v>-0.371</v>
      </c>
      <c r="AI67" s="4">
        <f t="shared" si="16"/>
        <v>-0.22500000000000001</v>
      </c>
      <c r="AL67">
        <f>Blade1!R46</f>
        <v>-1.4698401556657574</v>
      </c>
      <c r="AM67">
        <f>Blade1!S46</f>
        <v>-9.3217560526957344E-2</v>
      </c>
    </row>
    <row r="68" spans="1:39" x14ac:dyDescent="0.25">
      <c r="A68">
        <v>18</v>
      </c>
      <c r="B68">
        <v>186.5</v>
      </c>
      <c r="C68" s="2">
        <v>102</v>
      </c>
      <c r="D68">
        <v>-0.36599999999999999</v>
      </c>
      <c r="E68">
        <v>-0.23899999999999999</v>
      </c>
      <c r="F68">
        <v>7.2</v>
      </c>
      <c r="G68" s="2">
        <v>353000000</v>
      </c>
      <c r="H68" s="2">
        <v>938000000</v>
      </c>
      <c r="I68" s="2">
        <v>49400000</v>
      </c>
      <c r="J68">
        <v>-8.1000000000000003E-2</v>
      </c>
      <c r="K68">
        <v>1.0999999999999999E-2</v>
      </c>
      <c r="L68">
        <v>0.28100000000000003</v>
      </c>
      <c r="M68">
        <v>3.2000000000000001E-2</v>
      </c>
      <c r="Q68" s="4">
        <f t="shared" si="0"/>
        <v>18</v>
      </c>
      <c r="R68" s="4">
        <f t="shared" si="1"/>
        <v>186.5</v>
      </c>
      <c r="S68" s="4">
        <f t="shared" si="2"/>
        <v>1.0016904866517145</v>
      </c>
      <c r="T68" s="4">
        <f t="shared" si="3"/>
        <v>-0.12304945915274851</v>
      </c>
      <c r="U68" s="4">
        <f t="shared" si="4"/>
        <v>0.14503539224304329</v>
      </c>
      <c r="V68" s="4">
        <f t="shared" si="5"/>
        <v>0.72517696121521646</v>
      </c>
      <c r="W68" s="4">
        <f t="shared" si="6"/>
        <v>1.3582040106227051</v>
      </c>
      <c r="X68" s="4">
        <f t="shared" si="7"/>
        <v>-5.6844419874866353E-2</v>
      </c>
      <c r="Y68" s="4">
        <f t="shared" si="8"/>
        <v>14000000000</v>
      </c>
      <c r="Z68" s="4">
        <f t="shared" si="9"/>
        <v>1000000000</v>
      </c>
      <c r="AA68" s="4">
        <f t="shared" si="10"/>
        <v>6.7000000000000004E-2</v>
      </c>
      <c r="AB68" s="4">
        <f t="shared" si="11"/>
        <v>3.5285714285714287E-3</v>
      </c>
      <c r="AC68" s="4">
        <f t="shared" si="12"/>
        <v>0.35299999999999998</v>
      </c>
      <c r="AD68" s="4">
        <f t="shared" si="17"/>
        <v>0.5</v>
      </c>
      <c r="AE68" s="4">
        <f t="shared" si="17"/>
        <v>0.5</v>
      </c>
      <c r="AF68" s="4">
        <f t="shared" si="17"/>
        <v>0.5</v>
      </c>
      <c r="AG68" s="4">
        <f t="shared" si="14"/>
        <v>7.2</v>
      </c>
      <c r="AH68" s="4">
        <f t="shared" si="15"/>
        <v>-0.36599999999999999</v>
      </c>
      <c r="AI68" s="4">
        <f t="shared" si="16"/>
        <v>-0.23899999999999999</v>
      </c>
      <c r="AL68">
        <f>Blade1!R47</f>
        <v>-1.4494304430273945</v>
      </c>
      <c r="AM68">
        <f>Blade1!S47</f>
        <v>-0.11518927105150087</v>
      </c>
    </row>
    <row r="69" spans="1:39" x14ac:dyDescent="0.25">
      <c r="A69">
        <v>18.5</v>
      </c>
      <c r="B69">
        <v>180.1</v>
      </c>
      <c r="C69" s="2">
        <v>93.8</v>
      </c>
      <c r="D69">
        <v>-0.36099999999999999</v>
      </c>
      <c r="E69">
        <v>-0.252</v>
      </c>
      <c r="F69">
        <v>6.7</v>
      </c>
      <c r="G69" s="2">
        <v>324000000</v>
      </c>
      <c r="H69" s="2">
        <v>880000000</v>
      </c>
      <c r="I69" s="2">
        <v>43200000</v>
      </c>
      <c r="J69">
        <v>-7.8E-2</v>
      </c>
      <c r="K69">
        <v>1.0999999999999999E-2</v>
      </c>
      <c r="L69">
        <v>0.27700000000000002</v>
      </c>
      <c r="M69">
        <v>3.2000000000000001E-2</v>
      </c>
      <c r="Q69" s="4">
        <f t="shared" si="0"/>
        <v>18.5</v>
      </c>
      <c r="R69" s="4">
        <f t="shared" si="1"/>
        <v>180.1</v>
      </c>
      <c r="S69" s="4">
        <f t="shared" si="2"/>
        <v>0.99020529395793977</v>
      </c>
      <c r="T69" s="4">
        <f t="shared" si="3"/>
        <v>-0.11322279544514277</v>
      </c>
      <c r="U69" s="4">
        <f t="shared" si="4"/>
        <v>0.14153305752554093</v>
      </c>
      <c r="V69" s="4">
        <f t="shared" si="5"/>
        <v>0.70766528762770464</v>
      </c>
      <c r="W69" s="4">
        <f t="shared" si="6"/>
        <v>1.3403307890650165</v>
      </c>
      <c r="X69" s="4">
        <f t="shared" si="7"/>
        <v>-5.0948100134571267E-2</v>
      </c>
      <c r="Y69" s="4">
        <f t="shared" si="8"/>
        <v>14000000000</v>
      </c>
      <c r="Z69" s="4">
        <f t="shared" si="9"/>
        <v>1000000000</v>
      </c>
      <c r="AA69" s="4">
        <f t="shared" si="10"/>
        <v>6.2857142857142861E-2</v>
      </c>
      <c r="AB69" s="4">
        <f t="shared" si="11"/>
        <v>3.0857142857142858E-3</v>
      </c>
      <c r="AC69" s="4">
        <f t="shared" si="12"/>
        <v>0.32400000000000001</v>
      </c>
      <c r="AD69" s="4">
        <f t="shared" si="17"/>
        <v>0.5</v>
      </c>
      <c r="AE69" s="4">
        <f t="shared" si="17"/>
        <v>0.5</v>
      </c>
      <c r="AF69" s="4">
        <f t="shared" si="17"/>
        <v>0.5</v>
      </c>
      <c r="AG69" s="4">
        <f t="shared" si="14"/>
        <v>6.7</v>
      </c>
      <c r="AH69" s="4">
        <f t="shared" si="15"/>
        <v>-0.36099999999999999</v>
      </c>
      <c r="AI69" s="4">
        <f t="shared" si="16"/>
        <v>-0.252</v>
      </c>
      <c r="AL69">
        <f>Blade1!R48</f>
        <v>-1.4299559827300343</v>
      </c>
      <c r="AM69">
        <f>Blade1!S48</f>
        <v>-0.13695264490368189</v>
      </c>
    </row>
    <row r="70" spans="1:39" x14ac:dyDescent="0.25">
      <c r="A70">
        <v>19</v>
      </c>
      <c r="B70">
        <v>182</v>
      </c>
      <c r="C70" s="2">
        <v>91.4</v>
      </c>
      <c r="D70">
        <v>-0.36</v>
      </c>
      <c r="E70">
        <v>-0.26400000000000001</v>
      </c>
      <c r="F70">
        <v>6.3</v>
      </c>
      <c r="G70" s="2">
        <v>298000000</v>
      </c>
      <c r="H70" s="2">
        <v>853000000</v>
      </c>
      <c r="I70" s="2">
        <v>42400000</v>
      </c>
      <c r="J70">
        <v>-7.6999999999999999E-2</v>
      </c>
      <c r="K70">
        <v>0.01</v>
      </c>
      <c r="L70">
        <v>0.27400000000000002</v>
      </c>
      <c r="M70">
        <v>2.9000000000000001E-2</v>
      </c>
      <c r="Q70" s="4">
        <f t="shared" si="0"/>
        <v>19</v>
      </c>
      <c r="R70" s="4">
        <f t="shared" si="1"/>
        <v>182</v>
      </c>
      <c r="S70" s="4">
        <f t="shared" si="2"/>
        <v>0.97128920404360164</v>
      </c>
      <c r="T70" s="4">
        <f t="shared" si="3"/>
        <v>-0.10494691758146571</v>
      </c>
      <c r="U70" s="4">
        <f t="shared" si="4"/>
        <v>0.13897949519454608</v>
      </c>
      <c r="V70" s="4">
        <f t="shared" si="5"/>
        <v>0.69489747597273044</v>
      </c>
      <c r="W70" s="4">
        <f t="shared" si="6"/>
        <v>1.3180845474976399</v>
      </c>
      <c r="X70" s="4">
        <f t="shared" si="7"/>
        <v>-4.7544916234860402E-2</v>
      </c>
      <c r="Y70" s="4">
        <f t="shared" si="8"/>
        <v>14000000000</v>
      </c>
      <c r="Z70" s="4">
        <f t="shared" si="9"/>
        <v>1000000000</v>
      </c>
      <c r="AA70" s="4">
        <f t="shared" si="10"/>
        <v>6.0928571428571429E-2</v>
      </c>
      <c r="AB70" s="4">
        <f t="shared" si="11"/>
        <v>3.0285714285714286E-3</v>
      </c>
      <c r="AC70" s="4">
        <f t="shared" si="12"/>
        <v>0.29799999999999999</v>
      </c>
      <c r="AD70" s="4">
        <f t="shared" si="17"/>
        <v>0.5</v>
      </c>
      <c r="AE70" s="4">
        <f t="shared" si="17"/>
        <v>0.5</v>
      </c>
      <c r="AF70" s="4">
        <f t="shared" si="17"/>
        <v>0.5</v>
      </c>
      <c r="AG70" s="4">
        <f t="shared" si="14"/>
        <v>6.3</v>
      </c>
      <c r="AH70" s="4">
        <f t="shared" si="15"/>
        <v>-0.36</v>
      </c>
      <c r="AI70" s="4">
        <f t="shared" si="16"/>
        <v>-0.26400000000000001</v>
      </c>
      <c r="AL70">
        <f>Blade1!R49</f>
        <v>-1.408921540724561</v>
      </c>
      <c r="AM70">
        <f>Blade1!S49</f>
        <v>-0.15756301481799298</v>
      </c>
    </row>
    <row r="71" spans="1:39" x14ac:dyDescent="0.25">
      <c r="A71">
        <v>19.5</v>
      </c>
      <c r="B71">
        <v>175.3</v>
      </c>
      <c r="C71" s="2">
        <v>83.1</v>
      </c>
      <c r="D71">
        <v>-0.35399999999999998</v>
      </c>
      <c r="E71">
        <v>-0.27700000000000002</v>
      </c>
      <c r="F71">
        <v>5.8</v>
      </c>
      <c r="G71" s="2">
        <v>272000000</v>
      </c>
      <c r="H71" s="2">
        <v>795000000</v>
      </c>
      <c r="I71" s="2">
        <v>36300000</v>
      </c>
      <c r="J71">
        <v>-7.4999999999999997E-2</v>
      </c>
      <c r="K71">
        <v>0.01</v>
      </c>
      <c r="L71">
        <v>0.26500000000000001</v>
      </c>
      <c r="M71">
        <v>2.9000000000000001E-2</v>
      </c>
      <c r="Q71" s="4">
        <f t="shared" si="0"/>
        <v>19.5</v>
      </c>
      <c r="R71" s="4">
        <f t="shared" si="1"/>
        <v>175.3</v>
      </c>
      <c r="S71" s="4">
        <f t="shared" si="2"/>
        <v>0.95869563611063713</v>
      </c>
      <c r="T71" s="4">
        <f t="shared" si="3"/>
        <v>-9.4724495932365343E-2</v>
      </c>
      <c r="U71" s="4">
        <f t="shared" si="4"/>
        <v>0.13502770301955552</v>
      </c>
      <c r="V71" s="4">
        <f t="shared" si="5"/>
        <v>0.67513851509777756</v>
      </c>
      <c r="W71" s="4">
        <f t="shared" si="6"/>
        <v>1.2950350074659491</v>
      </c>
      <c r="X71" s="4">
        <f t="shared" si="7"/>
        <v>-4.1462621422416579E-2</v>
      </c>
      <c r="Y71" s="4">
        <f t="shared" si="8"/>
        <v>14000000000</v>
      </c>
      <c r="Z71" s="4">
        <f t="shared" si="9"/>
        <v>1000000000</v>
      </c>
      <c r="AA71" s="4">
        <f t="shared" si="10"/>
        <v>5.6785714285714287E-2</v>
      </c>
      <c r="AB71" s="4">
        <f t="shared" si="11"/>
        <v>2.5928571428571428E-3</v>
      </c>
      <c r="AC71" s="4">
        <f t="shared" si="12"/>
        <v>0.27200000000000002</v>
      </c>
      <c r="AD71" s="4">
        <f t="shared" si="17"/>
        <v>0.5</v>
      </c>
      <c r="AE71" s="4">
        <f t="shared" si="17"/>
        <v>0.5</v>
      </c>
      <c r="AF71" s="4">
        <f t="shared" si="17"/>
        <v>0.5</v>
      </c>
      <c r="AG71" s="4">
        <f t="shared" si="14"/>
        <v>5.8</v>
      </c>
      <c r="AH71" s="4">
        <f t="shared" si="15"/>
        <v>-0.35399999999999998</v>
      </c>
      <c r="AI71" s="4">
        <f t="shared" si="16"/>
        <v>-0.27700000000000002</v>
      </c>
      <c r="AL71">
        <f>Blade1!R50</f>
        <v>-1.3883222522446257</v>
      </c>
      <c r="AM71">
        <f>Blade1!S50</f>
        <v>-0.17990591926806779</v>
      </c>
    </row>
    <row r="72" spans="1:39" x14ac:dyDescent="0.25">
      <c r="A72">
        <v>20</v>
      </c>
      <c r="B72">
        <v>177</v>
      </c>
      <c r="C72" s="2">
        <v>81.2</v>
      </c>
      <c r="D72">
        <v>-0.35499999999999998</v>
      </c>
      <c r="E72">
        <v>-0.28899999999999998</v>
      </c>
      <c r="F72">
        <v>5.5</v>
      </c>
      <c r="G72" s="2">
        <v>250000000</v>
      </c>
      <c r="H72" s="2">
        <v>775000000</v>
      </c>
      <c r="I72" s="2">
        <v>35400000</v>
      </c>
      <c r="J72">
        <v>-7.4999999999999997E-2</v>
      </c>
      <c r="K72">
        <v>8.9999999999999993E-3</v>
      </c>
      <c r="L72">
        <v>0.26500000000000001</v>
      </c>
      <c r="M72">
        <v>2.7E-2</v>
      </c>
      <c r="Q72" s="4">
        <f t="shared" si="0"/>
        <v>20</v>
      </c>
      <c r="R72" s="4">
        <f t="shared" si="1"/>
        <v>177</v>
      </c>
      <c r="S72" s="4">
        <f t="shared" si="2"/>
        <v>0.93814585999062605</v>
      </c>
      <c r="T72" s="4">
        <f t="shared" si="3"/>
        <v>-8.5190550541536986E-2</v>
      </c>
      <c r="U72" s="4">
        <f t="shared" si="4"/>
        <v>0.13283261041726577</v>
      </c>
      <c r="V72" s="4">
        <f t="shared" si="5"/>
        <v>0.66416305208632886</v>
      </c>
      <c r="W72" s="4">
        <f t="shared" si="6"/>
        <v>1.2748553438901029</v>
      </c>
      <c r="X72" s="4">
        <f t="shared" si="7"/>
        <v>-3.4685863114051613E-2</v>
      </c>
      <c r="Y72" s="4">
        <f t="shared" si="8"/>
        <v>14000000000</v>
      </c>
      <c r="Z72" s="4">
        <f t="shared" si="9"/>
        <v>1000000000</v>
      </c>
      <c r="AA72" s="4">
        <f t="shared" si="10"/>
        <v>5.5357142857142855E-2</v>
      </c>
      <c r="AB72" s="4">
        <f t="shared" si="11"/>
        <v>2.5285714285714286E-3</v>
      </c>
      <c r="AC72" s="4">
        <f t="shared" si="12"/>
        <v>0.25</v>
      </c>
      <c r="AD72" s="4">
        <f t="shared" si="17"/>
        <v>0.5</v>
      </c>
      <c r="AE72" s="4">
        <f t="shared" si="17"/>
        <v>0.5</v>
      </c>
      <c r="AF72" s="4">
        <f t="shared" si="17"/>
        <v>0.5</v>
      </c>
      <c r="AG72" s="4">
        <f t="shared" si="14"/>
        <v>5.5</v>
      </c>
      <c r="AH72" s="4">
        <f t="shared" si="15"/>
        <v>-0.35499999999999998</v>
      </c>
      <c r="AI72" s="4">
        <f t="shared" si="16"/>
        <v>-0.28899999999999998</v>
      </c>
      <c r="AL72">
        <f>Blade1!R51</f>
        <v>-1.3686631866408465</v>
      </c>
      <c r="AM72">
        <f>Blade1!S51</f>
        <v>-0.20203931511217518</v>
      </c>
    </row>
    <row r="73" spans="1:39" x14ac:dyDescent="0.25">
      <c r="A73">
        <v>20.5</v>
      </c>
      <c r="B73">
        <v>171.7</v>
      </c>
      <c r="C73" s="2">
        <v>74.7</v>
      </c>
      <c r="D73">
        <v>-0.34899999999999998</v>
      </c>
      <c r="E73">
        <v>-0.30199999999999999</v>
      </c>
      <c r="F73">
        <v>5</v>
      </c>
      <c r="G73" s="2">
        <v>227000000</v>
      </c>
      <c r="H73" s="2">
        <v>721000000</v>
      </c>
      <c r="I73" s="2">
        <v>30700000</v>
      </c>
      <c r="J73">
        <v>-7.3999999999999996E-2</v>
      </c>
      <c r="K73">
        <v>8.9999999999999993E-3</v>
      </c>
      <c r="L73">
        <v>0.25600000000000001</v>
      </c>
      <c r="M73">
        <v>2.7E-2</v>
      </c>
      <c r="Q73" s="4">
        <f t="shared" si="0"/>
        <v>20.5</v>
      </c>
      <c r="R73" s="4">
        <f t="shared" si="1"/>
        <v>171.7</v>
      </c>
      <c r="S73" s="4">
        <f t="shared" si="2"/>
        <v>0.92444319150932208</v>
      </c>
      <c r="T73" s="4">
        <f t="shared" si="3"/>
        <v>-7.5520937244595521E-2</v>
      </c>
      <c r="U73" s="4">
        <f t="shared" si="4"/>
        <v>0.12935656641983234</v>
      </c>
      <c r="V73" s="4">
        <f t="shared" si="5"/>
        <v>0.64678283209916176</v>
      </c>
      <c r="W73" s="4">
        <f t="shared" si="6"/>
        <v>1.2516186385101402</v>
      </c>
      <c r="X73" s="4">
        <f t="shared" si="7"/>
        <v>-2.8828037572216969E-2</v>
      </c>
      <c r="Y73" s="4">
        <f t="shared" si="8"/>
        <v>14000000000</v>
      </c>
      <c r="Z73" s="4">
        <f t="shared" si="9"/>
        <v>1000000000</v>
      </c>
      <c r="AA73" s="4">
        <f t="shared" si="10"/>
        <v>5.1499999999999997E-2</v>
      </c>
      <c r="AB73" s="4">
        <f t="shared" si="11"/>
        <v>2.1928571428571427E-3</v>
      </c>
      <c r="AC73" s="4">
        <f t="shared" si="12"/>
        <v>0.22700000000000001</v>
      </c>
      <c r="AD73" s="4">
        <f t="shared" si="17"/>
        <v>0.5</v>
      </c>
      <c r="AE73" s="4">
        <f t="shared" si="17"/>
        <v>0.5</v>
      </c>
      <c r="AF73" s="4">
        <f t="shared" si="17"/>
        <v>0.5</v>
      </c>
      <c r="AG73" s="4">
        <f t="shared" si="14"/>
        <v>5</v>
      </c>
      <c r="AH73" s="4">
        <f t="shared" si="15"/>
        <v>-0.34899999999999998</v>
      </c>
      <c r="AI73" s="4">
        <f t="shared" si="16"/>
        <v>-0.30199999999999999</v>
      </c>
      <c r="AL73">
        <f>Blade1!R52</f>
        <v>-1.3479460008528401</v>
      </c>
      <c r="AM73">
        <f>Blade1!S52</f>
        <v>-0.22396283543590545</v>
      </c>
    </row>
    <row r="74" spans="1:39" x14ac:dyDescent="0.25">
      <c r="A74">
        <v>21</v>
      </c>
      <c r="B74">
        <v>169.2</v>
      </c>
      <c r="C74" s="2">
        <v>70.099999999999994</v>
      </c>
      <c r="D74">
        <v>-0.34599999999999997</v>
      </c>
      <c r="E74">
        <v>-0.315</v>
      </c>
      <c r="F74">
        <v>4.5999999999999996</v>
      </c>
      <c r="G74" s="2">
        <v>208000000</v>
      </c>
      <c r="H74" s="2">
        <v>690000000</v>
      </c>
      <c r="I74" s="2">
        <v>27700000</v>
      </c>
      <c r="J74">
        <v>-7.1999999999999995E-2</v>
      </c>
      <c r="K74">
        <v>8.9999999999999993E-3</v>
      </c>
      <c r="L74">
        <v>0.251</v>
      </c>
      <c r="M74">
        <v>2.5999999999999999E-2</v>
      </c>
      <c r="Q74" s="4">
        <f t="shared" si="0"/>
        <v>21</v>
      </c>
      <c r="R74" s="4">
        <f t="shared" si="1"/>
        <v>169.2</v>
      </c>
      <c r="S74" s="4">
        <f t="shared" si="2"/>
        <v>0.9086824844405641</v>
      </c>
      <c r="T74" s="4">
        <f t="shared" si="3"/>
        <v>-6.7127187711598091E-2</v>
      </c>
      <c r="U74" s="4">
        <f t="shared" si="4"/>
        <v>0.126232782599452</v>
      </c>
      <c r="V74" s="4">
        <f t="shared" si="5"/>
        <v>0.63116391299726005</v>
      </c>
      <c r="W74" s="4">
        <f t="shared" si="6"/>
        <v>1.2292786804683413</v>
      </c>
      <c r="X74" s="4">
        <f t="shared" si="7"/>
        <v>-2.4277694219620449E-2</v>
      </c>
      <c r="Y74" s="4">
        <f t="shared" si="8"/>
        <v>14000000000</v>
      </c>
      <c r="Z74" s="4">
        <f t="shared" si="9"/>
        <v>1000000000</v>
      </c>
      <c r="AA74" s="4">
        <f t="shared" si="10"/>
        <v>4.9285714285714287E-2</v>
      </c>
      <c r="AB74" s="4">
        <f t="shared" si="11"/>
        <v>1.9785714285714285E-3</v>
      </c>
      <c r="AC74" s="4">
        <f t="shared" si="12"/>
        <v>0.20799999999999999</v>
      </c>
      <c r="AD74" s="4">
        <f t="shared" si="17"/>
        <v>0.5</v>
      </c>
      <c r="AE74" s="4">
        <f t="shared" si="17"/>
        <v>0.5</v>
      </c>
      <c r="AF74" s="4">
        <f t="shared" si="17"/>
        <v>0.5</v>
      </c>
      <c r="AG74" s="4">
        <f t="shared" si="14"/>
        <v>4.5999999999999996</v>
      </c>
      <c r="AH74" s="4">
        <f t="shared" si="15"/>
        <v>-0.34599999999999997</v>
      </c>
      <c r="AI74" s="4">
        <f t="shared" si="16"/>
        <v>-0.315</v>
      </c>
      <c r="AL74">
        <f>Blade1!R53</f>
        <v>-1.3271723540083735</v>
      </c>
      <c r="AM74">
        <f>Blade1!S53</f>
        <v>-0.24467612493397356</v>
      </c>
    </row>
    <row r="75" spans="1:39" x14ac:dyDescent="0.25">
      <c r="A75">
        <v>21.5</v>
      </c>
      <c r="B75">
        <v>169.8</v>
      </c>
      <c r="C75" s="2">
        <v>67.5</v>
      </c>
      <c r="D75">
        <v>-0.34499999999999997</v>
      </c>
      <c r="E75">
        <v>-0.32700000000000001</v>
      </c>
      <c r="F75">
        <v>4.3</v>
      </c>
      <c r="G75" s="2">
        <v>190000000</v>
      </c>
      <c r="H75" s="2">
        <v>669000000</v>
      </c>
      <c r="I75" s="2">
        <v>27500000</v>
      </c>
      <c r="J75">
        <v>-6.4000000000000001E-2</v>
      </c>
      <c r="K75">
        <v>7.0000000000000001E-3</v>
      </c>
      <c r="L75">
        <v>0.252</v>
      </c>
      <c r="M75">
        <v>2.1000000000000001E-2</v>
      </c>
      <c r="Q75" s="4">
        <f t="shared" si="0"/>
        <v>21.5</v>
      </c>
      <c r="R75" s="4">
        <f t="shared" si="1"/>
        <v>169.8</v>
      </c>
      <c r="S75" s="4">
        <f t="shared" si="2"/>
        <v>0.89680734573549215</v>
      </c>
      <c r="T75" s="4">
        <f t="shared" si="3"/>
        <v>-5.9854758842725675E-2</v>
      </c>
      <c r="U75" s="4">
        <f t="shared" si="4"/>
        <v>0.12365064026192513</v>
      </c>
      <c r="V75" s="4">
        <f t="shared" si="5"/>
        <v>0.61825320130962558</v>
      </c>
      <c r="W75" s="4">
        <f t="shared" si="6"/>
        <v>1.2108681457538599</v>
      </c>
      <c r="X75" s="4">
        <f t="shared" si="7"/>
        <v>-2.2200889296254522E-2</v>
      </c>
      <c r="Y75" s="4">
        <f t="shared" si="8"/>
        <v>14000000000</v>
      </c>
      <c r="Z75" s="4">
        <f t="shared" si="9"/>
        <v>1000000000</v>
      </c>
      <c r="AA75" s="4">
        <f t="shared" si="10"/>
        <v>4.7785714285714286E-2</v>
      </c>
      <c r="AB75" s="4">
        <f t="shared" si="11"/>
        <v>1.9642857142857144E-3</v>
      </c>
      <c r="AC75" s="4">
        <f t="shared" si="12"/>
        <v>0.19</v>
      </c>
      <c r="AD75" s="4">
        <f t="shared" si="17"/>
        <v>0.5</v>
      </c>
      <c r="AE75" s="4">
        <f t="shared" si="17"/>
        <v>0.5</v>
      </c>
      <c r="AF75" s="4">
        <f t="shared" si="17"/>
        <v>0.5</v>
      </c>
      <c r="AG75" s="4">
        <f t="shared" si="14"/>
        <v>4.3</v>
      </c>
      <c r="AH75" s="4">
        <f t="shared" si="15"/>
        <v>-0.34499999999999997</v>
      </c>
      <c r="AI75" s="4">
        <f t="shared" si="16"/>
        <v>-0.32700000000000001</v>
      </c>
      <c r="AL75">
        <f>Blade1!R54</f>
        <v>-1.3061520453688837</v>
      </c>
      <c r="AM75">
        <f>Blade1!S54</f>
        <v>-0.26496358373948348</v>
      </c>
    </row>
    <row r="76" spans="1:39" x14ac:dyDescent="0.25">
      <c r="A76">
        <v>22</v>
      </c>
      <c r="B76">
        <v>162.19999999999999</v>
      </c>
      <c r="C76" s="2">
        <v>60</v>
      </c>
      <c r="D76">
        <v>-0.34</v>
      </c>
      <c r="E76">
        <v>-0.34</v>
      </c>
      <c r="F76">
        <v>4</v>
      </c>
      <c r="G76" s="2">
        <v>173000000</v>
      </c>
      <c r="H76" s="2">
        <v>625000000</v>
      </c>
      <c r="I76" s="2">
        <v>23700000</v>
      </c>
      <c r="J76">
        <v>-5.3999999999999999E-2</v>
      </c>
      <c r="K76">
        <v>5.0000000000000001E-3</v>
      </c>
      <c r="L76">
        <v>0.24299999999999999</v>
      </c>
      <c r="M76">
        <v>1.9E-2</v>
      </c>
      <c r="Q76" s="4">
        <f t="shared" si="0"/>
        <v>22</v>
      </c>
      <c r="R76" s="4">
        <f t="shared" si="1"/>
        <v>162.19999999999999</v>
      </c>
      <c r="S76" s="4">
        <f t="shared" si="2"/>
        <v>0.8920677232936578</v>
      </c>
      <c r="T76" s="4">
        <f t="shared" si="3"/>
        <v>-5.2488949898639947E-2</v>
      </c>
      <c r="U76" s="4">
        <f t="shared" si="4"/>
        <v>0.11927887278371767</v>
      </c>
      <c r="V76" s="4">
        <f t="shared" si="5"/>
        <v>0.59639436391858835</v>
      </c>
      <c r="W76" s="4">
        <f t="shared" si="6"/>
        <v>1.1873676555884078</v>
      </c>
      <c r="X76" s="4">
        <f t="shared" si="7"/>
        <v>-1.7805380492997236E-2</v>
      </c>
      <c r="Y76" s="4">
        <f t="shared" si="8"/>
        <v>14000000000</v>
      </c>
      <c r="Z76" s="4">
        <f t="shared" si="9"/>
        <v>1000000000</v>
      </c>
      <c r="AA76" s="4">
        <f t="shared" si="10"/>
        <v>4.4642857142857144E-2</v>
      </c>
      <c r="AB76" s="4">
        <f t="shared" si="11"/>
        <v>1.6928571428571429E-3</v>
      </c>
      <c r="AC76" s="4">
        <f t="shared" si="12"/>
        <v>0.17299999999999999</v>
      </c>
      <c r="AD76" s="4">
        <f t="shared" si="17"/>
        <v>0.5</v>
      </c>
      <c r="AE76" s="4">
        <f t="shared" si="17"/>
        <v>0.5</v>
      </c>
      <c r="AF76" s="4">
        <f t="shared" si="17"/>
        <v>0.5</v>
      </c>
      <c r="AG76" s="4">
        <f t="shared" si="14"/>
        <v>4</v>
      </c>
      <c r="AH76" s="4">
        <f t="shared" si="15"/>
        <v>-0.34</v>
      </c>
      <c r="AI76" s="4">
        <f t="shared" si="16"/>
        <v>-0.34</v>
      </c>
      <c r="AL76">
        <f>Blade1!R55</f>
        <v>-1.2862849643764089</v>
      </c>
      <c r="AM76">
        <f>Blade1!S55</f>
        <v>-0.28629007943224372</v>
      </c>
    </row>
    <row r="77" spans="1:39" x14ac:dyDescent="0.25">
      <c r="A77">
        <v>22.5</v>
      </c>
      <c r="B77">
        <v>162.30000000000001</v>
      </c>
      <c r="C77" s="2">
        <v>55.6</v>
      </c>
      <c r="D77">
        <v>-0.32100000000000001</v>
      </c>
      <c r="E77">
        <v>-0.35399999999999998</v>
      </c>
      <c r="F77">
        <v>3.5</v>
      </c>
      <c r="G77" s="2">
        <v>159000000</v>
      </c>
      <c r="H77" s="2">
        <v>546000000</v>
      </c>
      <c r="I77" s="2">
        <v>23300000</v>
      </c>
      <c r="J77">
        <v>-5.8999999999999997E-2</v>
      </c>
      <c r="K77">
        <v>5.0000000000000001E-3</v>
      </c>
      <c r="L77">
        <v>0.221</v>
      </c>
      <c r="M77">
        <v>1.6E-2</v>
      </c>
      <c r="Q77" s="4">
        <f t="shared" si="0"/>
        <v>22.5</v>
      </c>
      <c r="R77" s="4">
        <f t="shared" si="1"/>
        <v>162.30000000000001</v>
      </c>
      <c r="S77" s="4">
        <f t="shared" si="2"/>
        <v>0.88500387668838254</v>
      </c>
      <c r="T77" s="4">
        <f t="shared" si="3"/>
        <v>-4.6351254872879999E-2</v>
      </c>
      <c r="U77" s="4">
        <f t="shared" si="4"/>
        <v>0.11478667128312793</v>
      </c>
      <c r="V77" s="4">
        <f t="shared" si="5"/>
        <v>0.57393335641563969</v>
      </c>
      <c r="W77" s="4">
        <f t="shared" si="6"/>
        <v>1.1638100863116219</v>
      </c>
      <c r="X77" s="4">
        <f t="shared" si="7"/>
        <v>-1.8278181020479511E-2</v>
      </c>
      <c r="Y77" s="4">
        <f t="shared" si="8"/>
        <v>14000000000</v>
      </c>
      <c r="Z77" s="4">
        <f t="shared" si="9"/>
        <v>1000000000</v>
      </c>
      <c r="AA77" s="4">
        <f t="shared" si="10"/>
        <v>3.9E-2</v>
      </c>
      <c r="AB77" s="4">
        <f t="shared" si="11"/>
        <v>1.6642857142857143E-3</v>
      </c>
      <c r="AC77" s="4">
        <f t="shared" si="12"/>
        <v>0.159</v>
      </c>
      <c r="AD77" s="4">
        <f t="shared" si="17"/>
        <v>0.5</v>
      </c>
      <c r="AE77" s="4">
        <f t="shared" si="17"/>
        <v>0.5</v>
      </c>
      <c r="AF77" s="4">
        <f t="shared" si="17"/>
        <v>0.5</v>
      </c>
      <c r="AG77" s="4">
        <f t="shared" si="14"/>
        <v>3.5</v>
      </c>
      <c r="AH77" s="4">
        <f t="shared" si="15"/>
        <v>-0.32100000000000001</v>
      </c>
      <c r="AI77" s="4">
        <f t="shared" si="16"/>
        <v>-0.35399999999999998</v>
      </c>
      <c r="AL77">
        <f>Blade1!R56</f>
        <v>-1.2651990724929469</v>
      </c>
      <c r="AM77">
        <f>Blade1!S56</f>
        <v>-0.3062599349675672</v>
      </c>
    </row>
    <row r="78" spans="1:39" x14ac:dyDescent="0.25">
      <c r="A78">
        <v>23</v>
      </c>
      <c r="B78">
        <v>155.4</v>
      </c>
      <c r="C78" s="2">
        <v>48</v>
      </c>
      <c r="D78">
        <v>-0.311</v>
      </c>
      <c r="E78">
        <v>-0.36699999999999999</v>
      </c>
      <c r="F78">
        <v>3.1</v>
      </c>
      <c r="G78" s="2">
        <v>145000000</v>
      </c>
      <c r="H78" s="2">
        <v>490000000</v>
      </c>
      <c r="I78" s="2">
        <v>20100000</v>
      </c>
      <c r="J78">
        <v>-4.9000000000000002E-2</v>
      </c>
      <c r="K78">
        <v>5.0000000000000001E-3</v>
      </c>
      <c r="L78">
        <v>0.20699999999999999</v>
      </c>
      <c r="M78">
        <v>1.6E-2</v>
      </c>
      <c r="Q78" s="4">
        <f t="shared" si="0"/>
        <v>23</v>
      </c>
      <c r="R78" s="4">
        <f t="shared" si="1"/>
        <v>155.4</v>
      </c>
      <c r="S78" s="4">
        <f t="shared" si="2"/>
        <v>0.88404511272374697</v>
      </c>
      <c r="T78" s="4">
        <f t="shared" si="3"/>
        <v>-3.7458492501876328E-2</v>
      </c>
      <c r="U78" s="4">
        <f t="shared" si="4"/>
        <v>0.10899546724525695</v>
      </c>
      <c r="V78" s="4">
        <f t="shared" si="5"/>
        <v>0.54497733622628475</v>
      </c>
      <c r="W78" s="4">
        <f t="shared" si="6"/>
        <v>1.1390756333844247</v>
      </c>
      <c r="X78" s="4">
        <f t="shared" si="7"/>
        <v>-1.2630413004185492E-2</v>
      </c>
      <c r="Y78" s="4">
        <f t="shared" si="8"/>
        <v>14000000000</v>
      </c>
      <c r="Z78" s="4">
        <f t="shared" si="9"/>
        <v>1000000000</v>
      </c>
      <c r="AA78" s="4">
        <f t="shared" si="10"/>
        <v>3.5000000000000003E-2</v>
      </c>
      <c r="AB78" s="4">
        <f t="shared" si="11"/>
        <v>1.4357142857142856E-3</v>
      </c>
      <c r="AC78" s="4">
        <f t="shared" si="12"/>
        <v>0.14499999999999999</v>
      </c>
      <c r="AD78" s="4">
        <f t="shared" si="17"/>
        <v>0.5</v>
      </c>
      <c r="AE78" s="4">
        <f t="shared" si="17"/>
        <v>0.5</v>
      </c>
      <c r="AF78" s="4">
        <f t="shared" si="17"/>
        <v>0.5</v>
      </c>
      <c r="AG78" s="4">
        <f t="shared" si="14"/>
        <v>3.1</v>
      </c>
      <c r="AH78" s="4">
        <f t="shared" si="15"/>
        <v>-0.311</v>
      </c>
      <c r="AI78" s="4">
        <f t="shared" si="16"/>
        <v>-0.36699999999999999</v>
      </c>
      <c r="AL78">
        <f>Blade1!R57</f>
        <v>-1.2442438036346553</v>
      </c>
      <c r="AM78">
        <f>Blade1!S57</f>
        <v>-0.3271986859827466</v>
      </c>
    </row>
    <row r="79" spans="1:39" x14ac:dyDescent="0.25">
      <c r="A79">
        <v>23.5</v>
      </c>
      <c r="B79">
        <v>152.30000000000001</v>
      </c>
      <c r="C79" s="2">
        <v>44.8</v>
      </c>
      <c r="D79">
        <v>-0.307</v>
      </c>
      <c r="E79">
        <v>-0.38</v>
      </c>
      <c r="F79">
        <v>2.8</v>
      </c>
      <c r="G79" s="2">
        <v>133000000</v>
      </c>
      <c r="H79" s="2">
        <v>458000000</v>
      </c>
      <c r="I79" s="2">
        <v>18900000</v>
      </c>
      <c r="J79">
        <v>-0.05</v>
      </c>
      <c r="K79">
        <v>5.0000000000000001E-3</v>
      </c>
      <c r="L79">
        <v>0.19900000000000001</v>
      </c>
      <c r="M79">
        <v>1.6E-2</v>
      </c>
      <c r="Q79" s="4">
        <f t="shared" si="0"/>
        <v>23.5</v>
      </c>
      <c r="R79" s="4">
        <f t="shared" si="1"/>
        <v>152.30000000000001</v>
      </c>
      <c r="S79" s="4">
        <f t="shared" si="2"/>
        <v>0.86691179219366044</v>
      </c>
      <c r="T79" s="4">
        <f t="shared" si="3"/>
        <v>-2.9598174506070885E-2</v>
      </c>
      <c r="U79" s="4">
        <f t="shared" si="4"/>
        <v>0.10636589073691902</v>
      </c>
      <c r="V79" s="4">
        <f t="shared" si="5"/>
        <v>0.53182945368459511</v>
      </c>
      <c r="W79" s="4">
        <f t="shared" si="6"/>
        <v>1.1150771729239257</v>
      </c>
      <c r="X79" s="4">
        <f t="shared" si="7"/>
        <v>-6.4477143162073869E-3</v>
      </c>
      <c r="Y79" s="4">
        <f t="shared" si="8"/>
        <v>14000000000</v>
      </c>
      <c r="Z79" s="4">
        <f t="shared" si="9"/>
        <v>1000000000</v>
      </c>
      <c r="AA79" s="4">
        <f t="shared" si="10"/>
        <v>3.2714285714285717E-2</v>
      </c>
      <c r="AB79" s="4">
        <f t="shared" si="11"/>
        <v>1.3500000000000001E-3</v>
      </c>
      <c r="AC79" s="4">
        <f t="shared" si="12"/>
        <v>0.13300000000000001</v>
      </c>
      <c r="AD79" s="4">
        <f t="shared" si="17"/>
        <v>0.5</v>
      </c>
      <c r="AE79" s="4">
        <f t="shared" si="17"/>
        <v>0.5</v>
      </c>
      <c r="AF79" s="4">
        <f t="shared" si="17"/>
        <v>0.5</v>
      </c>
      <c r="AG79" s="4">
        <f t="shared" si="14"/>
        <v>2.8</v>
      </c>
      <c r="AH79" s="4">
        <f t="shared" si="15"/>
        <v>-0.307</v>
      </c>
      <c r="AI79" s="4">
        <f t="shared" si="16"/>
        <v>-0.38</v>
      </c>
      <c r="AL79">
        <f>Blade1!R58</f>
        <v>-1.2240963479097102</v>
      </c>
      <c r="AM79">
        <f>Blade1!S58</f>
        <v>-0.34785028329700263</v>
      </c>
    </row>
    <row r="80" spans="1:39" x14ac:dyDescent="0.25">
      <c r="A80">
        <v>24</v>
      </c>
      <c r="B80">
        <v>154.4</v>
      </c>
      <c r="C80" s="2">
        <v>43.8</v>
      </c>
      <c r="D80">
        <v>-0.308</v>
      </c>
      <c r="E80">
        <v>-0.39300000000000002</v>
      </c>
      <c r="F80">
        <v>2.6</v>
      </c>
      <c r="G80" s="2">
        <v>123000000</v>
      </c>
      <c r="H80" s="2">
        <v>454000000</v>
      </c>
      <c r="I80" s="2">
        <v>18500000</v>
      </c>
      <c r="J80">
        <v>-4.7E-2</v>
      </c>
      <c r="K80">
        <v>4.0000000000000001E-3</v>
      </c>
      <c r="L80">
        <v>0.20100000000000001</v>
      </c>
      <c r="M80">
        <v>1.6E-2</v>
      </c>
      <c r="Q80" s="4">
        <f t="shared" si="0"/>
        <v>24</v>
      </c>
      <c r="R80" s="4">
        <f t="shared" si="1"/>
        <v>154.4</v>
      </c>
      <c r="S80" s="4">
        <f t="shared" si="2"/>
        <v>0.84779135137145589</v>
      </c>
      <c r="T80" s="4">
        <f t="shared" si="3"/>
        <v>-2.3776052481512211E-2</v>
      </c>
      <c r="U80" s="4">
        <f t="shared" si="4"/>
        <v>0.10445439867688379</v>
      </c>
      <c r="V80" s="4">
        <f t="shared" si="5"/>
        <v>0.52227199338441899</v>
      </c>
      <c r="W80" s="4">
        <f t="shared" si="6"/>
        <v>1.0949916968220021</v>
      </c>
      <c r="X80" s="4">
        <f t="shared" si="7"/>
        <v>-5.3838458796873212E-4</v>
      </c>
      <c r="Y80" s="4">
        <f t="shared" si="8"/>
        <v>14000000000</v>
      </c>
      <c r="Z80" s="4">
        <f t="shared" si="9"/>
        <v>1000000000</v>
      </c>
      <c r="AA80" s="4">
        <f t="shared" si="10"/>
        <v>3.2428571428571432E-2</v>
      </c>
      <c r="AB80" s="4">
        <f t="shared" si="11"/>
        <v>1.3214285714285715E-3</v>
      </c>
      <c r="AC80" s="4">
        <f t="shared" si="12"/>
        <v>0.123</v>
      </c>
      <c r="AD80" s="4">
        <f t="shared" si="17"/>
        <v>0.5</v>
      </c>
      <c r="AE80" s="4">
        <f t="shared" si="17"/>
        <v>0.5</v>
      </c>
      <c r="AF80" s="4">
        <f t="shared" si="17"/>
        <v>0.5</v>
      </c>
      <c r="AG80" s="4">
        <f t="shared" si="14"/>
        <v>2.6</v>
      </c>
      <c r="AH80" s="4">
        <f t="shared" si="15"/>
        <v>-0.308</v>
      </c>
      <c r="AI80" s="4">
        <f t="shared" si="16"/>
        <v>-0.39300000000000002</v>
      </c>
      <c r="AL80">
        <f>Blade1!R59</f>
        <v>-1.2029244201041365</v>
      </c>
      <c r="AM80">
        <f>Blade1!S59</f>
        <v>-0.36736012568139986</v>
      </c>
    </row>
    <row r="81" spans="1:39" x14ac:dyDescent="0.25">
      <c r="A81">
        <v>24.5</v>
      </c>
      <c r="B81">
        <v>149.6</v>
      </c>
      <c r="C81" s="2">
        <v>40.1</v>
      </c>
      <c r="D81">
        <v>-0.30599999999999999</v>
      </c>
      <c r="E81">
        <v>-0.40699999999999997</v>
      </c>
      <c r="F81">
        <v>2.2999999999999998</v>
      </c>
      <c r="G81" s="2">
        <v>112000000</v>
      </c>
      <c r="H81" s="2">
        <v>424000000</v>
      </c>
      <c r="I81" s="2">
        <v>16100000</v>
      </c>
      <c r="J81">
        <v>-4.5999999999999999E-2</v>
      </c>
      <c r="K81">
        <v>4.0000000000000001E-3</v>
      </c>
      <c r="L81">
        <v>0.193</v>
      </c>
      <c r="M81">
        <v>1.4999999999999999E-2</v>
      </c>
      <c r="Q81" s="4">
        <f t="shared" si="0"/>
        <v>24.5</v>
      </c>
      <c r="R81" s="4">
        <f t="shared" si="1"/>
        <v>149.6</v>
      </c>
      <c r="S81" s="4">
        <f t="shared" si="2"/>
        <v>0.8296052950755457</v>
      </c>
      <c r="T81" s="4">
        <f t="shared" si="3"/>
        <v>-1.812117285427961E-2</v>
      </c>
      <c r="U81" s="4">
        <f t="shared" si="4"/>
        <v>0.10153592171137608</v>
      </c>
      <c r="V81" s="4">
        <f t="shared" si="5"/>
        <v>0.50767960855688044</v>
      </c>
      <c r="W81" s="4">
        <f t="shared" si="6"/>
        <v>1.0679713057900402</v>
      </c>
      <c r="X81" s="4">
        <f t="shared" si="7"/>
        <v>2.4614639072610411E-3</v>
      </c>
      <c r="Y81" s="4">
        <f t="shared" si="8"/>
        <v>14000000000</v>
      </c>
      <c r="Z81" s="4">
        <f t="shared" si="9"/>
        <v>1000000000</v>
      </c>
      <c r="AA81" s="4">
        <f t="shared" si="10"/>
        <v>3.0285714285714287E-2</v>
      </c>
      <c r="AB81" s="4">
        <f t="shared" si="11"/>
        <v>1.15E-3</v>
      </c>
      <c r="AC81" s="4">
        <f t="shared" si="12"/>
        <v>0.112</v>
      </c>
      <c r="AD81" s="4">
        <f t="shared" si="17"/>
        <v>0.5</v>
      </c>
      <c r="AE81" s="4">
        <f t="shared" si="17"/>
        <v>0.5</v>
      </c>
      <c r="AF81" s="4">
        <f t="shared" si="17"/>
        <v>0.5</v>
      </c>
      <c r="AG81" s="4">
        <f t="shared" si="14"/>
        <v>2.2999999999999998</v>
      </c>
      <c r="AH81" s="4">
        <f t="shared" si="15"/>
        <v>-0.30599999999999999</v>
      </c>
      <c r="AI81" s="4">
        <f t="shared" si="16"/>
        <v>-0.40699999999999997</v>
      </c>
      <c r="AL81">
        <f>Blade1!R60</f>
        <v>-1.1817287644209404</v>
      </c>
      <c r="AM81">
        <f>Blade1!S60</f>
        <v>-0.38672811202176033</v>
      </c>
    </row>
    <row r="82" spans="1:39" x14ac:dyDescent="0.25">
      <c r="A82">
        <v>25</v>
      </c>
      <c r="B82">
        <v>151.5</v>
      </c>
      <c r="C82" s="2">
        <v>39.4</v>
      </c>
      <c r="D82">
        <v>-0.30299999999999999</v>
      </c>
      <c r="E82">
        <v>-0.42099999999999999</v>
      </c>
      <c r="F82">
        <v>2</v>
      </c>
      <c r="G82" s="2">
        <v>103000000</v>
      </c>
      <c r="H82" s="2">
        <v>404000000</v>
      </c>
      <c r="I82" s="2">
        <v>15800000</v>
      </c>
      <c r="J82">
        <v>-4.9000000000000002E-2</v>
      </c>
      <c r="K82">
        <v>4.0000000000000001E-3</v>
      </c>
      <c r="L82">
        <v>0.185</v>
      </c>
      <c r="M82">
        <v>1.4999999999999999E-2</v>
      </c>
      <c r="Q82" s="4">
        <f t="shared" si="0"/>
        <v>25</v>
      </c>
      <c r="R82" s="4">
        <f t="shared" si="1"/>
        <v>151.5</v>
      </c>
      <c r="S82" s="4">
        <f t="shared" si="2"/>
        <v>0.8094003769570709</v>
      </c>
      <c r="T82" s="4">
        <f t="shared" si="3"/>
        <v>-1.2758367357970812E-2</v>
      </c>
      <c r="U82" s="4">
        <f t="shared" si="4"/>
        <v>0.10001269277151777</v>
      </c>
      <c r="V82" s="4">
        <f t="shared" si="5"/>
        <v>0.50006346385758882</v>
      </c>
      <c r="W82" s="4">
        <f t="shared" si="6"/>
        <v>1.0428739360158119</v>
      </c>
      <c r="X82" s="4">
        <f t="shared" si="7"/>
        <v>6.4014139676244475E-3</v>
      </c>
      <c r="Y82" s="4">
        <f t="shared" si="8"/>
        <v>14000000000</v>
      </c>
      <c r="Z82" s="4">
        <f t="shared" si="9"/>
        <v>1000000000</v>
      </c>
      <c r="AA82" s="4">
        <f t="shared" si="10"/>
        <v>2.8857142857142856E-2</v>
      </c>
      <c r="AB82" s="4">
        <f t="shared" si="11"/>
        <v>1.1285714285714287E-3</v>
      </c>
      <c r="AC82" s="4">
        <f t="shared" si="12"/>
        <v>0.10299999999999999</v>
      </c>
      <c r="AD82" s="4">
        <f t="shared" si="17"/>
        <v>0.5</v>
      </c>
      <c r="AE82" s="4">
        <f t="shared" si="17"/>
        <v>0.5</v>
      </c>
      <c r="AF82" s="4">
        <f t="shared" si="17"/>
        <v>0.5</v>
      </c>
      <c r="AG82" s="4">
        <f t="shared" si="14"/>
        <v>2</v>
      </c>
      <c r="AH82" s="4">
        <f t="shared" si="15"/>
        <v>-0.30299999999999999</v>
      </c>
      <c r="AI82" s="4">
        <f t="shared" si="16"/>
        <v>-0.42099999999999999</v>
      </c>
      <c r="AL82">
        <f>Blade1!R61</f>
        <v>-1.1615101254678166</v>
      </c>
      <c r="AM82">
        <f>Blade1!S61</f>
        <v>-0.40595414467237534</v>
      </c>
    </row>
    <row r="83" spans="1:39" x14ac:dyDescent="0.25">
      <c r="A83">
        <v>25.5</v>
      </c>
      <c r="B83">
        <v>148.69999999999999</v>
      </c>
      <c r="C83" s="2">
        <v>36.200000000000003</v>
      </c>
      <c r="D83">
        <v>-0.3</v>
      </c>
      <c r="E83">
        <v>-0.435</v>
      </c>
      <c r="F83">
        <v>1.8</v>
      </c>
      <c r="G83" s="2">
        <v>93500000</v>
      </c>
      <c r="H83" s="2">
        <v>376000000</v>
      </c>
      <c r="I83" s="2">
        <v>13700000</v>
      </c>
      <c r="J83">
        <v>-4.7E-2</v>
      </c>
      <c r="K83">
        <v>4.0000000000000001E-3</v>
      </c>
      <c r="L83">
        <v>0.17699999999999999</v>
      </c>
      <c r="M83">
        <v>1.4999999999999999E-2</v>
      </c>
      <c r="Q83" s="4">
        <f t="shared" si="0"/>
        <v>25.5</v>
      </c>
      <c r="R83" s="4">
        <f t="shared" si="1"/>
        <v>148.69999999999999</v>
      </c>
      <c r="S83" s="4">
        <f t="shared" si="2"/>
        <v>0.79316679686849723</v>
      </c>
      <c r="T83" s="4">
        <f t="shared" si="3"/>
        <v>-6.4401499776208793E-3</v>
      </c>
      <c r="U83" s="4">
        <f t="shared" si="4"/>
        <v>9.6763624398720618E-2</v>
      </c>
      <c r="V83" s="4">
        <f t="shared" si="5"/>
        <v>0.48381812199360308</v>
      </c>
      <c r="W83" s="4">
        <f t="shared" si="6"/>
        <v>1.0167107480405617</v>
      </c>
      <c r="X83" s="4">
        <f t="shared" si="7"/>
        <v>1.1590432219902913E-2</v>
      </c>
      <c r="Y83" s="4">
        <f t="shared" si="8"/>
        <v>14000000000</v>
      </c>
      <c r="Z83" s="4">
        <f t="shared" si="9"/>
        <v>1000000000</v>
      </c>
      <c r="AA83" s="4">
        <f t="shared" si="10"/>
        <v>2.6857142857142857E-2</v>
      </c>
      <c r="AB83" s="4">
        <f t="shared" si="11"/>
        <v>9.7857142857142847E-4</v>
      </c>
      <c r="AC83" s="4">
        <f t="shared" si="12"/>
        <v>9.35E-2</v>
      </c>
      <c r="AD83" s="4">
        <f t="shared" si="17"/>
        <v>0.5</v>
      </c>
      <c r="AE83" s="4">
        <f t="shared" si="17"/>
        <v>0.5</v>
      </c>
      <c r="AF83" s="4">
        <f t="shared" si="17"/>
        <v>0.5</v>
      </c>
      <c r="AG83" s="4">
        <f t="shared" si="14"/>
        <v>1.8</v>
      </c>
      <c r="AH83" s="4">
        <f t="shared" si="15"/>
        <v>-0.3</v>
      </c>
      <c r="AI83" s="4">
        <f t="shared" si="16"/>
        <v>-0.435</v>
      </c>
      <c r="AL83">
        <f>Blade1!R62</f>
        <v>-1.1402692482419992</v>
      </c>
      <c r="AM83">
        <f>Blade1!S62</f>
        <v>-0.42603812945758818</v>
      </c>
    </row>
    <row r="84" spans="1:39" x14ac:dyDescent="0.25">
      <c r="A84">
        <v>26</v>
      </c>
      <c r="B84">
        <v>145.5</v>
      </c>
      <c r="C84" s="2">
        <v>32.5</v>
      </c>
      <c r="D84">
        <v>-0.28100000000000003</v>
      </c>
      <c r="E84">
        <v>-0.45</v>
      </c>
      <c r="F84">
        <v>1.4</v>
      </c>
      <c r="G84" s="2">
        <v>84200000</v>
      </c>
      <c r="H84" s="2">
        <v>314000000</v>
      </c>
      <c r="I84" s="2">
        <v>13400000</v>
      </c>
      <c r="J84">
        <v>-5.0999999999999997E-2</v>
      </c>
      <c r="K84">
        <v>4.0000000000000001E-3</v>
      </c>
      <c r="L84">
        <v>0.154</v>
      </c>
      <c r="M84">
        <v>1.2E-2</v>
      </c>
      <c r="Q84" s="4">
        <f t="shared" si="0"/>
        <v>26</v>
      </c>
      <c r="R84" s="4">
        <f t="shared" si="1"/>
        <v>145.5</v>
      </c>
      <c r="S84" s="4">
        <f t="shared" si="2"/>
        <v>0.78692437342365718</v>
      </c>
      <c r="T84" s="4">
        <f t="shared" si="3"/>
        <v>-2.2672594533478807E-3</v>
      </c>
      <c r="U84" s="4">
        <f t="shared" si="4"/>
        <v>9.2687999720008088E-2</v>
      </c>
      <c r="V84" s="4">
        <f t="shared" si="5"/>
        <v>0.46343999860004043</v>
      </c>
      <c r="W84" s="4">
        <f t="shared" si="6"/>
        <v>0.99166772140357851</v>
      </c>
      <c r="X84" s="4">
        <f t="shared" si="7"/>
        <v>1.0738948986195485E-2</v>
      </c>
      <c r="Y84" s="4">
        <f t="shared" si="8"/>
        <v>14000000000</v>
      </c>
      <c r="Z84" s="4">
        <f t="shared" si="9"/>
        <v>1000000000</v>
      </c>
      <c r="AA84" s="4">
        <f t="shared" si="10"/>
        <v>2.242857142857143E-2</v>
      </c>
      <c r="AB84" s="4">
        <f t="shared" si="11"/>
        <v>9.5714285714285714E-4</v>
      </c>
      <c r="AC84" s="4">
        <f t="shared" si="12"/>
        <v>8.4199999999999997E-2</v>
      </c>
      <c r="AD84" s="4">
        <f t="shared" si="17"/>
        <v>0.5</v>
      </c>
      <c r="AE84" s="4">
        <f t="shared" si="17"/>
        <v>0.5</v>
      </c>
      <c r="AF84" s="4">
        <f t="shared" si="17"/>
        <v>0.5</v>
      </c>
      <c r="AG84" s="4">
        <f t="shared" si="14"/>
        <v>1.4</v>
      </c>
      <c r="AH84" s="4">
        <f t="shared" si="15"/>
        <v>-0.28100000000000003</v>
      </c>
      <c r="AI84" s="4">
        <f t="shared" si="16"/>
        <v>-0.45</v>
      </c>
      <c r="AL84">
        <f>Blade1!R63</f>
        <v>-1.1190068781151081</v>
      </c>
      <c r="AM84">
        <f>Blade1!S63</f>
        <v>-0.44497997567331271</v>
      </c>
    </row>
    <row r="85" spans="1:39" x14ac:dyDescent="0.25">
      <c r="A85">
        <v>26.5</v>
      </c>
      <c r="B85">
        <v>138.4</v>
      </c>
      <c r="C85" s="2">
        <v>29.5</v>
      </c>
      <c r="D85">
        <v>-0.27900000000000003</v>
      </c>
      <c r="E85">
        <v>-0.46400000000000002</v>
      </c>
      <c r="F85">
        <v>1.2</v>
      </c>
      <c r="G85" s="2">
        <v>75300000</v>
      </c>
      <c r="H85" s="2">
        <v>289000000</v>
      </c>
      <c r="I85" s="2">
        <v>12000000</v>
      </c>
      <c r="J85">
        <v>-0.05</v>
      </c>
      <c r="K85">
        <v>3.0000000000000001E-3</v>
      </c>
      <c r="L85">
        <v>0.14799999999999999</v>
      </c>
      <c r="M85">
        <v>1.2E-2</v>
      </c>
      <c r="Q85" s="4">
        <f t="shared" si="0"/>
        <v>26.5</v>
      </c>
      <c r="R85" s="4">
        <f t="shared" si="1"/>
        <v>138.4</v>
      </c>
      <c r="S85" s="4">
        <f t="shared" si="2"/>
        <v>0.76817249631592999</v>
      </c>
      <c r="T85" s="4">
        <f t="shared" si="3"/>
        <v>2.7562420296438628E-3</v>
      </c>
      <c r="U85" s="4">
        <f t="shared" si="4"/>
        <v>9.0543293728075194E-2</v>
      </c>
      <c r="V85" s="4">
        <f t="shared" si="5"/>
        <v>0.45271646864037596</v>
      </c>
      <c r="W85" s="4">
        <f t="shared" si="6"/>
        <v>0.9659405898649992</v>
      </c>
      <c r="X85" s="4">
        <f t="shared" si="7"/>
        <v>1.5900867317822198E-2</v>
      </c>
      <c r="Y85" s="4">
        <f t="shared" si="8"/>
        <v>14000000000</v>
      </c>
      <c r="Z85" s="4">
        <f t="shared" si="9"/>
        <v>1000000000</v>
      </c>
      <c r="AA85" s="4">
        <f t="shared" si="10"/>
        <v>2.0642857142857143E-2</v>
      </c>
      <c r="AB85" s="4">
        <f t="shared" si="11"/>
        <v>8.571428571428571E-4</v>
      </c>
      <c r="AC85" s="4">
        <f t="shared" si="12"/>
        <v>7.5300000000000006E-2</v>
      </c>
      <c r="AD85" s="4">
        <f t="shared" si="17"/>
        <v>0.5</v>
      </c>
      <c r="AE85" s="4">
        <f t="shared" si="17"/>
        <v>0.5</v>
      </c>
      <c r="AF85" s="4">
        <f t="shared" si="17"/>
        <v>0.5</v>
      </c>
      <c r="AG85" s="4">
        <f t="shared" si="14"/>
        <v>1.2</v>
      </c>
      <c r="AH85" s="4">
        <f t="shared" si="15"/>
        <v>-0.27900000000000003</v>
      </c>
      <c r="AI85" s="4">
        <f t="shared" si="16"/>
        <v>-0.46400000000000002</v>
      </c>
      <c r="AL85">
        <f>Blade1!R64</f>
        <v>-1.0972243577493224</v>
      </c>
      <c r="AM85">
        <f>Blade1!S64</f>
        <v>-0.46480402097338724</v>
      </c>
    </row>
    <row r="86" spans="1:39" x14ac:dyDescent="0.25">
      <c r="A86">
        <v>27</v>
      </c>
      <c r="B86">
        <v>143.80000000000001</v>
      </c>
      <c r="C86" s="2">
        <v>29.1</v>
      </c>
      <c r="D86">
        <v>-0.27700000000000002</v>
      </c>
      <c r="E86">
        <v>-0.47899999999999998</v>
      </c>
      <c r="F86">
        <v>1</v>
      </c>
      <c r="G86" s="2">
        <v>69300000</v>
      </c>
      <c r="H86" s="2">
        <v>275000000</v>
      </c>
      <c r="I86" s="2">
        <v>11000000</v>
      </c>
      <c r="J86">
        <v>-4.8000000000000001E-2</v>
      </c>
      <c r="K86">
        <v>3.0000000000000001E-3</v>
      </c>
      <c r="L86">
        <v>0.14199999999999999</v>
      </c>
      <c r="M86">
        <v>1.2E-2</v>
      </c>
      <c r="Q86" s="4">
        <f t="shared" si="0"/>
        <v>27</v>
      </c>
      <c r="R86" s="4">
        <f t="shared" si="1"/>
        <v>143.80000000000001</v>
      </c>
      <c r="S86" s="4">
        <f t="shared" si="2"/>
        <v>0.75187611055385051</v>
      </c>
      <c r="T86" s="4">
        <f t="shared" si="3"/>
        <v>8.6214160170216547E-3</v>
      </c>
      <c r="U86" s="4">
        <f t="shared" si="4"/>
        <v>8.8222706608168611E-2</v>
      </c>
      <c r="V86" s="4">
        <f t="shared" si="5"/>
        <v>0.44111353304084305</v>
      </c>
      <c r="W86" s="4">
        <f t="shared" si="6"/>
        <v>0.94169010097562933</v>
      </c>
      <c r="X86" s="4">
        <f t="shared" si="7"/>
        <v>2.0936002496513062E-2</v>
      </c>
      <c r="Y86" s="4">
        <f t="shared" si="8"/>
        <v>14000000000</v>
      </c>
      <c r="Z86" s="4">
        <f t="shared" si="9"/>
        <v>1000000000</v>
      </c>
      <c r="AA86" s="4">
        <f t="shared" si="10"/>
        <v>1.9642857142857142E-2</v>
      </c>
      <c r="AB86" s="4">
        <f t="shared" si="11"/>
        <v>7.8571428571428575E-4</v>
      </c>
      <c r="AC86" s="4">
        <f t="shared" si="12"/>
        <v>6.93E-2</v>
      </c>
      <c r="AD86" s="4">
        <f t="shared" si="17"/>
        <v>0.5</v>
      </c>
      <c r="AE86" s="4">
        <f t="shared" si="17"/>
        <v>0.5</v>
      </c>
      <c r="AF86" s="4">
        <f t="shared" si="17"/>
        <v>0.5</v>
      </c>
      <c r="AG86" s="4">
        <f t="shared" si="14"/>
        <v>1</v>
      </c>
      <c r="AH86" s="4">
        <f t="shared" si="15"/>
        <v>-0.27700000000000002</v>
      </c>
      <c r="AI86" s="4">
        <f t="shared" si="16"/>
        <v>-0.47899999999999998</v>
      </c>
      <c r="AL86">
        <f>Blade1!R65</f>
        <v>-1.0769211571406692</v>
      </c>
      <c r="AM86">
        <f>Blade1!S65</f>
        <v>-0.48545958844054204</v>
      </c>
    </row>
    <row r="87" spans="1:39" x14ac:dyDescent="0.25">
      <c r="A87">
        <v>27.5</v>
      </c>
      <c r="B87">
        <v>137.19999999999999</v>
      </c>
      <c r="C87" s="2">
        <v>27.1</v>
      </c>
      <c r="D87">
        <v>-0.27900000000000003</v>
      </c>
      <c r="E87">
        <v>-0.49299999999999999</v>
      </c>
      <c r="F87">
        <v>0.9</v>
      </c>
      <c r="G87" s="2">
        <v>62500000</v>
      </c>
      <c r="H87" s="2">
        <v>264000000</v>
      </c>
      <c r="I87" s="2">
        <v>10700000</v>
      </c>
      <c r="J87">
        <v>-4.8000000000000001E-2</v>
      </c>
      <c r="K87">
        <v>3.0000000000000001E-3</v>
      </c>
      <c r="L87">
        <v>0.13900000000000001</v>
      </c>
      <c r="M87">
        <v>1.2E-2</v>
      </c>
      <c r="Q87" s="4">
        <f t="shared" si="0"/>
        <v>27.5</v>
      </c>
      <c r="R87" s="4">
        <f t="shared" si="1"/>
        <v>137.19999999999999</v>
      </c>
      <c r="S87" s="4">
        <f t="shared" si="2"/>
        <v>0.72848084736430363</v>
      </c>
      <c r="T87" s="4">
        <f t="shared" si="3"/>
        <v>1.2426758148594896E-2</v>
      </c>
      <c r="U87" s="4">
        <f t="shared" si="4"/>
        <v>8.7160741402840317E-2</v>
      </c>
      <c r="V87" s="4">
        <f t="shared" si="5"/>
        <v>0.43580370701420157</v>
      </c>
      <c r="W87" s="4">
        <f t="shared" si="6"/>
        <v>0.91531641178256784</v>
      </c>
      <c r="X87" s="4">
        <f t="shared" si="7"/>
        <v>2.4362916178240324E-2</v>
      </c>
      <c r="Y87" s="4">
        <f t="shared" si="8"/>
        <v>14000000000</v>
      </c>
      <c r="Z87" s="4">
        <f t="shared" si="9"/>
        <v>1000000000</v>
      </c>
      <c r="AA87" s="4">
        <f t="shared" si="10"/>
        <v>1.8857142857142857E-2</v>
      </c>
      <c r="AB87" s="4">
        <f t="shared" si="11"/>
        <v>7.6428571428571431E-4</v>
      </c>
      <c r="AC87" s="4">
        <f t="shared" si="12"/>
        <v>6.25E-2</v>
      </c>
      <c r="AD87" s="4">
        <f t="shared" si="17"/>
        <v>0.5</v>
      </c>
      <c r="AE87" s="4">
        <f t="shared" si="17"/>
        <v>0.5</v>
      </c>
      <c r="AF87" s="4">
        <f t="shared" si="17"/>
        <v>0.5</v>
      </c>
      <c r="AG87" s="4">
        <f t="shared" si="14"/>
        <v>0.9</v>
      </c>
      <c r="AH87" s="4">
        <f t="shared" si="15"/>
        <v>-0.27900000000000003</v>
      </c>
      <c r="AI87" s="4">
        <f t="shared" si="16"/>
        <v>-0.49299999999999999</v>
      </c>
      <c r="AL87">
        <f>Blade1!R66</f>
        <v>-1.0555220476753588</v>
      </c>
      <c r="AM87">
        <f>Blade1!S66</f>
        <v>-0.50318107948211732</v>
      </c>
    </row>
    <row r="88" spans="1:39" x14ac:dyDescent="0.25">
      <c r="A88">
        <v>28</v>
      </c>
      <c r="B88">
        <v>130.80000000000001</v>
      </c>
      <c r="C88" s="2">
        <v>24.3</v>
      </c>
      <c r="D88">
        <v>-0.27700000000000002</v>
      </c>
      <c r="E88">
        <v>-0.50800000000000001</v>
      </c>
      <c r="F88">
        <v>0.7</v>
      </c>
      <c r="G88" s="2">
        <v>56000000</v>
      </c>
      <c r="H88" s="2">
        <v>242000000</v>
      </c>
      <c r="I88" s="2">
        <v>9340000</v>
      </c>
      <c r="J88">
        <v>-4.5999999999999999E-2</v>
      </c>
      <c r="K88">
        <v>3.0000000000000001E-3</v>
      </c>
      <c r="L88">
        <v>0.13300000000000001</v>
      </c>
      <c r="M88">
        <v>1.2E-2</v>
      </c>
      <c r="Q88" s="4">
        <f t="shared" si="0"/>
        <v>28</v>
      </c>
      <c r="R88" s="4">
        <f t="shared" si="1"/>
        <v>130.80000000000001</v>
      </c>
      <c r="S88" s="4">
        <f t="shared" si="2"/>
        <v>0.71115553787336039</v>
      </c>
      <c r="T88" s="4">
        <f t="shared" si="3"/>
        <v>1.8025078990272281E-2</v>
      </c>
      <c r="U88" s="4">
        <f t="shared" si="4"/>
        <v>8.4530335136101253E-2</v>
      </c>
      <c r="V88" s="4">
        <f t="shared" si="5"/>
        <v>0.42265167568050627</v>
      </c>
      <c r="W88" s="4">
        <f t="shared" si="6"/>
        <v>0.89003222603506404</v>
      </c>
      <c r="X88" s="4">
        <f t="shared" si="7"/>
        <v>2.9211250466725569E-2</v>
      </c>
      <c r="Y88" s="4">
        <f t="shared" si="8"/>
        <v>14000000000</v>
      </c>
      <c r="Z88" s="4">
        <f t="shared" si="9"/>
        <v>1000000000</v>
      </c>
      <c r="AA88" s="4">
        <f t="shared" si="10"/>
        <v>1.7285714285714286E-2</v>
      </c>
      <c r="AB88" s="4">
        <f t="shared" si="11"/>
        <v>6.6714285714285714E-4</v>
      </c>
      <c r="AC88" s="4">
        <f t="shared" si="12"/>
        <v>5.6000000000000001E-2</v>
      </c>
      <c r="AD88" s="4">
        <f t="shared" si="17"/>
        <v>0.5</v>
      </c>
      <c r="AE88" s="4">
        <f t="shared" si="17"/>
        <v>0.5</v>
      </c>
      <c r="AF88" s="4">
        <f t="shared" si="17"/>
        <v>0.5</v>
      </c>
      <c r="AG88" s="4">
        <f t="shared" si="14"/>
        <v>0.7</v>
      </c>
      <c r="AH88" s="4">
        <f t="shared" si="15"/>
        <v>-0.27700000000000002</v>
      </c>
      <c r="AI88" s="4">
        <f t="shared" si="16"/>
        <v>-0.50800000000000001</v>
      </c>
      <c r="AL88">
        <f>Blade1!R67</f>
        <v>-1.0341887558802469</v>
      </c>
      <c r="AM88">
        <f>Blade1!S67</f>
        <v>-0.52358728491971229</v>
      </c>
    </row>
    <row r="89" spans="1:39" x14ac:dyDescent="0.25">
      <c r="A89">
        <v>28.5</v>
      </c>
      <c r="B89">
        <v>132.80000000000001</v>
      </c>
      <c r="C89" s="2">
        <v>23.3</v>
      </c>
      <c r="D89">
        <v>-0.27500000000000002</v>
      </c>
      <c r="E89">
        <v>-0.52400000000000002</v>
      </c>
      <c r="F89">
        <v>0.5</v>
      </c>
      <c r="G89" s="2">
        <v>51600000</v>
      </c>
      <c r="H89" s="2">
        <v>229000000</v>
      </c>
      <c r="I89" s="2">
        <v>8910000</v>
      </c>
      <c r="J89">
        <v>-4.2999999999999997E-2</v>
      </c>
      <c r="K89">
        <v>2E-3</v>
      </c>
      <c r="L89">
        <v>0.13200000000000001</v>
      </c>
      <c r="M89">
        <v>1.2999999999999999E-2</v>
      </c>
      <c r="Q89" s="4">
        <f t="shared" si="0"/>
        <v>28.5</v>
      </c>
      <c r="R89" s="4">
        <f t="shared" si="1"/>
        <v>132.80000000000001</v>
      </c>
      <c r="S89" s="4">
        <f t="shared" si="2"/>
        <v>0.69482164469988827</v>
      </c>
      <c r="T89" s="4">
        <f t="shared" si="3"/>
        <v>2.1475664180680476E-2</v>
      </c>
      <c r="U89" s="4">
        <f t="shared" si="4"/>
        <v>8.2147102394919388E-2</v>
      </c>
      <c r="V89" s="4">
        <f t="shared" si="5"/>
        <v>0.41073551197459696</v>
      </c>
      <c r="W89" s="4">
        <f t="shared" si="6"/>
        <v>0.86971898934563618</v>
      </c>
      <c r="X89" s="4">
        <f t="shared" si="7"/>
        <v>3.40023890466018E-2</v>
      </c>
      <c r="Y89" s="4">
        <f t="shared" si="8"/>
        <v>14000000000</v>
      </c>
      <c r="Z89" s="4">
        <f t="shared" si="9"/>
        <v>1000000000</v>
      </c>
      <c r="AA89" s="4">
        <f t="shared" si="10"/>
        <v>1.6357142857142858E-2</v>
      </c>
      <c r="AB89" s="4">
        <f t="shared" si="11"/>
        <v>6.3642857142857143E-4</v>
      </c>
      <c r="AC89" s="4">
        <f t="shared" si="12"/>
        <v>5.16E-2</v>
      </c>
      <c r="AD89" s="4">
        <f t="shared" si="17"/>
        <v>0.5</v>
      </c>
      <c r="AE89" s="4">
        <f t="shared" si="17"/>
        <v>0.5</v>
      </c>
      <c r="AF89" s="4">
        <f t="shared" si="17"/>
        <v>0.5</v>
      </c>
      <c r="AG89" s="4">
        <f t="shared" si="14"/>
        <v>0.5</v>
      </c>
      <c r="AH89" s="4">
        <f t="shared" si="15"/>
        <v>-0.27500000000000002</v>
      </c>
      <c r="AI89" s="4">
        <f t="shared" si="16"/>
        <v>-0.52400000000000002</v>
      </c>
      <c r="AL89">
        <f>Blade1!R68</f>
        <v>-1.0128374604626444</v>
      </c>
      <c r="AM89">
        <f>Blade1!S68</f>
        <v>-0.5438509813609822</v>
      </c>
    </row>
    <row r="90" spans="1:39" x14ac:dyDescent="0.25">
      <c r="A90">
        <v>29</v>
      </c>
      <c r="B90">
        <v>126.5</v>
      </c>
      <c r="C90" s="2">
        <v>21</v>
      </c>
      <c r="D90">
        <v>-0.27400000000000002</v>
      </c>
      <c r="E90">
        <v>-0.53900000000000003</v>
      </c>
      <c r="F90">
        <v>0.4</v>
      </c>
      <c r="G90" s="2">
        <v>46100000</v>
      </c>
      <c r="H90" s="2">
        <v>209000000</v>
      </c>
      <c r="I90" s="2">
        <v>7850000</v>
      </c>
      <c r="J90">
        <v>-4.1000000000000002E-2</v>
      </c>
      <c r="K90">
        <v>2E-3</v>
      </c>
      <c r="L90">
        <v>0.129</v>
      </c>
      <c r="M90">
        <v>1.2999999999999999E-2</v>
      </c>
      <c r="Q90" s="4">
        <f t="shared" si="0"/>
        <v>29</v>
      </c>
      <c r="R90" s="4">
        <f t="shared" si="1"/>
        <v>126.5</v>
      </c>
      <c r="S90" s="4">
        <f t="shared" si="2"/>
        <v>0.67739857552092941</v>
      </c>
      <c r="T90" s="4">
        <f t="shared" si="3"/>
        <v>2.4000805774578415E-2</v>
      </c>
      <c r="U90" s="4">
        <f t="shared" si="4"/>
        <v>7.9905690838623561E-2</v>
      </c>
      <c r="V90" s="4">
        <f t="shared" si="5"/>
        <v>0.39952845419311778</v>
      </c>
      <c r="W90" s="4">
        <f t="shared" si="6"/>
        <v>0.84731763887756895</v>
      </c>
      <c r="X90" s="4">
        <f t="shared" si="7"/>
        <v>3.6187351962991166E-2</v>
      </c>
      <c r="Y90" s="4">
        <f t="shared" si="8"/>
        <v>14000000000</v>
      </c>
      <c r="Z90" s="4">
        <f t="shared" si="9"/>
        <v>1000000000</v>
      </c>
      <c r="AA90" s="4">
        <f t="shared" si="10"/>
        <v>1.4928571428571428E-2</v>
      </c>
      <c r="AB90" s="4">
        <f t="shared" si="11"/>
        <v>5.607142857142857E-4</v>
      </c>
      <c r="AC90" s="4">
        <f t="shared" si="12"/>
        <v>4.6100000000000002E-2</v>
      </c>
      <c r="AD90" s="4">
        <f t="shared" si="17"/>
        <v>0.5</v>
      </c>
      <c r="AE90" s="4">
        <f t="shared" si="17"/>
        <v>0.5</v>
      </c>
      <c r="AF90" s="4">
        <f t="shared" si="17"/>
        <v>0.5</v>
      </c>
      <c r="AG90" s="4">
        <f t="shared" si="14"/>
        <v>0.4</v>
      </c>
      <c r="AH90" s="4">
        <f t="shared" si="15"/>
        <v>-0.27400000000000002</v>
      </c>
      <c r="AI90" s="4">
        <f t="shared" si="16"/>
        <v>-0.53900000000000003</v>
      </c>
      <c r="AL90">
        <f>Blade1!R69</f>
        <v>-0.99241153890044653</v>
      </c>
      <c r="AM90">
        <f>Blade1!S69</f>
        <v>-0.56128708618538403</v>
      </c>
    </row>
    <row r="91" spans="1:39" x14ac:dyDescent="0.25">
      <c r="A91">
        <v>29.5</v>
      </c>
      <c r="B91">
        <v>124.2</v>
      </c>
      <c r="C91" s="2">
        <v>19.899999999999999</v>
      </c>
      <c r="D91">
        <v>-0.27700000000000002</v>
      </c>
      <c r="E91">
        <v>-0.55500000000000005</v>
      </c>
      <c r="F91">
        <v>0.3</v>
      </c>
      <c r="G91" s="2">
        <v>41300000</v>
      </c>
      <c r="H91" s="2">
        <v>199000000</v>
      </c>
      <c r="I91" s="2">
        <v>7640000</v>
      </c>
      <c r="J91">
        <v>-3.9E-2</v>
      </c>
      <c r="K91">
        <v>2E-3</v>
      </c>
      <c r="L91">
        <v>0.128</v>
      </c>
      <c r="M91">
        <v>1.2999999999999999E-2</v>
      </c>
      <c r="Q91" s="4">
        <f t="shared" si="0"/>
        <v>29.5</v>
      </c>
      <c r="R91" s="4">
        <f t="shared" si="1"/>
        <v>124.2</v>
      </c>
      <c r="S91" s="4">
        <f t="shared" si="2"/>
        <v>0.65497024184761887</v>
      </c>
      <c r="T91" s="4">
        <f t="shared" si="3"/>
        <v>2.6447548828717804E-2</v>
      </c>
      <c r="U91" s="4">
        <f t="shared" si="4"/>
        <v>7.8501700822862744E-2</v>
      </c>
      <c r="V91" s="4">
        <f t="shared" si="5"/>
        <v>0.39250850411431371</v>
      </c>
      <c r="W91" s="4">
        <f t="shared" si="6"/>
        <v>0.82191035705079363</v>
      </c>
      <c r="X91" s="4">
        <f t="shared" si="7"/>
        <v>3.8321804003286553E-2</v>
      </c>
      <c r="Y91" s="4">
        <f t="shared" si="8"/>
        <v>14000000000</v>
      </c>
      <c r="Z91" s="4">
        <f t="shared" si="9"/>
        <v>1000000000</v>
      </c>
      <c r="AA91" s="4">
        <f t="shared" si="10"/>
        <v>1.4214285714285714E-2</v>
      </c>
      <c r="AB91" s="4">
        <f t="shared" si="11"/>
        <v>5.4571428571428577E-4</v>
      </c>
      <c r="AC91" s="4">
        <f t="shared" si="12"/>
        <v>4.1300000000000003E-2</v>
      </c>
      <c r="AD91" s="4">
        <f t="shared" si="17"/>
        <v>0.5</v>
      </c>
      <c r="AE91" s="4">
        <f t="shared" si="17"/>
        <v>0.5</v>
      </c>
      <c r="AF91" s="4">
        <f t="shared" si="17"/>
        <v>0.5</v>
      </c>
      <c r="AG91" s="4">
        <f t="shared" si="14"/>
        <v>0.3</v>
      </c>
      <c r="AH91" s="4">
        <f t="shared" si="15"/>
        <v>-0.27700000000000002</v>
      </c>
      <c r="AI91" s="4">
        <f t="shared" si="16"/>
        <v>-0.55500000000000005</v>
      </c>
      <c r="AL91">
        <f>Blade1!R70</f>
        <v>-0.97098017917293145</v>
      </c>
      <c r="AM91">
        <f>Blade1!S70</f>
        <v>-0.57965177883364838</v>
      </c>
    </row>
    <row r="92" spans="1:39" x14ac:dyDescent="0.25">
      <c r="A92">
        <v>30</v>
      </c>
      <c r="B92">
        <v>122.1</v>
      </c>
      <c r="C92" s="2">
        <v>18.5</v>
      </c>
      <c r="D92">
        <v>-0.27600000000000002</v>
      </c>
      <c r="E92">
        <v>-0.57199999999999995</v>
      </c>
      <c r="F92">
        <v>0.2</v>
      </c>
      <c r="G92" s="2">
        <v>37700000</v>
      </c>
      <c r="H92" s="2">
        <v>186000000</v>
      </c>
      <c r="I92" s="2">
        <v>6910000</v>
      </c>
      <c r="J92">
        <v>-3.9E-2</v>
      </c>
      <c r="K92">
        <v>2E-3</v>
      </c>
      <c r="L92">
        <v>0.11600000000000001</v>
      </c>
      <c r="M92">
        <v>1.2999999999999999E-2</v>
      </c>
      <c r="Q92" s="4">
        <f t="shared" si="0"/>
        <v>30</v>
      </c>
      <c r="R92" s="4">
        <f t="shared" si="1"/>
        <v>122.1</v>
      </c>
      <c r="S92" s="4">
        <f t="shared" si="2"/>
        <v>0.634586126908946</v>
      </c>
      <c r="T92" s="4">
        <f t="shared" si="3"/>
        <v>2.942257663139447E-2</v>
      </c>
      <c r="U92" s="4">
        <f t="shared" si="4"/>
        <v>7.6338102069057417E-2</v>
      </c>
      <c r="V92" s="4">
        <f t="shared" si="5"/>
        <v>0.38169051034528712</v>
      </c>
      <c r="W92" s="4">
        <f t="shared" si="6"/>
        <v>0.78954678543033607</v>
      </c>
      <c r="X92" s="4">
        <f t="shared" si="7"/>
        <v>4.0963560584989844E-2</v>
      </c>
      <c r="Y92" s="4">
        <f t="shared" si="8"/>
        <v>14000000000</v>
      </c>
      <c r="Z92" s="4">
        <f t="shared" si="9"/>
        <v>1000000000</v>
      </c>
      <c r="AA92" s="4">
        <f t="shared" si="10"/>
        <v>1.3285714285714286E-2</v>
      </c>
      <c r="AB92" s="4">
        <f t="shared" si="11"/>
        <v>4.9357142857142861E-4</v>
      </c>
      <c r="AC92" s="4">
        <f t="shared" si="12"/>
        <v>3.7699999999999997E-2</v>
      </c>
      <c r="AD92" s="4">
        <f t="shared" si="17"/>
        <v>0.5</v>
      </c>
      <c r="AE92" s="4">
        <f t="shared" si="17"/>
        <v>0.5</v>
      </c>
      <c r="AF92" s="4">
        <f t="shared" si="17"/>
        <v>0.5</v>
      </c>
      <c r="AG92" s="4">
        <f t="shared" si="14"/>
        <v>0.2</v>
      </c>
      <c r="AH92" s="4">
        <f t="shared" si="15"/>
        <v>-0.27600000000000002</v>
      </c>
      <c r="AI92" s="4">
        <f t="shared" si="16"/>
        <v>-0.57199999999999995</v>
      </c>
      <c r="AL92">
        <f>Blade1!R71</f>
        <v>-0.9495928706104303</v>
      </c>
      <c r="AM92">
        <f>Blade1!S71</f>
        <v>-0.59955872422127254</v>
      </c>
    </row>
    <row r="93" spans="1:39" x14ac:dyDescent="0.25">
      <c r="A93">
        <v>30.5</v>
      </c>
      <c r="B93">
        <v>116.8</v>
      </c>
      <c r="C93" s="2">
        <v>17</v>
      </c>
      <c r="D93">
        <v>-0.27500000000000002</v>
      </c>
      <c r="E93">
        <v>-0.58899999999999997</v>
      </c>
      <c r="F93">
        <v>0.1</v>
      </c>
      <c r="G93" s="2">
        <v>33800000</v>
      </c>
      <c r="H93" s="2">
        <v>175000000</v>
      </c>
      <c r="I93" s="2">
        <v>6290000</v>
      </c>
      <c r="J93">
        <v>-3.6999999999999998E-2</v>
      </c>
      <c r="K93">
        <v>1E-3</v>
      </c>
      <c r="L93">
        <v>0.11</v>
      </c>
      <c r="M93">
        <v>1.2999999999999999E-2</v>
      </c>
      <c r="Q93" s="4">
        <f t="shared" si="0"/>
        <v>30.5</v>
      </c>
      <c r="R93" s="4">
        <f t="shared" si="1"/>
        <v>116.8</v>
      </c>
      <c r="S93" s="4">
        <f t="shared" si="2"/>
        <v>0.61714566007984306</v>
      </c>
      <c r="T93" s="4">
        <f t="shared" si="3"/>
        <v>3.0680299101906949E-2</v>
      </c>
      <c r="U93" s="4">
        <f t="shared" si="4"/>
        <v>7.4819769396319583E-2</v>
      </c>
      <c r="V93" s="4">
        <f t="shared" si="5"/>
        <v>0.3740988469815979</v>
      </c>
      <c r="W93" s="4">
        <f t="shared" si="6"/>
        <v>0.76412449224570544</v>
      </c>
      <c r="X93" s="4">
        <f t="shared" si="7"/>
        <v>4.2936844094653481E-2</v>
      </c>
      <c r="Y93" s="4">
        <f t="shared" si="8"/>
        <v>14000000000</v>
      </c>
      <c r="Z93" s="4">
        <f t="shared" si="9"/>
        <v>1000000000</v>
      </c>
      <c r="AA93" s="4">
        <f t="shared" si="10"/>
        <v>1.2500000000000001E-2</v>
      </c>
      <c r="AB93" s="4">
        <f t="shared" si="11"/>
        <v>4.4928571428571429E-4</v>
      </c>
      <c r="AC93" s="4">
        <f t="shared" si="12"/>
        <v>3.3799999999999997E-2</v>
      </c>
      <c r="AD93" s="4">
        <f t="shared" si="17"/>
        <v>0.5</v>
      </c>
      <c r="AE93" s="4">
        <f t="shared" si="17"/>
        <v>0.5</v>
      </c>
      <c r="AF93" s="4">
        <f t="shared" si="17"/>
        <v>0.5</v>
      </c>
      <c r="AG93" s="4">
        <f t="shared" si="14"/>
        <v>0.1</v>
      </c>
      <c r="AH93" s="4">
        <f t="shared" si="15"/>
        <v>-0.27500000000000002</v>
      </c>
      <c r="AI93" s="4">
        <f t="shared" si="16"/>
        <v>-0.58899999999999997</v>
      </c>
      <c r="AL93">
        <f>Blade1!R72</f>
        <v>-0.92914734905400054</v>
      </c>
      <c r="AM93">
        <f>Blade1!S72</f>
        <v>-0.61874487777453191</v>
      </c>
    </row>
    <row r="94" spans="1:39" x14ac:dyDescent="0.25">
      <c r="A94">
        <v>31</v>
      </c>
      <c r="B94">
        <v>120</v>
      </c>
      <c r="C94" s="2">
        <v>16.7</v>
      </c>
      <c r="D94">
        <v>-0.27500000000000002</v>
      </c>
      <c r="E94">
        <v>-0.60599999999999998</v>
      </c>
      <c r="F94">
        <v>0</v>
      </c>
      <c r="G94" s="2">
        <v>31100000</v>
      </c>
      <c r="H94" s="2">
        <v>168000000</v>
      </c>
      <c r="I94" s="2">
        <v>6210000</v>
      </c>
      <c r="J94">
        <v>-3.5000000000000003E-2</v>
      </c>
      <c r="K94">
        <v>1E-3</v>
      </c>
      <c r="L94">
        <v>0.107</v>
      </c>
      <c r="M94">
        <v>1.2E-2</v>
      </c>
      <c r="Q94" s="4">
        <f t="shared" si="0"/>
        <v>31</v>
      </c>
      <c r="R94" s="4">
        <f t="shared" si="1"/>
        <v>120</v>
      </c>
      <c r="S94" s="4">
        <f t="shared" si="2"/>
        <v>0.59769707527839255</v>
      </c>
      <c r="T94" s="4">
        <f t="shared" si="3"/>
        <v>3.2859577695840136E-2</v>
      </c>
      <c r="U94" s="4">
        <f t="shared" si="4"/>
        <v>7.3161219936275682E-2</v>
      </c>
      <c r="V94" s="4">
        <f t="shared" si="5"/>
        <v>0.36580609968137839</v>
      </c>
      <c r="W94" s="4">
        <f t="shared" si="6"/>
        <v>0.73969707527839257</v>
      </c>
      <c r="X94" s="4">
        <f t="shared" si="7"/>
        <v>4.3859577695840146E-2</v>
      </c>
      <c r="Y94" s="4">
        <f t="shared" si="8"/>
        <v>14000000000</v>
      </c>
      <c r="Z94" s="4">
        <f t="shared" si="9"/>
        <v>1000000000</v>
      </c>
      <c r="AA94" s="4">
        <f t="shared" si="10"/>
        <v>1.2E-2</v>
      </c>
      <c r="AB94" s="4">
        <f t="shared" si="11"/>
        <v>4.4357142857142859E-4</v>
      </c>
      <c r="AC94" s="4">
        <f t="shared" si="12"/>
        <v>3.1099999999999999E-2</v>
      </c>
      <c r="AD94" s="4">
        <f t="shared" si="17"/>
        <v>0.5</v>
      </c>
      <c r="AE94" s="4">
        <f t="shared" si="17"/>
        <v>0.5</v>
      </c>
      <c r="AF94" s="4">
        <f t="shared" si="17"/>
        <v>0.5</v>
      </c>
      <c r="AG94" s="4">
        <f t="shared" si="14"/>
        <v>0</v>
      </c>
      <c r="AH94" s="4">
        <f t="shared" si="15"/>
        <v>-0.27500000000000002</v>
      </c>
      <c r="AI94" s="4">
        <f t="shared" si="16"/>
        <v>-0.60599999999999998</v>
      </c>
      <c r="AL94">
        <f>Blade1!R73</f>
        <v>-0.90769707527839261</v>
      </c>
      <c r="AM94">
        <f>Blade1!S73</f>
        <v>-0.63785957769584012</v>
      </c>
    </row>
    <row r="95" spans="1:39" x14ac:dyDescent="0.25">
      <c r="A95">
        <v>31.5</v>
      </c>
      <c r="B95">
        <v>113</v>
      </c>
      <c r="C95" s="2">
        <v>14.7</v>
      </c>
      <c r="D95">
        <v>-0.27200000000000002</v>
      </c>
      <c r="E95">
        <v>-0.623</v>
      </c>
      <c r="F95">
        <v>0</v>
      </c>
      <c r="G95" s="2">
        <v>27800000</v>
      </c>
      <c r="H95" s="2">
        <v>153000000</v>
      </c>
      <c r="I95" s="2">
        <v>5430000</v>
      </c>
      <c r="J95">
        <v>-3.2000000000000001E-2</v>
      </c>
      <c r="K95">
        <v>0</v>
      </c>
      <c r="L95">
        <v>0.1</v>
      </c>
      <c r="M95">
        <v>1.0999999999999999E-2</v>
      </c>
      <c r="Q95" s="4">
        <f t="shared" si="0"/>
        <v>31.5</v>
      </c>
      <c r="R95" s="4">
        <f t="shared" si="1"/>
        <v>113</v>
      </c>
      <c r="S95" s="4">
        <f t="shared" si="2"/>
        <v>0.58224223642605166</v>
      </c>
      <c r="T95" s="4">
        <f t="shared" si="3"/>
        <v>3.3902814165184036E-2</v>
      </c>
      <c r="U95" s="4">
        <f t="shared" si="4"/>
        <v>7.0734741647722491E-2</v>
      </c>
      <c r="V95" s="4">
        <f t="shared" si="5"/>
        <v>0.35367370823861244</v>
      </c>
      <c r="W95" s="4">
        <f t="shared" si="6"/>
        <v>0.71424223642605167</v>
      </c>
      <c r="X95" s="4">
        <f t="shared" si="7"/>
        <v>4.4902814165184046E-2</v>
      </c>
      <c r="Y95" s="4">
        <f t="shared" si="8"/>
        <v>14000000000</v>
      </c>
      <c r="Z95" s="4">
        <f t="shared" si="9"/>
        <v>1000000000</v>
      </c>
      <c r="AA95" s="4">
        <f t="shared" si="10"/>
        <v>1.0928571428571428E-2</v>
      </c>
      <c r="AB95" s="4">
        <f t="shared" si="11"/>
        <v>3.8785714285714286E-4</v>
      </c>
      <c r="AC95" s="4">
        <f t="shared" si="12"/>
        <v>2.7799999999999998E-2</v>
      </c>
      <c r="AD95" s="4">
        <f t="shared" si="17"/>
        <v>0.5</v>
      </c>
      <c r="AE95" s="4">
        <f t="shared" si="17"/>
        <v>0.5</v>
      </c>
      <c r="AF95" s="4">
        <f t="shared" si="17"/>
        <v>0.5</v>
      </c>
      <c r="AG95" s="4">
        <f t="shared" si="14"/>
        <v>0</v>
      </c>
      <c r="AH95" s="4">
        <f t="shared" si="15"/>
        <v>-0.27200000000000002</v>
      </c>
      <c r="AI95" s="4">
        <f t="shared" si="16"/>
        <v>-0.623</v>
      </c>
      <c r="AL95">
        <f>Blade1!R74</f>
        <v>-0.88624223642605171</v>
      </c>
      <c r="AM95">
        <f>Blade1!S74</f>
        <v>-0.65690281416518403</v>
      </c>
    </row>
    <row r="96" spans="1:39" x14ac:dyDescent="0.25">
      <c r="A96">
        <v>32</v>
      </c>
      <c r="B96">
        <v>109.7</v>
      </c>
      <c r="C96" s="2">
        <v>13.3</v>
      </c>
      <c r="D96">
        <v>-0.27</v>
      </c>
      <c r="E96">
        <v>-0.64200000000000002</v>
      </c>
      <c r="F96">
        <v>-0.1</v>
      </c>
      <c r="G96" s="2">
        <v>25000000</v>
      </c>
      <c r="H96" s="2">
        <v>142000000</v>
      </c>
      <c r="I96" s="2">
        <v>5090000</v>
      </c>
      <c r="J96">
        <v>-2.5000000000000001E-2</v>
      </c>
      <c r="K96">
        <v>0</v>
      </c>
      <c r="L96">
        <v>0.10100000000000001</v>
      </c>
      <c r="M96">
        <v>8.9999999999999993E-3</v>
      </c>
      <c r="Q96" s="4">
        <f t="shared" si="0"/>
        <v>32</v>
      </c>
      <c r="R96" s="4">
        <f t="shared" si="1"/>
        <v>109.7</v>
      </c>
      <c r="S96" s="4">
        <f t="shared" si="2"/>
        <v>0.56978305773620241</v>
      </c>
      <c r="T96" s="4">
        <f t="shared" si="3"/>
        <v>3.3918211007292753E-2</v>
      </c>
      <c r="U96" s="4">
        <f t="shared" si="4"/>
        <v>6.8286653938332206E-2</v>
      </c>
      <c r="V96" s="4">
        <f t="shared" si="5"/>
        <v>0.34143326969166105</v>
      </c>
      <c r="W96" s="4">
        <f t="shared" si="6"/>
        <v>0.69579857378256982</v>
      </c>
      <c r="X96" s="4">
        <f t="shared" si="7"/>
        <v>4.2698285925409141E-2</v>
      </c>
      <c r="Y96" s="4">
        <f t="shared" si="8"/>
        <v>14000000000</v>
      </c>
      <c r="Z96" s="4">
        <f t="shared" si="9"/>
        <v>1000000000</v>
      </c>
      <c r="AA96" s="4">
        <f t="shared" si="10"/>
        <v>1.0142857142857143E-2</v>
      </c>
      <c r="AB96" s="4">
        <f t="shared" si="11"/>
        <v>3.635714285714286E-4</v>
      </c>
      <c r="AC96" s="4">
        <f t="shared" si="12"/>
        <v>2.5000000000000001E-2</v>
      </c>
      <c r="AD96" s="4">
        <f t="shared" si="17"/>
        <v>0.5</v>
      </c>
      <c r="AE96" s="4">
        <f t="shared" si="17"/>
        <v>0.5</v>
      </c>
      <c r="AF96" s="4">
        <f t="shared" si="17"/>
        <v>0.5</v>
      </c>
      <c r="AG96" s="4">
        <f t="shared" si="14"/>
        <v>-0.1</v>
      </c>
      <c r="AH96" s="4">
        <f t="shared" si="15"/>
        <v>-0.27</v>
      </c>
      <c r="AI96" s="4">
        <f t="shared" si="16"/>
        <v>-0.64200000000000002</v>
      </c>
      <c r="AL96">
        <f>Blade1!R75</f>
        <v>-0.8647830196590347</v>
      </c>
      <c r="AM96">
        <f>Blade1!S75</f>
        <v>-0.6758745777981453</v>
      </c>
    </row>
    <row r="97" spans="1:39" x14ac:dyDescent="0.25">
      <c r="A97">
        <v>32.5</v>
      </c>
      <c r="B97">
        <v>104.2</v>
      </c>
      <c r="C97" s="2">
        <v>12</v>
      </c>
      <c r="D97">
        <v>-0.27200000000000002</v>
      </c>
      <c r="E97">
        <v>-0.66</v>
      </c>
      <c r="F97">
        <v>-0.2</v>
      </c>
      <c r="G97" s="2">
        <v>22400000</v>
      </c>
      <c r="H97" s="2">
        <v>132000000</v>
      </c>
      <c r="I97" s="2">
        <v>4560000</v>
      </c>
      <c r="J97">
        <v>-2.4E-2</v>
      </c>
      <c r="K97">
        <v>0</v>
      </c>
      <c r="L97">
        <v>9.4E-2</v>
      </c>
      <c r="M97">
        <v>8.9999999999999993E-3</v>
      </c>
      <c r="Q97" s="4">
        <f t="shared" ref="Q97:Q117" si="18">A97</f>
        <v>32.5</v>
      </c>
      <c r="R97" s="4">
        <f t="shared" ref="R97:R117" si="19">B97</f>
        <v>104.2</v>
      </c>
      <c r="S97" s="4">
        <f t="shared" ref="S97:S117" si="20">AH97+COS(RADIANS(F97))*J97-SIN(RADIANS(F97))*K97-AL97</f>
        <v>0.54831975837427349</v>
      </c>
      <c r="T97" s="4">
        <f t="shared" ref="T97:T117" si="21">AI97+SIN(RADIANS(F97))*J97+COS(RADIANS(F97))*K97-AM97</f>
        <v>3.4858635279904182E-2</v>
      </c>
      <c r="U97" s="4">
        <f t="shared" ref="U97:U117" si="22">SQRT(C97/B97/26)</f>
        <v>6.6553375858637048E-2</v>
      </c>
      <c r="V97" s="4">
        <f t="shared" ref="V97:V117" si="23">5*U97</f>
        <v>0.33276687929318527</v>
      </c>
      <c r="W97" s="4">
        <f t="shared" ref="W97:W117" si="24">AH97+COS(RADIANS(F97))*L97-SIN(RADIANS(F97))*M97-AL97</f>
        <v>0.66635045534062975</v>
      </c>
      <c r="X97" s="4">
        <f t="shared" ref="X97:X117" si="25">AI97+SIN(RADIANS(F97))*L97+COS(RADIANS(F97))*M97-AM97</f>
        <v>4.3446683581827905E-2</v>
      </c>
      <c r="Y97" s="4">
        <f t="shared" ref="Y97:Y117" si="26">14000000000</f>
        <v>14000000000</v>
      </c>
      <c r="Z97" s="4">
        <f t="shared" ref="Z97:Z117" si="27">1000000000</f>
        <v>1000000000</v>
      </c>
      <c r="AA97" s="4">
        <f t="shared" ref="AA97:AA117" si="28">H97/Y97</f>
        <v>9.4285714285714285E-3</v>
      </c>
      <c r="AB97" s="4">
        <f t="shared" ref="AB97:AB117" si="29">I97/Y97</f>
        <v>3.2571428571428573E-4</v>
      </c>
      <c r="AC97" s="4">
        <f t="shared" ref="AC97:AC117" si="30">G97/Z97</f>
        <v>2.24E-2</v>
      </c>
      <c r="AD97" s="4">
        <f t="shared" ref="AD97:AF117" si="31">0.5</f>
        <v>0.5</v>
      </c>
      <c r="AE97" s="4">
        <f t="shared" si="31"/>
        <v>0.5</v>
      </c>
      <c r="AF97" s="4">
        <f t="shared" si="31"/>
        <v>0.5</v>
      </c>
      <c r="AG97" s="4">
        <f t="shared" ref="AG97:AG117" si="32">F97-O97</f>
        <v>-0.2</v>
      </c>
      <c r="AH97" s="4">
        <f t="shared" ref="AH97:AH117" si="33">D97</f>
        <v>-0.27200000000000002</v>
      </c>
      <c r="AI97" s="4">
        <f t="shared" ref="AI97:AI117" si="34">E97</f>
        <v>-0.66</v>
      </c>
      <c r="AL97">
        <f>Blade1!R76</f>
        <v>-0.84431961215806051</v>
      </c>
      <c r="AM97">
        <f>Blade1!S76</f>
        <v>-0.69477485964593888</v>
      </c>
    </row>
    <row r="98" spans="1:39" x14ac:dyDescent="0.25">
      <c r="A98">
        <v>33</v>
      </c>
      <c r="B98">
        <v>101.6</v>
      </c>
      <c r="C98" s="2">
        <v>11.2</v>
      </c>
      <c r="D98">
        <v>-0.27300000000000002</v>
      </c>
      <c r="E98">
        <v>-0.67900000000000005</v>
      </c>
      <c r="F98">
        <v>-0.2</v>
      </c>
      <c r="G98" s="2">
        <v>20000000</v>
      </c>
      <c r="H98" s="2">
        <v>122000000</v>
      </c>
      <c r="I98" s="2">
        <v>4280000</v>
      </c>
      <c r="J98">
        <v>-2.3E-2</v>
      </c>
      <c r="K98">
        <v>0</v>
      </c>
      <c r="L98">
        <v>9.1999999999999998E-2</v>
      </c>
      <c r="M98">
        <v>8.9999999999999993E-3</v>
      </c>
      <c r="Q98" s="4">
        <f t="shared" si="18"/>
        <v>33</v>
      </c>
      <c r="R98" s="4">
        <f t="shared" si="19"/>
        <v>101.6</v>
      </c>
      <c r="S98" s="4">
        <f t="shared" si="20"/>
        <v>0.52635243338936866</v>
      </c>
      <c r="T98" s="4">
        <f t="shared" si="21"/>
        <v>3.5693534899198909E-2</v>
      </c>
      <c r="U98" s="4">
        <f t="shared" si="22"/>
        <v>6.5114166151118161E-2</v>
      </c>
      <c r="V98" s="4">
        <f t="shared" si="23"/>
        <v>0.32557083075559079</v>
      </c>
      <c r="W98" s="4">
        <f t="shared" si="24"/>
        <v>0.64138314863275159</v>
      </c>
      <c r="X98" s="4">
        <f t="shared" si="25"/>
        <v>4.4292055155368271E-2</v>
      </c>
      <c r="Y98" s="4">
        <f t="shared" si="26"/>
        <v>14000000000</v>
      </c>
      <c r="Z98" s="4">
        <f t="shared" si="27"/>
        <v>1000000000</v>
      </c>
      <c r="AA98" s="4">
        <f t="shared" si="28"/>
        <v>8.7142857142857143E-3</v>
      </c>
      <c r="AB98" s="4">
        <f t="shared" si="29"/>
        <v>3.0571428571428573E-4</v>
      </c>
      <c r="AC98" s="4">
        <f t="shared" si="30"/>
        <v>0.02</v>
      </c>
      <c r="AD98" s="4">
        <f t="shared" si="31"/>
        <v>0.5</v>
      </c>
      <c r="AE98" s="4">
        <f t="shared" si="31"/>
        <v>0.5</v>
      </c>
      <c r="AF98" s="4">
        <f t="shared" si="31"/>
        <v>0.5</v>
      </c>
      <c r="AG98" s="4">
        <f t="shared" si="32"/>
        <v>-0.2</v>
      </c>
      <c r="AH98" s="4">
        <f t="shared" si="33"/>
        <v>-0.27300000000000002</v>
      </c>
      <c r="AI98" s="4">
        <f t="shared" si="34"/>
        <v>-0.67900000000000005</v>
      </c>
      <c r="AL98">
        <f>Blade1!R77</f>
        <v>-0.82235229326549786</v>
      </c>
      <c r="AM98">
        <f>Blade1!S77</f>
        <v>-0.71461324991664876</v>
      </c>
    </row>
    <row r="99" spans="1:39" x14ac:dyDescent="0.25">
      <c r="A99">
        <v>33.5</v>
      </c>
      <c r="B99">
        <v>96.3</v>
      </c>
      <c r="C99" s="2">
        <v>10.3</v>
      </c>
      <c r="D99">
        <v>-0.27600000000000002</v>
      </c>
      <c r="E99">
        <v>-0.69799999999999995</v>
      </c>
      <c r="F99">
        <v>-0.2</v>
      </c>
      <c r="G99" s="2">
        <v>17700000</v>
      </c>
      <c r="H99" s="2">
        <v>113000000</v>
      </c>
      <c r="I99" s="2">
        <v>4140000</v>
      </c>
      <c r="J99">
        <v>-2.1000000000000001E-2</v>
      </c>
      <c r="K99">
        <v>0</v>
      </c>
      <c r="L99">
        <v>9.0999999999999998E-2</v>
      </c>
      <c r="M99">
        <v>8.9999999999999993E-3</v>
      </c>
      <c r="Q99" s="4">
        <f t="shared" si="18"/>
        <v>33.5</v>
      </c>
      <c r="R99" s="4">
        <f t="shared" si="19"/>
        <v>96.3</v>
      </c>
      <c r="S99" s="4">
        <f t="shared" si="20"/>
        <v>0.50388117785632791</v>
      </c>
      <c r="T99" s="4">
        <f t="shared" si="21"/>
        <v>3.5442974252201331E-2</v>
      </c>
      <c r="U99" s="4">
        <f t="shared" si="22"/>
        <v>6.4138499393120441E-2</v>
      </c>
      <c r="V99" s="4">
        <f t="shared" si="23"/>
        <v>0.3206924969656022</v>
      </c>
      <c r="W99" s="4">
        <f t="shared" si="24"/>
        <v>0.61591191137673751</v>
      </c>
      <c r="X99" s="4">
        <f t="shared" si="25"/>
        <v>4.4051966462616332E-2</v>
      </c>
      <c r="Y99" s="4">
        <f t="shared" si="26"/>
        <v>14000000000</v>
      </c>
      <c r="Z99" s="4">
        <f t="shared" si="27"/>
        <v>1000000000</v>
      </c>
      <c r="AA99" s="4">
        <f t="shared" si="28"/>
        <v>8.0714285714285714E-3</v>
      </c>
      <c r="AB99" s="4">
        <f t="shared" si="29"/>
        <v>2.9571428571428571E-4</v>
      </c>
      <c r="AC99" s="4">
        <f t="shared" si="30"/>
        <v>1.77E-2</v>
      </c>
      <c r="AD99" s="4">
        <f t="shared" si="31"/>
        <v>0.5</v>
      </c>
      <c r="AE99" s="4">
        <f t="shared" si="31"/>
        <v>0.5</v>
      </c>
      <c r="AF99" s="4">
        <f t="shared" si="31"/>
        <v>0.5</v>
      </c>
      <c r="AG99" s="4">
        <f t="shared" si="32"/>
        <v>-0.2</v>
      </c>
      <c r="AH99" s="4">
        <f t="shared" si="33"/>
        <v>-0.27600000000000002</v>
      </c>
      <c r="AI99" s="4">
        <f t="shared" si="34"/>
        <v>-0.69799999999999995</v>
      </c>
      <c r="AL99">
        <f>Blade1!R78</f>
        <v>-0.8008810499171416</v>
      </c>
      <c r="AM99">
        <f>Blade1!S78</f>
        <v>-0.73336967057248159</v>
      </c>
    </row>
    <row r="100" spans="1:39" x14ac:dyDescent="0.25">
      <c r="A100">
        <v>34</v>
      </c>
      <c r="B100">
        <v>92.1</v>
      </c>
      <c r="C100" s="2">
        <v>9.3000000000000007</v>
      </c>
      <c r="D100">
        <v>-0.27100000000000002</v>
      </c>
      <c r="E100">
        <v>-0.71699999999999997</v>
      </c>
      <c r="F100">
        <v>-0.3</v>
      </c>
      <c r="G100" s="2">
        <v>15800000</v>
      </c>
      <c r="H100" s="2">
        <v>102000000</v>
      </c>
      <c r="I100" s="2">
        <v>3620000</v>
      </c>
      <c r="J100">
        <v>-2.1999999999999999E-2</v>
      </c>
      <c r="K100">
        <v>0</v>
      </c>
      <c r="L100">
        <v>7.9000000000000001E-2</v>
      </c>
      <c r="M100">
        <v>7.0000000000000001E-3</v>
      </c>
      <c r="Q100" s="4">
        <f t="shared" si="18"/>
        <v>34</v>
      </c>
      <c r="R100" s="4">
        <f t="shared" si="19"/>
        <v>92.1</v>
      </c>
      <c r="S100" s="4">
        <f t="shared" si="20"/>
        <v>0.4874064805728594</v>
      </c>
      <c r="T100" s="4">
        <f t="shared" si="21"/>
        <v>3.6169776388651709E-2</v>
      </c>
      <c r="U100" s="4">
        <f t="shared" si="22"/>
        <v>6.2319647073982284E-2</v>
      </c>
      <c r="V100" s="4">
        <f t="shared" si="23"/>
        <v>0.31159823536991144</v>
      </c>
      <c r="W100" s="4">
        <f t="shared" si="24"/>
        <v>0.58844174783666947</v>
      </c>
      <c r="X100" s="4">
        <f t="shared" si="25"/>
        <v>4.264084808741031E-2</v>
      </c>
      <c r="Y100" s="4">
        <f t="shared" si="26"/>
        <v>14000000000</v>
      </c>
      <c r="Z100" s="4">
        <f t="shared" si="27"/>
        <v>1000000000</v>
      </c>
      <c r="AA100" s="4">
        <f t="shared" si="28"/>
        <v>7.285714285714286E-3</v>
      </c>
      <c r="AB100" s="4">
        <f t="shared" si="29"/>
        <v>2.5857142857142859E-4</v>
      </c>
      <c r="AC100" s="4">
        <f t="shared" si="30"/>
        <v>1.5800000000000002E-2</v>
      </c>
      <c r="AD100" s="4">
        <f t="shared" si="31"/>
        <v>0.5</v>
      </c>
      <c r="AE100" s="4">
        <f t="shared" si="31"/>
        <v>0.5</v>
      </c>
      <c r="AF100" s="4">
        <f t="shared" si="31"/>
        <v>0.5</v>
      </c>
      <c r="AG100" s="4">
        <f t="shared" si="32"/>
        <v>-0.3</v>
      </c>
      <c r="AH100" s="4">
        <f t="shared" si="33"/>
        <v>-0.27100000000000002</v>
      </c>
      <c r="AI100" s="4">
        <f t="shared" si="34"/>
        <v>-0.71699999999999997</v>
      </c>
      <c r="AL100">
        <f>Blade1!R79</f>
        <v>-0.7804061790023028</v>
      </c>
      <c r="AM100">
        <f>Blade1!S79</f>
        <v>-0.75305458518436041</v>
      </c>
    </row>
    <row r="101" spans="1:39" x14ac:dyDescent="0.25">
      <c r="A101">
        <v>34.5</v>
      </c>
      <c r="B101">
        <v>89.6</v>
      </c>
      <c r="C101" s="2">
        <v>8.86</v>
      </c>
      <c r="D101">
        <v>-0.26800000000000002</v>
      </c>
      <c r="E101">
        <v>-0.73699999999999999</v>
      </c>
      <c r="F101">
        <v>-0.3</v>
      </c>
      <c r="G101" s="2">
        <v>13700000</v>
      </c>
      <c r="H101" s="2">
        <v>93900000</v>
      </c>
      <c r="I101" s="2">
        <v>3500000</v>
      </c>
      <c r="J101">
        <v>-2.3E-2</v>
      </c>
      <c r="K101">
        <v>0</v>
      </c>
      <c r="L101">
        <v>7.2999999999999995E-2</v>
      </c>
      <c r="M101">
        <v>7.0000000000000001E-3</v>
      </c>
      <c r="Q101" s="4">
        <f t="shared" si="18"/>
        <v>34.5</v>
      </c>
      <c r="R101" s="4">
        <f t="shared" si="19"/>
        <v>89.6</v>
      </c>
      <c r="S101" s="4">
        <f t="shared" si="20"/>
        <v>0.46792818304519429</v>
      </c>
      <c r="T101" s="4">
        <f t="shared" si="21"/>
        <v>3.5788413717155243E-2</v>
      </c>
      <c r="U101" s="4">
        <f t="shared" si="22"/>
        <v>6.1670317187266212E-2</v>
      </c>
      <c r="V101" s="4">
        <f t="shared" si="23"/>
        <v>0.30835158593633105</v>
      </c>
      <c r="W101" s="4">
        <f t="shared" si="24"/>
        <v>0.56396351884776719</v>
      </c>
      <c r="X101" s="4">
        <f t="shared" si="25"/>
        <v>4.2285665235070935E-2</v>
      </c>
      <c r="Y101" s="4">
        <f t="shared" si="26"/>
        <v>14000000000</v>
      </c>
      <c r="Z101" s="4">
        <f t="shared" si="27"/>
        <v>1000000000</v>
      </c>
      <c r="AA101" s="4">
        <f t="shared" si="28"/>
        <v>6.7071428571428568E-3</v>
      </c>
      <c r="AB101" s="4">
        <f t="shared" si="29"/>
        <v>2.5000000000000001E-4</v>
      </c>
      <c r="AC101" s="4">
        <f t="shared" si="30"/>
        <v>1.37E-2</v>
      </c>
      <c r="AD101" s="4">
        <f t="shared" si="31"/>
        <v>0.5</v>
      </c>
      <c r="AE101" s="4">
        <f t="shared" si="31"/>
        <v>0.5</v>
      </c>
      <c r="AF101" s="4">
        <f t="shared" si="31"/>
        <v>0.5</v>
      </c>
      <c r="AG101" s="4">
        <f t="shared" si="32"/>
        <v>-0.3</v>
      </c>
      <c r="AH101" s="4">
        <f t="shared" si="33"/>
        <v>-0.26800000000000002</v>
      </c>
      <c r="AI101" s="4">
        <f t="shared" si="34"/>
        <v>-0.73699999999999999</v>
      </c>
      <c r="AL101">
        <f>Blade1!R80</f>
        <v>-0.75892786776688514</v>
      </c>
      <c r="AM101">
        <f>Blade1!S80</f>
        <v>-0.77266798654903257</v>
      </c>
    </row>
    <row r="102" spans="1:39" x14ac:dyDescent="0.25">
      <c r="A102">
        <v>35</v>
      </c>
      <c r="B102">
        <v>81.7</v>
      </c>
      <c r="C102" s="2">
        <v>7.52</v>
      </c>
      <c r="D102">
        <v>-0.26300000000000001</v>
      </c>
      <c r="E102">
        <v>-0.75700000000000001</v>
      </c>
      <c r="F102">
        <v>-0.4</v>
      </c>
      <c r="G102" s="2">
        <v>11700000</v>
      </c>
      <c r="H102" s="2">
        <v>79900000</v>
      </c>
      <c r="I102" s="2">
        <v>2920000</v>
      </c>
      <c r="J102">
        <v>-0.02</v>
      </c>
      <c r="K102">
        <v>0</v>
      </c>
      <c r="L102">
        <v>6.9000000000000006E-2</v>
      </c>
      <c r="M102">
        <v>8.9999999999999993E-3</v>
      </c>
      <c r="Q102" s="4">
        <f t="shared" si="18"/>
        <v>35</v>
      </c>
      <c r="R102" s="4">
        <f t="shared" si="19"/>
        <v>81.7</v>
      </c>
      <c r="S102" s="4">
        <f t="shared" si="20"/>
        <v>0.45443035341058652</v>
      </c>
      <c r="T102" s="4">
        <f t="shared" si="21"/>
        <v>3.5093836451944194E-2</v>
      </c>
      <c r="U102" s="4">
        <f t="shared" si="22"/>
        <v>5.9499212550539367E-2</v>
      </c>
      <c r="V102" s="4">
        <f t="shared" si="23"/>
        <v>0.29749606275269685</v>
      </c>
      <c r="W102" s="4">
        <f t="shared" si="24"/>
        <v>0.54349101588604831</v>
      </c>
      <c r="X102" s="4">
        <f t="shared" si="25"/>
        <v>4.3472284961774132E-2</v>
      </c>
      <c r="Y102" s="4">
        <f t="shared" si="26"/>
        <v>14000000000</v>
      </c>
      <c r="Z102" s="4">
        <f t="shared" si="27"/>
        <v>1000000000</v>
      </c>
      <c r="AA102" s="4">
        <f t="shared" si="28"/>
        <v>5.7071428571428568E-3</v>
      </c>
      <c r="AB102" s="4">
        <f t="shared" si="29"/>
        <v>2.0857142857142857E-4</v>
      </c>
      <c r="AC102" s="4">
        <f t="shared" si="30"/>
        <v>1.17E-2</v>
      </c>
      <c r="AD102" s="4">
        <f t="shared" si="31"/>
        <v>0.5</v>
      </c>
      <c r="AE102" s="4">
        <f t="shared" si="31"/>
        <v>0.5</v>
      </c>
      <c r="AF102" s="4">
        <f t="shared" si="31"/>
        <v>0.5</v>
      </c>
      <c r="AG102" s="4">
        <f t="shared" si="32"/>
        <v>-0.4</v>
      </c>
      <c r="AH102" s="4">
        <f t="shared" si="33"/>
        <v>-0.26300000000000001</v>
      </c>
      <c r="AI102" s="4">
        <f t="shared" si="34"/>
        <v>-0.75700000000000001</v>
      </c>
      <c r="AL102">
        <f>Blade1!R81</f>
        <v>-0.7374298660246944</v>
      </c>
      <c r="AM102">
        <f>Blade1!S81</f>
        <v>-0.79195421124598497</v>
      </c>
    </row>
    <row r="103" spans="1:39" x14ac:dyDescent="0.25">
      <c r="A103">
        <v>35.5</v>
      </c>
      <c r="B103">
        <v>79.599999999999994</v>
      </c>
      <c r="C103" s="2">
        <v>7.05</v>
      </c>
      <c r="D103">
        <v>-0.26400000000000001</v>
      </c>
      <c r="E103">
        <v>-0.77600000000000002</v>
      </c>
      <c r="F103">
        <v>-0.4</v>
      </c>
      <c r="G103" s="2">
        <v>10300000</v>
      </c>
      <c r="H103" s="2">
        <v>73600000</v>
      </c>
      <c r="I103" s="2">
        <v>2810000</v>
      </c>
      <c r="J103">
        <v>-1.9E-2</v>
      </c>
      <c r="K103">
        <v>0</v>
      </c>
      <c r="L103">
        <v>6.5000000000000002E-2</v>
      </c>
      <c r="M103">
        <v>8.0000000000000002E-3</v>
      </c>
      <c r="Q103" s="4">
        <f t="shared" si="18"/>
        <v>35.5</v>
      </c>
      <c r="R103" s="4">
        <f t="shared" si="19"/>
        <v>79.599999999999994</v>
      </c>
      <c r="S103" s="4">
        <f t="shared" si="20"/>
        <v>0.43294829640925336</v>
      </c>
      <c r="T103" s="4">
        <f t="shared" si="21"/>
        <v>3.5592960361823467E-2</v>
      </c>
      <c r="U103" s="4">
        <f t="shared" si="22"/>
        <v>5.8364846900266387E-2</v>
      </c>
      <c r="V103" s="4">
        <f t="shared" si="23"/>
        <v>0.29182423450133194</v>
      </c>
      <c r="W103" s="4">
        <f t="shared" si="24"/>
        <v>0.51700209947089015</v>
      </c>
      <c r="X103" s="4">
        <f t="shared" si="25"/>
        <v>4.3006339542437821E-2</v>
      </c>
      <c r="Y103" s="4">
        <f t="shared" si="26"/>
        <v>14000000000</v>
      </c>
      <c r="Z103" s="4">
        <f t="shared" si="27"/>
        <v>1000000000</v>
      </c>
      <c r="AA103" s="4">
        <f t="shared" si="28"/>
        <v>5.2571428571428569E-3</v>
      </c>
      <c r="AB103" s="4">
        <f t="shared" si="29"/>
        <v>2.007142857142857E-4</v>
      </c>
      <c r="AC103" s="4">
        <f t="shared" si="30"/>
        <v>1.03E-2</v>
      </c>
      <c r="AD103" s="4">
        <f t="shared" si="31"/>
        <v>0.5</v>
      </c>
      <c r="AE103" s="4">
        <f t="shared" si="31"/>
        <v>0.5</v>
      </c>
      <c r="AF103" s="4">
        <f t="shared" si="31"/>
        <v>0.5</v>
      </c>
      <c r="AG103" s="4">
        <f t="shared" si="32"/>
        <v>-0.4</v>
      </c>
      <c r="AH103" s="4">
        <f t="shared" si="33"/>
        <v>-0.26400000000000001</v>
      </c>
      <c r="AI103" s="4">
        <f t="shared" si="34"/>
        <v>-0.77600000000000002</v>
      </c>
      <c r="AL103">
        <f>Blade1!R82</f>
        <v>-0.71594783339265589</v>
      </c>
      <c r="AM103">
        <f>Blade1!S82</f>
        <v>-0.81146031641616223</v>
      </c>
    </row>
    <row r="104" spans="1:39" x14ac:dyDescent="0.25">
      <c r="A104">
        <v>36</v>
      </c>
      <c r="B104">
        <v>80.7</v>
      </c>
      <c r="C104" s="2">
        <v>6.81</v>
      </c>
      <c r="D104">
        <v>-0.26400000000000001</v>
      </c>
      <c r="E104">
        <v>-0.79600000000000004</v>
      </c>
      <c r="F104">
        <v>-0.4</v>
      </c>
      <c r="G104" s="2">
        <v>9150000</v>
      </c>
      <c r="H104" s="2">
        <v>67800000</v>
      </c>
      <c r="I104" s="2">
        <v>2590000</v>
      </c>
      <c r="J104">
        <v>-0.02</v>
      </c>
      <c r="K104">
        <v>-1E-3</v>
      </c>
      <c r="L104">
        <v>5.3999999999999999E-2</v>
      </c>
      <c r="M104">
        <v>8.0000000000000002E-3</v>
      </c>
      <c r="Q104" s="4">
        <f t="shared" si="18"/>
        <v>36</v>
      </c>
      <c r="R104" s="4">
        <f t="shared" si="19"/>
        <v>80.7</v>
      </c>
      <c r="S104" s="4">
        <f t="shared" si="20"/>
        <v>0.41145630354009416</v>
      </c>
      <c r="T104" s="4">
        <f t="shared" si="21"/>
        <v>3.5034544052380934E-2</v>
      </c>
      <c r="U104" s="4">
        <f t="shared" si="22"/>
        <v>5.6970510961769222E-2</v>
      </c>
      <c r="V104" s="4">
        <f t="shared" si="23"/>
        <v>0.28485255480884608</v>
      </c>
      <c r="W104" s="4">
        <f t="shared" si="24"/>
        <v>0.48551733155497501</v>
      </c>
      <c r="X104" s="4">
        <f t="shared" si="25"/>
        <v>4.3517711466680375E-2</v>
      </c>
      <c r="Y104" s="4">
        <f t="shared" si="26"/>
        <v>14000000000</v>
      </c>
      <c r="Z104" s="4">
        <f t="shared" si="27"/>
        <v>1000000000</v>
      </c>
      <c r="AA104" s="4">
        <f t="shared" si="28"/>
        <v>4.8428571428571427E-3</v>
      </c>
      <c r="AB104" s="4">
        <f t="shared" si="29"/>
        <v>1.85E-4</v>
      </c>
      <c r="AC104" s="4">
        <f t="shared" si="30"/>
        <v>9.1500000000000001E-3</v>
      </c>
      <c r="AD104" s="4">
        <f t="shared" si="31"/>
        <v>0.5</v>
      </c>
      <c r="AE104" s="4">
        <f t="shared" si="31"/>
        <v>0.5</v>
      </c>
      <c r="AF104" s="4">
        <f t="shared" si="31"/>
        <v>0.5</v>
      </c>
      <c r="AG104" s="4">
        <f t="shared" si="32"/>
        <v>-0.4</v>
      </c>
      <c r="AH104" s="4">
        <f t="shared" si="33"/>
        <v>-0.26400000000000001</v>
      </c>
      <c r="AI104" s="4">
        <f t="shared" si="34"/>
        <v>-0.79600000000000004</v>
      </c>
      <c r="AL104">
        <f>Blade1!R83</f>
        <v>-0.69546279741450001</v>
      </c>
      <c r="AM104">
        <f>Blade1!S83</f>
        <v>-0.83189489447712717</v>
      </c>
    </row>
    <row r="105" spans="1:39" x14ac:dyDescent="0.25">
      <c r="A105">
        <v>36.5</v>
      </c>
      <c r="B105">
        <v>69.2</v>
      </c>
      <c r="C105" s="2">
        <v>5.69</v>
      </c>
      <c r="D105">
        <v>-0.25600000000000001</v>
      </c>
      <c r="E105">
        <v>-0.81699999999999995</v>
      </c>
      <c r="F105">
        <v>-0.4</v>
      </c>
      <c r="G105" s="2">
        <v>7710000</v>
      </c>
      <c r="H105" s="2">
        <v>60800000</v>
      </c>
      <c r="I105" s="2">
        <v>2330000</v>
      </c>
      <c r="J105">
        <v>-2.1000000000000001E-2</v>
      </c>
      <c r="K105">
        <v>0</v>
      </c>
      <c r="L105">
        <v>3.7999999999999999E-2</v>
      </c>
      <c r="M105">
        <v>8.0000000000000002E-3</v>
      </c>
      <c r="Q105" s="4">
        <f t="shared" si="18"/>
        <v>36.5</v>
      </c>
      <c r="R105" s="4">
        <f t="shared" si="19"/>
        <v>69.2</v>
      </c>
      <c r="S105" s="4">
        <f t="shared" si="20"/>
        <v>0.39696443319769376</v>
      </c>
      <c r="T105" s="4">
        <f t="shared" si="21"/>
        <v>3.3256172517767468E-2</v>
      </c>
      <c r="U105" s="4">
        <f t="shared" si="22"/>
        <v>5.6236257646445215E-2</v>
      </c>
      <c r="V105" s="4">
        <f t="shared" si="23"/>
        <v>0.2811812882322261</v>
      </c>
      <c r="W105" s="4">
        <f t="shared" si="24"/>
        <v>0.45601884549169569</v>
      </c>
      <c r="X105" s="4">
        <f t="shared" si="25"/>
        <v>4.0844083205830883E-2</v>
      </c>
      <c r="Y105" s="4">
        <f t="shared" si="26"/>
        <v>14000000000</v>
      </c>
      <c r="Z105" s="4">
        <f t="shared" si="27"/>
        <v>1000000000</v>
      </c>
      <c r="AA105" s="4">
        <f t="shared" si="28"/>
        <v>4.3428571428571431E-3</v>
      </c>
      <c r="AB105" s="4">
        <f t="shared" si="29"/>
        <v>1.6642857142857144E-4</v>
      </c>
      <c r="AC105" s="4">
        <f t="shared" si="30"/>
        <v>7.7099999999999998E-3</v>
      </c>
      <c r="AD105" s="4">
        <f t="shared" si="31"/>
        <v>0.5</v>
      </c>
      <c r="AE105" s="4">
        <f t="shared" si="31"/>
        <v>0.5</v>
      </c>
      <c r="AF105" s="4">
        <f t="shared" si="31"/>
        <v>0.5</v>
      </c>
      <c r="AG105" s="4">
        <f t="shared" si="32"/>
        <v>-0.4</v>
      </c>
      <c r="AH105" s="4">
        <f t="shared" si="33"/>
        <v>-0.25600000000000001</v>
      </c>
      <c r="AI105" s="4">
        <f t="shared" si="34"/>
        <v>-0.81699999999999995</v>
      </c>
      <c r="AL105">
        <f>Blade1!R84</f>
        <v>-0.67396392144250705</v>
      </c>
      <c r="AM105">
        <f>Blade1!S84</f>
        <v>-0.85010956605151022</v>
      </c>
    </row>
    <row r="106" spans="1:39" x14ac:dyDescent="0.25">
      <c r="A106">
        <v>37</v>
      </c>
      <c r="B106">
        <v>66.5</v>
      </c>
      <c r="C106" s="2">
        <v>5.32</v>
      </c>
      <c r="D106">
        <v>-0.255</v>
      </c>
      <c r="E106">
        <v>-0.83699999999999997</v>
      </c>
      <c r="F106">
        <v>-0.3</v>
      </c>
      <c r="G106" s="2">
        <v>6580000</v>
      </c>
      <c r="H106" s="2">
        <v>55600000</v>
      </c>
      <c r="I106" s="2">
        <v>2250000</v>
      </c>
      <c r="J106">
        <v>-1.9E-2</v>
      </c>
      <c r="K106">
        <v>-1E-3</v>
      </c>
      <c r="L106">
        <v>3.7999999999999999E-2</v>
      </c>
      <c r="M106">
        <v>8.0000000000000002E-3</v>
      </c>
      <c r="Q106" s="4">
        <f t="shared" si="18"/>
        <v>37</v>
      </c>
      <c r="R106" s="4">
        <f t="shared" si="19"/>
        <v>66.5</v>
      </c>
      <c r="S106" s="4">
        <f t="shared" si="20"/>
        <v>0.37847075043687667</v>
      </c>
      <c r="T106" s="4">
        <f t="shared" si="21"/>
        <v>3.2536330640336231E-2</v>
      </c>
      <c r="U106" s="4">
        <f t="shared" si="22"/>
        <v>5.5470019622522911E-2</v>
      </c>
      <c r="V106" s="4">
        <f t="shared" si="23"/>
        <v>0.27735009811261457</v>
      </c>
      <c r="W106" s="4">
        <f t="shared" si="24"/>
        <v>0.43551709276946277</v>
      </c>
      <c r="X106" s="4">
        <f t="shared" si="25"/>
        <v>4.1237757332172165E-2</v>
      </c>
      <c r="Y106" s="4">
        <f t="shared" si="26"/>
        <v>14000000000</v>
      </c>
      <c r="Z106" s="4">
        <f t="shared" si="27"/>
        <v>1000000000</v>
      </c>
      <c r="AA106" s="4">
        <f t="shared" si="28"/>
        <v>3.9714285714285711E-3</v>
      </c>
      <c r="AB106" s="4">
        <f t="shared" si="29"/>
        <v>1.6071428571428571E-4</v>
      </c>
      <c r="AC106" s="4">
        <f t="shared" si="30"/>
        <v>6.5799999999999999E-3</v>
      </c>
      <c r="AD106" s="4">
        <f t="shared" si="31"/>
        <v>0.5</v>
      </c>
      <c r="AE106" s="4">
        <f t="shared" si="31"/>
        <v>0.5</v>
      </c>
      <c r="AF106" s="4">
        <f t="shared" si="31"/>
        <v>0.5</v>
      </c>
      <c r="AG106" s="4">
        <f t="shared" si="32"/>
        <v>-0.3</v>
      </c>
      <c r="AH106" s="4">
        <f t="shared" si="33"/>
        <v>-0.255</v>
      </c>
      <c r="AI106" s="4">
        <f t="shared" si="34"/>
        <v>-0.83699999999999997</v>
      </c>
      <c r="AL106">
        <f>Blade1!R85</f>
        <v>-0.65247572595340919</v>
      </c>
      <c r="AM106">
        <f>Blade1!S85</f>
        <v>-0.87043683361978663</v>
      </c>
    </row>
    <row r="107" spans="1:39" x14ac:dyDescent="0.25">
      <c r="A107">
        <v>37.5</v>
      </c>
      <c r="B107">
        <v>59.3</v>
      </c>
      <c r="C107" s="2">
        <v>4.53</v>
      </c>
      <c r="D107">
        <v>-0.25700000000000001</v>
      </c>
      <c r="E107">
        <v>-0.85799999999999998</v>
      </c>
      <c r="F107">
        <v>-0.3</v>
      </c>
      <c r="G107" s="2">
        <v>5600000</v>
      </c>
      <c r="H107" s="2">
        <v>49200000</v>
      </c>
      <c r="I107" s="2">
        <v>1980000</v>
      </c>
      <c r="J107">
        <v>-1.7999999999999999E-2</v>
      </c>
      <c r="K107">
        <v>-1E-3</v>
      </c>
      <c r="L107">
        <v>3.4000000000000002E-2</v>
      </c>
      <c r="M107">
        <v>6.0000000000000001E-3</v>
      </c>
      <c r="Q107" s="4">
        <f t="shared" si="18"/>
        <v>37.5</v>
      </c>
      <c r="R107" s="4">
        <f t="shared" si="19"/>
        <v>59.3</v>
      </c>
      <c r="S107" s="4">
        <f t="shared" si="20"/>
        <v>0.3559715173063086</v>
      </c>
      <c r="T107" s="4">
        <f t="shared" si="21"/>
        <v>3.0709988654221476E-2</v>
      </c>
      <c r="U107" s="4">
        <f t="shared" si="22"/>
        <v>5.4204467254400507E-2</v>
      </c>
      <c r="V107" s="4">
        <f t="shared" si="23"/>
        <v>0.27102233627200256</v>
      </c>
      <c r="W107" s="4">
        <f t="shared" si="24"/>
        <v>0.40800745624999468</v>
      </c>
      <c r="X107" s="4">
        <f t="shared" si="25"/>
        <v>3.7437622580719587E-2</v>
      </c>
      <c r="Y107" s="4">
        <f t="shared" si="26"/>
        <v>14000000000</v>
      </c>
      <c r="Z107" s="4">
        <f t="shared" si="27"/>
        <v>1000000000</v>
      </c>
      <c r="AA107" s="4">
        <f t="shared" si="28"/>
        <v>3.5142857142857141E-3</v>
      </c>
      <c r="AB107" s="4">
        <f t="shared" si="29"/>
        <v>1.4142857142857143E-4</v>
      </c>
      <c r="AC107" s="4">
        <f t="shared" si="30"/>
        <v>5.5999999999999999E-3</v>
      </c>
      <c r="AD107" s="4">
        <f t="shared" si="31"/>
        <v>0.5</v>
      </c>
      <c r="AE107" s="4">
        <f t="shared" si="31"/>
        <v>0.5</v>
      </c>
      <c r="AF107" s="4">
        <f t="shared" si="31"/>
        <v>0.5</v>
      </c>
      <c r="AG107" s="4">
        <f t="shared" si="32"/>
        <v>-0.3</v>
      </c>
      <c r="AH107" s="4">
        <f t="shared" si="33"/>
        <v>-0.25700000000000001</v>
      </c>
      <c r="AI107" s="4">
        <f t="shared" si="34"/>
        <v>-0.85799999999999998</v>
      </c>
      <c r="AL107">
        <f>Blade1!R86</f>
        <v>-0.63097650653059367</v>
      </c>
      <c r="AM107">
        <f>Blade1!S86</f>
        <v>-0.88961572759750329</v>
      </c>
    </row>
    <row r="108" spans="1:39" x14ac:dyDescent="0.25">
      <c r="A108">
        <v>38</v>
      </c>
      <c r="B108">
        <v>59.1</v>
      </c>
      <c r="C108" s="2">
        <v>4.21</v>
      </c>
      <c r="D108">
        <v>-0.254</v>
      </c>
      <c r="E108">
        <v>-0.879</v>
      </c>
      <c r="F108">
        <v>-0.3</v>
      </c>
      <c r="G108" s="2">
        <v>5100000</v>
      </c>
      <c r="H108" s="2">
        <v>45600000</v>
      </c>
      <c r="I108" s="2">
        <v>1900000</v>
      </c>
      <c r="J108">
        <v>-1.7000000000000001E-2</v>
      </c>
      <c r="K108">
        <v>-1E-3</v>
      </c>
      <c r="L108">
        <v>2.8000000000000001E-2</v>
      </c>
      <c r="M108">
        <v>6.0000000000000001E-3</v>
      </c>
      <c r="Q108" s="4">
        <f t="shared" si="18"/>
        <v>38</v>
      </c>
      <c r="R108" s="4">
        <f t="shared" si="19"/>
        <v>59.1</v>
      </c>
      <c r="S108" s="4">
        <f t="shared" si="20"/>
        <v>0.3394804607837304</v>
      </c>
      <c r="T108" s="4">
        <f t="shared" si="21"/>
        <v>3.0924703325152736E-2</v>
      </c>
      <c r="U108" s="4">
        <f t="shared" si="22"/>
        <v>5.2343243846397214E-2</v>
      </c>
      <c r="V108" s="4">
        <f t="shared" si="23"/>
        <v>0.26171621923198607</v>
      </c>
      <c r="W108" s="4">
        <f t="shared" si="24"/>
        <v>0.38451649568168456</v>
      </c>
      <c r="X108" s="4">
        <f t="shared" si="25"/>
        <v>3.7688988998470729E-2</v>
      </c>
      <c r="Y108" s="4">
        <f t="shared" si="26"/>
        <v>14000000000</v>
      </c>
      <c r="Z108" s="4">
        <f t="shared" si="27"/>
        <v>1000000000</v>
      </c>
      <c r="AA108" s="4">
        <f t="shared" si="28"/>
        <v>3.2571428571428573E-3</v>
      </c>
      <c r="AB108" s="4">
        <f t="shared" si="29"/>
        <v>1.3571428571428572E-4</v>
      </c>
      <c r="AC108" s="4">
        <f t="shared" si="30"/>
        <v>5.1000000000000004E-3</v>
      </c>
      <c r="AD108" s="4">
        <f t="shared" si="31"/>
        <v>0.5</v>
      </c>
      <c r="AE108" s="4">
        <f t="shared" si="31"/>
        <v>0.5</v>
      </c>
      <c r="AF108" s="4">
        <f t="shared" si="31"/>
        <v>0.5</v>
      </c>
      <c r="AG108" s="4">
        <f t="shared" si="32"/>
        <v>-0.3</v>
      </c>
      <c r="AH108" s="4">
        <f t="shared" si="33"/>
        <v>-0.254</v>
      </c>
      <c r="AI108" s="4">
        <f t="shared" si="34"/>
        <v>-0.879</v>
      </c>
      <c r="AL108">
        <f>Blade1!R87</f>
        <v>-0.61048546371576806</v>
      </c>
      <c r="AM108">
        <f>Blade1!S87</f>
        <v>-0.91083567823226597</v>
      </c>
    </row>
    <row r="109" spans="1:39" x14ac:dyDescent="0.25">
      <c r="A109">
        <v>38.5</v>
      </c>
      <c r="B109">
        <v>58.5</v>
      </c>
      <c r="C109" s="2">
        <v>3.84</v>
      </c>
      <c r="D109">
        <v>-0.253</v>
      </c>
      <c r="E109">
        <v>-0.89900000000000002</v>
      </c>
      <c r="F109">
        <v>-0.3</v>
      </c>
      <c r="G109" s="2">
        <v>4570000</v>
      </c>
      <c r="H109" s="2">
        <v>41200000</v>
      </c>
      <c r="I109" s="2">
        <v>1690000</v>
      </c>
      <c r="J109">
        <v>-1.7000000000000001E-2</v>
      </c>
      <c r="K109">
        <v>-1E-3</v>
      </c>
      <c r="L109">
        <v>2.1000000000000001E-2</v>
      </c>
      <c r="M109">
        <v>8.0000000000000002E-3</v>
      </c>
      <c r="Q109" s="4">
        <f t="shared" si="18"/>
        <v>38.5</v>
      </c>
      <c r="R109" s="4">
        <f t="shared" si="19"/>
        <v>58.5</v>
      </c>
      <c r="S109" s="4">
        <f t="shared" si="20"/>
        <v>0.3189871014024801</v>
      </c>
      <c r="T109" s="4">
        <f t="shared" si="21"/>
        <v>3.1073109925989106E-2</v>
      </c>
      <c r="U109" s="4">
        <f t="shared" si="22"/>
        <v>5.0245943441706215E-2</v>
      </c>
      <c r="V109" s="4">
        <f t="shared" si="23"/>
        <v>0.25122971720853104</v>
      </c>
      <c r="W109" s="4">
        <f t="shared" si="24"/>
        <v>0.35703370418236507</v>
      </c>
      <c r="X109" s="4">
        <f t="shared" si="25"/>
        <v>3.9874019930622007E-2</v>
      </c>
      <c r="Y109" s="4">
        <f t="shared" si="26"/>
        <v>14000000000</v>
      </c>
      <c r="Z109" s="4">
        <f t="shared" si="27"/>
        <v>1000000000</v>
      </c>
      <c r="AA109" s="4">
        <f t="shared" si="28"/>
        <v>2.9428571428571429E-3</v>
      </c>
      <c r="AB109" s="4">
        <f t="shared" si="29"/>
        <v>1.2071428571428571E-4</v>
      </c>
      <c r="AC109" s="4">
        <f t="shared" si="30"/>
        <v>4.5700000000000003E-3</v>
      </c>
      <c r="AD109" s="4">
        <f t="shared" si="31"/>
        <v>0.5</v>
      </c>
      <c r="AE109" s="4">
        <f t="shared" si="31"/>
        <v>0.5</v>
      </c>
      <c r="AF109" s="4">
        <f t="shared" si="31"/>
        <v>0.5</v>
      </c>
      <c r="AG109" s="4">
        <f t="shared" si="32"/>
        <v>-0.3</v>
      </c>
      <c r="AH109" s="4">
        <f t="shared" si="33"/>
        <v>-0.253</v>
      </c>
      <c r="AI109" s="4">
        <f t="shared" si="34"/>
        <v>-0.89900000000000002</v>
      </c>
      <c r="AL109">
        <f>Blade1!R88</f>
        <v>-0.58899210433451776</v>
      </c>
      <c r="AM109">
        <f>Blade1!S88</f>
        <v>-0.93098408483310235</v>
      </c>
    </row>
    <row r="110" spans="1:39" x14ac:dyDescent="0.25">
      <c r="A110">
        <v>39</v>
      </c>
      <c r="B110">
        <v>51.9</v>
      </c>
      <c r="C110" s="2">
        <v>3.24</v>
      </c>
      <c r="D110">
        <v>-0.24199999999999999</v>
      </c>
      <c r="E110">
        <v>-0.92</v>
      </c>
      <c r="F110">
        <v>-0.4</v>
      </c>
      <c r="G110" s="2">
        <v>3830000</v>
      </c>
      <c r="H110" s="2">
        <v>35500000</v>
      </c>
      <c r="I110" s="2">
        <v>1510000</v>
      </c>
      <c r="J110">
        <v>-1.2999999999999999E-2</v>
      </c>
      <c r="K110">
        <v>-1E-3</v>
      </c>
      <c r="L110">
        <v>1.0999999999999999E-2</v>
      </c>
      <c r="M110">
        <v>7.0000000000000001E-3</v>
      </c>
      <c r="Q110" s="4">
        <f t="shared" si="18"/>
        <v>39</v>
      </c>
      <c r="R110" s="4">
        <f t="shared" si="19"/>
        <v>51.9</v>
      </c>
      <c r="S110" s="4">
        <f t="shared" si="20"/>
        <v>0.31248572088397752</v>
      </c>
      <c r="T110" s="4">
        <f t="shared" si="21"/>
        <v>3.0182202844814432E-2</v>
      </c>
      <c r="U110" s="4">
        <f t="shared" si="22"/>
        <v>4.9000685106960845E-2</v>
      </c>
      <c r="V110" s="4">
        <f t="shared" si="23"/>
        <v>0.24500342553480423</v>
      </c>
      <c r="W110" s="4">
        <f t="shared" si="24"/>
        <v>0.33654098610329064</v>
      </c>
      <c r="X110" s="4">
        <f t="shared" si="25"/>
        <v>3.8014457643306576E-2</v>
      </c>
      <c r="Y110" s="4">
        <f t="shared" si="26"/>
        <v>14000000000</v>
      </c>
      <c r="Z110" s="4">
        <f t="shared" si="27"/>
        <v>1000000000</v>
      </c>
      <c r="AA110" s="4">
        <f t="shared" si="28"/>
        <v>2.5357142857142857E-3</v>
      </c>
      <c r="AB110" s="4">
        <f t="shared" si="29"/>
        <v>1.0785714285714286E-4</v>
      </c>
      <c r="AC110" s="4">
        <f t="shared" si="30"/>
        <v>3.8300000000000001E-3</v>
      </c>
      <c r="AD110" s="4">
        <f t="shared" si="31"/>
        <v>0.5</v>
      </c>
      <c r="AE110" s="4">
        <f t="shared" si="31"/>
        <v>0.5</v>
      </c>
      <c r="AF110" s="4">
        <f t="shared" si="31"/>
        <v>0.5</v>
      </c>
      <c r="AG110" s="4">
        <f t="shared" si="32"/>
        <v>-0.4</v>
      </c>
      <c r="AH110" s="4">
        <f t="shared" si="33"/>
        <v>-0.24199999999999999</v>
      </c>
      <c r="AI110" s="4">
        <f t="shared" si="34"/>
        <v>-0.92</v>
      </c>
      <c r="AL110">
        <f>Blade1!R89</f>
        <v>-0.56749238534344559</v>
      </c>
      <c r="AM110">
        <f>Blade1!S89</f>
        <v>-0.95109142209164643</v>
      </c>
    </row>
    <row r="111" spans="1:39" x14ac:dyDescent="0.25">
      <c r="A111">
        <v>39.5</v>
      </c>
      <c r="B111">
        <v>51.1</v>
      </c>
      <c r="C111" s="2">
        <v>3.05</v>
      </c>
      <c r="D111">
        <v>-0.23699999999999999</v>
      </c>
      <c r="E111">
        <v>-0.94199999999999995</v>
      </c>
      <c r="F111">
        <v>-0.3</v>
      </c>
      <c r="G111" s="2">
        <v>3320000</v>
      </c>
      <c r="H111" s="2">
        <v>32600000</v>
      </c>
      <c r="I111" s="2">
        <v>1410000</v>
      </c>
      <c r="J111">
        <v>-1.2E-2</v>
      </c>
      <c r="K111">
        <v>-1E-3</v>
      </c>
      <c r="L111">
        <v>8.9999999999999993E-3</v>
      </c>
      <c r="M111">
        <v>6.0000000000000001E-3</v>
      </c>
      <c r="Q111" s="4">
        <f t="shared" si="18"/>
        <v>39.5</v>
      </c>
      <c r="R111" s="4">
        <f t="shared" si="19"/>
        <v>51.1</v>
      </c>
      <c r="S111" s="4">
        <f t="shared" si="20"/>
        <v>0.29798759488157278</v>
      </c>
      <c r="T111" s="4">
        <f t="shared" si="21"/>
        <v>2.8261604623920245E-2</v>
      </c>
      <c r="U111" s="4">
        <f t="shared" si="22"/>
        <v>4.7912937250011382E-2</v>
      </c>
      <c r="V111" s="4">
        <f t="shared" si="23"/>
        <v>0.23956468625005692</v>
      </c>
      <c r="W111" s="4">
        <f t="shared" si="24"/>
        <v>0.31902395876558864</v>
      </c>
      <c r="X111" s="4">
        <f t="shared" si="25"/>
        <v>3.5151553429192295E-2</v>
      </c>
      <c r="Y111" s="4">
        <f t="shared" si="26"/>
        <v>14000000000</v>
      </c>
      <c r="Z111" s="4">
        <f t="shared" si="27"/>
        <v>1000000000</v>
      </c>
      <c r="AA111" s="4">
        <f t="shared" si="28"/>
        <v>2.3285714285714285E-3</v>
      </c>
      <c r="AB111" s="4">
        <f t="shared" si="29"/>
        <v>1.0071428571428571E-4</v>
      </c>
      <c r="AC111" s="4">
        <f t="shared" si="30"/>
        <v>3.32E-3</v>
      </c>
      <c r="AD111" s="4">
        <f t="shared" si="31"/>
        <v>0.5</v>
      </c>
      <c r="AE111" s="4">
        <f t="shared" si="31"/>
        <v>0.5</v>
      </c>
      <c r="AF111" s="4">
        <f t="shared" si="31"/>
        <v>0.5</v>
      </c>
      <c r="AG111" s="4">
        <f t="shared" si="32"/>
        <v>-0.3</v>
      </c>
      <c r="AH111" s="4">
        <f t="shared" si="33"/>
        <v>-0.23699999999999999</v>
      </c>
      <c r="AI111" s="4">
        <f t="shared" si="34"/>
        <v>-0.94199999999999995</v>
      </c>
      <c r="AL111">
        <f>Blade1!R90</f>
        <v>-0.54699266635237331</v>
      </c>
      <c r="AM111">
        <f>Blade1!S90</f>
        <v>-0.97119875935019051</v>
      </c>
    </row>
    <row r="112" spans="1:39" x14ac:dyDescent="0.25">
      <c r="A112">
        <v>40</v>
      </c>
      <c r="B112">
        <v>46.6</v>
      </c>
      <c r="C112" s="2">
        <v>2.61</v>
      </c>
      <c r="D112">
        <v>-0.23400000000000001</v>
      </c>
      <c r="E112">
        <v>-0.96299999999999997</v>
      </c>
      <c r="F112">
        <v>-0.2</v>
      </c>
      <c r="G112" s="2">
        <v>2790000</v>
      </c>
      <c r="H112" s="2">
        <v>28600000</v>
      </c>
      <c r="I112" s="2">
        <v>1220000</v>
      </c>
      <c r="J112">
        <v>-1.2999999999999999E-2</v>
      </c>
      <c r="K112">
        <v>-1E-3</v>
      </c>
      <c r="L112">
        <v>2E-3</v>
      </c>
      <c r="M112">
        <v>6.0000000000000001E-3</v>
      </c>
      <c r="Q112" s="4">
        <f t="shared" si="18"/>
        <v>40</v>
      </c>
      <c r="R112" s="4">
        <f t="shared" si="19"/>
        <v>46.6</v>
      </c>
      <c r="S112" s="4">
        <f t="shared" si="20"/>
        <v>0.27849345403896664</v>
      </c>
      <c r="T112" s="4">
        <f t="shared" si="21"/>
        <v>2.8249444407607571E-2</v>
      </c>
      <c r="U112" s="4">
        <f t="shared" si="22"/>
        <v>4.6413104785256475E-2</v>
      </c>
      <c r="V112" s="4">
        <f t="shared" si="23"/>
        <v>0.23206552392628238</v>
      </c>
      <c r="W112" s="4">
        <f t="shared" si="24"/>
        <v>0.29351779721374005</v>
      </c>
      <c r="X112" s="4">
        <f t="shared" si="25"/>
        <v>3.5197041989983746E-2</v>
      </c>
      <c r="Y112" s="4">
        <f t="shared" si="26"/>
        <v>14000000000</v>
      </c>
      <c r="Z112" s="4">
        <f t="shared" si="27"/>
        <v>1000000000</v>
      </c>
      <c r="AA112" s="4">
        <f t="shared" si="28"/>
        <v>2.0428571428571427E-3</v>
      </c>
      <c r="AB112" s="4">
        <f t="shared" si="29"/>
        <v>8.7142857142857139E-5</v>
      </c>
      <c r="AC112" s="4">
        <f t="shared" si="30"/>
        <v>2.7899999999999999E-3</v>
      </c>
      <c r="AD112" s="4">
        <f t="shared" si="31"/>
        <v>0.5</v>
      </c>
      <c r="AE112" s="4">
        <f t="shared" si="31"/>
        <v>0.5</v>
      </c>
      <c r="AF112" s="4">
        <f t="shared" si="31"/>
        <v>0.5</v>
      </c>
      <c r="AG112" s="4">
        <f t="shared" si="32"/>
        <v>-0.2</v>
      </c>
      <c r="AH112" s="4">
        <f t="shared" si="33"/>
        <v>-0.23400000000000001</v>
      </c>
      <c r="AI112" s="4">
        <f t="shared" si="34"/>
        <v>-0.96299999999999997</v>
      </c>
      <c r="AL112">
        <f>Blade1!R91</f>
        <v>-0.52549686548993313</v>
      </c>
      <c r="AM112">
        <f>Blade1!S91</f>
        <v>-0.99220405984686744</v>
      </c>
    </row>
    <row r="113" spans="1:39" x14ac:dyDescent="0.25">
      <c r="A113">
        <v>40.5</v>
      </c>
      <c r="B113">
        <v>46.8</v>
      </c>
      <c r="C113" s="2">
        <v>2.4900000000000002</v>
      </c>
      <c r="D113">
        <v>-0.23</v>
      </c>
      <c r="E113">
        <v>-0.98499999999999999</v>
      </c>
      <c r="F113">
        <v>-0.2</v>
      </c>
      <c r="G113" s="2">
        <v>2350000</v>
      </c>
      <c r="H113" s="2">
        <v>25600000</v>
      </c>
      <c r="I113" s="2">
        <v>1100000</v>
      </c>
      <c r="J113">
        <v>-1.2999999999999999E-2</v>
      </c>
      <c r="K113">
        <v>-1E-3</v>
      </c>
      <c r="L113">
        <v>8.0000000000000002E-3</v>
      </c>
      <c r="M113">
        <v>7.0000000000000001E-3</v>
      </c>
      <c r="Q113" s="4">
        <f t="shared" si="18"/>
        <v>40.5</v>
      </c>
      <c r="R113" s="4">
        <f t="shared" si="19"/>
        <v>46.8</v>
      </c>
      <c r="S113" s="4">
        <f t="shared" si="20"/>
        <v>0.26099357893198194</v>
      </c>
      <c r="T113" s="4">
        <f t="shared" si="21"/>
        <v>2.7321002761619417E-2</v>
      </c>
      <c r="U113" s="4">
        <f t="shared" si="22"/>
        <v>4.5236612216352182E-2</v>
      </c>
      <c r="V113" s="4">
        <f t="shared" si="23"/>
        <v>0.22618306108176089</v>
      </c>
      <c r="W113" s="4">
        <f t="shared" si="24"/>
        <v>0.28202137620411727</v>
      </c>
      <c r="X113" s="4">
        <f t="shared" si="25"/>
        <v>3.5247650343162018E-2</v>
      </c>
      <c r="Y113" s="4">
        <f t="shared" si="26"/>
        <v>14000000000</v>
      </c>
      <c r="Z113" s="4">
        <f t="shared" si="27"/>
        <v>1000000000</v>
      </c>
      <c r="AA113" s="4">
        <f t="shared" si="28"/>
        <v>1.8285714285714285E-3</v>
      </c>
      <c r="AB113" s="4">
        <f t="shared" si="29"/>
        <v>7.8571428571428566E-5</v>
      </c>
      <c r="AC113" s="4">
        <f t="shared" si="30"/>
        <v>2.3500000000000001E-3</v>
      </c>
      <c r="AD113" s="4">
        <f t="shared" si="31"/>
        <v>0.5</v>
      </c>
      <c r="AE113" s="4">
        <f t="shared" si="31"/>
        <v>0.5</v>
      </c>
      <c r="AF113" s="4">
        <f t="shared" si="31"/>
        <v>0.5</v>
      </c>
      <c r="AG113" s="4">
        <f t="shared" si="32"/>
        <v>-0.2</v>
      </c>
      <c r="AH113" s="4">
        <f t="shared" si="33"/>
        <v>-0.23</v>
      </c>
      <c r="AI113" s="4">
        <f t="shared" si="34"/>
        <v>-0.98499999999999999</v>
      </c>
      <c r="AL113">
        <f>Blade1!R92</f>
        <v>-0.50399699038294843</v>
      </c>
      <c r="AM113">
        <f>Blade1!S92</f>
        <v>-1.0132756182008793</v>
      </c>
    </row>
    <row r="114" spans="1:39" x14ac:dyDescent="0.25">
      <c r="A114">
        <v>41</v>
      </c>
      <c r="B114">
        <v>40.9</v>
      </c>
      <c r="C114" s="2">
        <v>2.0499999999999998</v>
      </c>
      <c r="D114">
        <v>-0.219</v>
      </c>
      <c r="E114">
        <v>-1.008</v>
      </c>
      <c r="F114">
        <v>-0.1</v>
      </c>
      <c r="G114" s="2">
        <v>1810000</v>
      </c>
      <c r="H114" s="2">
        <v>20900000</v>
      </c>
      <c r="I114" s="2">
        <v>872000</v>
      </c>
      <c r="J114">
        <v>-1.4E-2</v>
      </c>
      <c r="K114">
        <v>-1E-3</v>
      </c>
      <c r="L114">
        <v>1.4E-2</v>
      </c>
      <c r="M114">
        <v>7.0000000000000001E-3</v>
      </c>
      <c r="Q114" s="4">
        <f t="shared" si="18"/>
        <v>41</v>
      </c>
      <c r="R114" s="4">
        <f t="shared" si="19"/>
        <v>40.9</v>
      </c>
      <c r="S114" s="4">
        <f t="shared" si="20"/>
        <v>0.24899755557483313</v>
      </c>
      <c r="T114" s="4">
        <f t="shared" si="21"/>
        <v>2.5198895803139276E-2</v>
      </c>
      <c r="U114" s="4">
        <f t="shared" si="22"/>
        <v>4.3906478139841144E-2</v>
      </c>
      <c r="V114" s="4">
        <f t="shared" si="23"/>
        <v>0.21953239069920572</v>
      </c>
      <c r="W114" s="4">
        <f t="shared" si="24"/>
        <v>0.2770114755553324</v>
      </c>
      <c r="X114" s="4">
        <f t="shared" si="25"/>
        <v>3.3150014424200513E-2</v>
      </c>
      <c r="Y114" s="4">
        <f t="shared" si="26"/>
        <v>14000000000</v>
      </c>
      <c r="Z114" s="4">
        <f t="shared" si="27"/>
        <v>1000000000</v>
      </c>
      <c r="AA114" s="4">
        <f t="shared" si="28"/>
        <v>1.4928571428571428E-3</v>
      </c>
      <c r="AB114" s="4">
        <f t="shared" si="29"/>
        <v>6.228571428571428E-5</v>
      </c>
      <c r="AC114" s="4">
        <f t="shared" si="30"/>
        <v>1.81E-3</v>
      </c>
      <c r="AD114" s="4">
        <f t="shared" si="31"/>
        <v>0.5</v>
      </c>
      <c r="AE114" s="4">
        <f t="shared" si="31"/>
        <v>0.5</v>
      </c>
      <c r="AF114" s="4">
        <f t="shared" si="31"/>
        <v>0.5</v>
      </c>
      <c r="AG114" s="4">
        <f t="shared" si="32"/>
        <v>-0.1</v>
      </c>
      <c r="AH114" s="4">
        <f t="shared" si="33"/>
        <v>-0.219</v>
      </c>
      <c r="AI114" s="4">
        <f t="shared" si="34"/>
        <v>-1.008</v>
      </c>
      <c r="AL114">
        <f>Blade1!R93</f>
        <v>-0.48199927957998506</v>
      </c>
      <c r="AM114">
        <f>Blade1!S93</f>
        <v>-1.0341744596829301</v>
      </c>
    </row>
    <row r="115" spans="1:39" x14ac:dyDescent="0.25">
      <c r="A115">
        <v>41.5</v>
      </c>
      <c r="B115">
        <v>37.9</v>
      </c>
      <c r="C115" s="2">
        <v>1.89</v>
      </c>
      <c r="D115">
        <v>-0.217</v>
      </c>
      <c r="E115">
        <v>-1.03</v>
      </c>
      <c r="F115">
        <v>0</v>
      </c>
      <c r="G115" s="2">
        <v>1470000</v>
      </c>
      <c r="H115" s="2">
        <v>19100000</v>
      </c>
      <c r="I115" s="2">
        <v>808000</v>
      </c>
      <c r="J115">
        <v>-1.6E-2</v>
      </c>
      <c r="K115">
        <v>-1E-3</v>
      </c>
      <c r="L115">
        <v>1.7999999999999999E-2</v>
      </c>
      <c r="M115">
        <v>6.0000000000000001E-3</v>
      </c>
      <c r="Q115" s="4">
        <f t="shared" si="18"/>
        <v>41.5</v>
      </c>
      <c r="R115" s="4">
        <f t="shared" si="19"/>
        <v>37.9</v>
      </c>
      <c r="S115" s="4">
        <f t="shared" si="20"/>
        <v>0.22849931080326269</v>
      </c>
      <c r="T115" s="4">
        <f t="shared" si="21"/>
        <v>2.4210238914431192E-2</v>
      </c>
      <c r="U115" s="4">
        <f t="shared" si="22"/>
        <v>4.3795009321676036E-2</v>
      </c>
      <c r="V115" s="4">
        <f t="shared" si="23"/>
        <v>0.21897504660838019</v>
      </c>
      <c r="W115" s="4">
        <f t="shared" si="24"/>
        <v>0.26249931080326266</v>
      </c>
      <c r="X115" s="4">
        <f t="shared" si="25"/>
        <v>3.1210238914431088E-2</v>
      </c>
      <c r="Y115" s="4">
        <f t="shared" si="26"/>
        <v>14000000000</v>
      </c>
      <c r="Z115" s="4">
        <f t="shared" si="27"/>
        <v>1000000000</v>
      </c>
      <c r="AA115" s="4">
        <f t="shared" si="28"/>
        <v>1.3642857142857144E-3</v>
      </c>
      <c r="AB115" s="4">
        <f t="shared" si="29"/>
        <v>5.7714285714285716E-5</v>
      </c>
      <c r="AC115" s="4">
        <f t="shared" si="30"/>
        <v>1.47E-3</v>
      </c>
      <c r="AD115" s="4">
        <f t="shared" si="31"/>
        <v>0.5</v>
      </c>
      <c r="AE115" s="4">
        <f t="shared" si="31"/>
        <v>0.5</v>
      </c>
      <c r="AF115" s="4">
        <f t="shared" si="31"/>
        <v>0.5</v>
      </c>
      <c r="AG115" s="4">
        <f t="shared" si="32"/>
        <v>0</v>
      </c>
      <c r="AH115" s="4">
        <f t="shared" si="33"/>
        <v>-0.217</v>
      </c>
      <c r="AI115" s="4">
        <f t="shared" si="34"/>
        <v>-1.03</v>
      </c>
      <c r="AL115">
        <f>Blade1!R94</f>
        <v>-0.46149931080326267</v>
      </c>
      <c r="AM115">
        <f>Blade1!S94</f>
        <v>-1.0552102389144311</v>
      </c>
    </row>
    <row r="116" spans="1:39" x14ac:dyDescent="0.25">
      <c r="A116">
        <v>42</v>
      </c>
      <c r="B116">
        <v>33.4</v>
      </c>
      <c r="C116" s="2">
        <v>1.51</v>
      </c>
      <c r="D116">
        <v>-0.20599999999999999</v>
      </c>
      <c r="E116">
        <v>-1.0549999999999999</v>
      </c>
      <c r="F116">
        <v>0.2</v>
      </c>
      <c r="G116" s="2">
        <v>1170000</v>
      </c>
      <c r="H116" s="2">
        <v>16000000</v>
      </c>
      <c r="I116" s="2">
        <v>717000</v>
      </c>
      <c r="J116">
        <v>-1.4E-2</v>
      </c>
      <c r="K116">
        <v>-4.0000000000000001E-3</v>
      </c>
      <c r="L116">
        <v>2E-3</v>
      </c>
      <c r="M116">
        <v>-7.0000000000000001E-3</v>
      </c>
      <c r="Q116" s="4">
        <f t="shared" si="18"/>
        <v>42</v>
      </c>
      <c r="R116" s="4">
        <f t="shared" si="19"/>
        <v>33.4</v>
      </c>
      <c r="S116" s="4">
        <f t="shared" si="20"/>
        <v>0.22001338992499211</v>
      </c>
      <c r="T116" s="4">
        <f t="shared" si="21"/>
        <v>1.7197173395487653E-2</v>
      </c>
      <c r="U116" s="4">
        <f t="shared" si="22"/>
        <v>4.1699280955949422E-2</v>
      </c>
      <c r="V116" s="4">
        <f t="shared" si="23"/>
        <v>0.20849640477974712</v>
      </c>
      <c r="W116" s="4">
        <f t="shared" si="24"/>
        <v>0.23602376440176243</v>
      </c>
      <c r="X116" s="4">
        <f t="shared" si="25"/>
        <v>1.4253042095157875E-2</v>
      </c>
      <c r="Y116" s="4">
        <f t="shared" si="26"/>
        <v>14000000000</v>
      </c>
      <c r="Z116" s="4">
        <f t="shared" si="27"/>
        <v>1000000000</v>
      </c>
      <c r="AA116" s="4">
        <f t="shared" si="28"/>
        <v>1.1428571428571429E-3</v>
      </c>
      <c r="AB116" s="4">
        <f t="shared" si="29"/>
        <v>5.1214285714285714E-5</v>
      </c>
      <c r="AC116" s="4">
        <f t="shared" si="30"/>
        <v>1.17E-3</v>
      </c>
      <c r="AD116" s="4">
        <f t="shared" si="31"/>
        <v>0.5</v>
      </c>
      <c r="AE116" s="4">
        <f t="shared" si="31"/>
        <v>0.5</v>
      </c>
      <c r="AF116" s="4">
        <f t="shared" si="31"/>
        <v>0.5</v>
      </c>
      <c r="AG116" s="4">
        <f t="shared" si="32"/>
        <v>0.2</v>
      </c>
      <c r="AH116" s="4">
        <f t="shared" si="33"/>
        <v>-0.20599999999999999</v>
      </c>
      <c r="AI116" s="4">
        <f t="shared" si="34"/>
        <v>-1.0549999999999999</v>
      </c>
      <c r="AL116">
        <f>Blade1!R95</f>
        <v>-0.43999934202654029</v>
      </c>
      <c r="AM116">
        <f>Blade1!S95</f>
        <v>-1.0762460181459319</v>
      </c>
    </row>
    <row r="117" spans="1:39" x14ac:dyDescent="0.25">
      <c r="A117">
        <v>42.5</v>
      </c>
      <c r="B117">
        <v>26.4</v>
      </c>
      <c r="C117" s="2">
        <v>1.32</v>
      </c>
      <c r="D117">
        <v>-0.188</v>
      </c>
      <c r="E117">
        <v>-1.079</v>
      </c>
      <c r="F117">
        <v>0</v>
      </c>
      <c r="G117" s="2">
        <v>859000</v>
      </c>
      <c r="H117" s="2">
        <v>13300000</v>
      </c>
      <c r="I117" s="2">
        <v>545000</v>
      </c>
      <c r="J117">
        <v>-1.0999999999999999E-2</v>
      </c>
      <c r="K117">
        <v>-5.0000000000000001E-3</v>
      </c>
      <c r="L117">
        <v>9.7000000000000003E-2</v>
      </c>
      <c r="M117">
        <v>-8.0000000000000002E-3</v>
      </c>
      <c r="Q117" s="4">
        <f t="shared" si="18"/>
        <v>42.5</v>
      </c>
      <c r="R117" s="4">
        <f t="shared" si="19"/>
        <v>26.4</v>
      </c>
      <c r="S117" s="4">
        <f t="shared" si="20"/>
        <v>0.21949999999999997</v>
      </c>
      <c r="T117" s="4">
        <f t="shared" si="21"/>
        <v>1.4000000000000234E-2</v>
      </c>
      <c r="U117" s="4">
        <f t="shared" si="22"/>
        <v>4.3852900965351459E-2</v>
      </c>
      <c r="V117" s="4">
        <f t="shared" si="23"/>
        <v>0.2192645048267573</v>
      </c>
      <c r="W117" s="4">
        <f t="shared" si="24"/>
        <v>0.32750000000000001</v>
      </c>
      <c r="X117" s="4">
        <f t="shared" si="25"/>
        <v>1.1000000000000121E-2</v>
      </c>
      <c r="Y117" s="4">
        <f t="shared" si="26"/>
        <v>14000000000</v>
      </c>
      <c r="Z117" s="4">
        <f t="shared" si="27"/>
        <v>1000000000</v>
      </c>
      <c r="AA117" s="4">
        <f t="shared" si="28"/>
        <v>9.5E-4</v>
      </c>
      <c r="AB117" s="4">
        <f t="shared" si="29"/>
        <v>3.892857142857143E-5</v>
      </c>
      <c r="AC117" s="4">
        <f t="shared" si="30"/>
        <v>8.5899999999999995E-4</v>
      </c>
      <c r="AD117" s="4">
        <f t="shared" si="31"/>
        <v>0.5</v>
      </c>
      <c r="AE117" s="4">
        <f t="shared" si="31"/>
        <v>0.5</v>
      </c>
      <c r="AF117" s="4">
        <f t="shared" si="31"/>
        <v>0.5</v>
      </c>
      <c r="AG117" s="4">
        <f t="shared" si="32"/>
        <v>0</v>
      </c>
      <c r="AH117" s="4">
        <f t="shared" si="33"/>
        <v>-0.188</v>
      </c>
      <c r="AI117" s="4">
        <f t="shared" si="34"/>
        <v>-1.079</v>
      </c>
      <c r="AL117">
        <f>Blade1!R96</f>
        <v>-0.41849999999999998</v>
      </c>
      <c r="AM117">
        <f>Blade1!S96</f>
        <v>-1.0980000000000001</v>
      </c>
    </row>
    <row r="118" spans="1:39" x14ac:dyDescent="0.25">
      <c r="A118">
        <v>43</v>
      </c>
      <c r="B118">
        <v>22.6</v>
      </c>
      <c r="C118" s="2">
        <v>0.96499999999999997</v>
      </c>
      <c r="D118">
        <v>-0.192</v>
      </c>
      <c r="E118">
        <v>-1.101</v>
      </c>
      <c r="F118">
        <v>-0.1</v>
      </c>
      <c r="G118" s="2">
        <v>605000</v>
      </c>
      <c r="H118" s="2">
        <v>10500000</v>
      </c>
      <c r="I118" s="2">
        <v>352000</v>
      </c>
      <c r="J118">
        <v>-2.3E-2</v>
      </c>
      <c r="K118">
        <v>-4.0000000000000001E-3</v>
      </c>
      <c r="L118">
        <v>1.2999999999999999E-2</v>
      </c>
      <c r="M118">
        <v>-3.0000000000000001E-3</v>
      </c>
      <c r="Q118" s="4">
        <f>A118</f>
        <v>43</v>
      </c>
      <c r="R118" s="4">
        <f>B118</f>
        <v>22.6</v>
      </c>
      <c r="S118" s="4">
        <f>AH118+COS(RADIANS(F118))*J118-SIN(RADIANS(F118))*K118-AL118</f>
        <v>0.1819930537175308</v>
      </c>
      <c r="T118" s="4">
        <f>AI118+SIN(RADIANS(F118))*J118+COS(RADIANS(F118))*K118-AM118</f>
        <v>1.4040148644762551E-2</v>
      </c>
      <c r="U118" s="4">
        <f>SQRT(C118/B118/26)</f>
        <v>4.0524975700769912E-2</v>
      </c>
      <c r="V118" s="4">
        <f>5*U118</f>
        <v>0.20262487850384955</v>
      </c>
      <c r="W118" s="4">
        <f>AH118+COS(RADIANS(F118))*L118-SIN(RADIANS(F118))*M118-AL118</f>
        <v>0.21799474421477508</v>
      </c>
      <c r="X118" s="4">
        <f>AI118+SIN(RADIANS(F118))*L118+COS(RADIANS(F118))*M118-AM118</f>
        <v>1.4977315300503502E-2</v>
      </c>
      <c r="Y118" s="4">
        <f>14000000000</f>
        <v>14000000000</v>
      </c>
      <c r="Z118" s="4">
        <f>1000000000</f>
        <v>1000000000</v>
      </c>
      <c r="AA118" s="4">
        <f>H118/Y118</f>
        <v>7.5000000000000002E-4</v>
      </c>
      <c r="AB118" s="4">
        <f>I118/Y118</f>
        <v>2.5142857142857143E-5</v>
      </c>
      <c r="AC118" s="4">
        <f>G118/Z118</f>
        <v>6.0499999999999996E-4</v>
      </c>
      <c r="AD118" s="4">
        <f>0.5</f>
        <v>0.5</v>
      </c>
      <c r="AE118" s="4">
        <f>0.5</f>
        <v>0.5</v>
      </c>
      <c r="AF118" s="4">
        <f>0.5</f>
        <v>0.5</v>
      </c>
      <c r="AG118" s="4">
        <f>F118-O118</f>
        <v>-0.1</v>
      </c>
      <c r="AH118" s="4">
        <f>D118</f>
        <v>-0.192</v>
      </c>
      <c r="AI118" s="4">
        <f>E118</f>
        <v>-1.101</v>
      </c>
      <c r="AL118">
        <f>Blade1!R97</f>
        <v>-0.39700000000000002</v>
      </c>
      <c r="AM118">
        <f>Blade1!S97</f>
        <v>-1.119</v>
      </c>
    </row>
    <row r="119" spans="1:39" x14ac:dyDescent="0.25">
      <c r="A119">
        <v>43.5</v>
      </c>
      <c r="B119">
        <v>19.3</v>
      </c>
      <c r="C119" s="2">
        <v>0.77</v>
      </c>
      <c r="D119">
        <v>-0.184</v>
      </c>
      <c r="E119">
        <v>-1.125</v>
      </c>
      <c r="F119">
        <v>-0.1</v>
      </c>
      <c r="G119" s="2">
        <v>414000</v>
      </c>
      <c r="H119" s="2">
        <v>7410000</v>
      </c>
      <c r="I119" s="2">
        <v>305000</v>
      </c>
      <c r="J119">
        <v>-2.5999999999999999E-2</v>
      </c>
      <c r="K119">
        <v>-4.0000000000000001E-3</v>
      </c>
      <c r="L119">
        <v>5.2999999999999999E-2</v>
      </c>
      <c r="M119">
        <v>-1E-3</v>
      </c>
      <c r="Q119" s="4">
        <f t="shared" ref="Q119:Q122" si="35">A119</f>
        <v>43.5</v>
      </c>
      <c r="R119" s="4">
        <f t="shared" ref="R119:R122" si="36">B119</f>
        <v>19.3</v>
      </c>
      <c r="S119" s="4">
        <f t="shared" ref="S119:S122" si="37">AH119+COS(RADIANS(F119))*J119-SIN(RADIANS(F119))*K119-AL119</f>
        <v>0.16649305828679092</v>
      </c>
      <c r="T119" s="4">
        <f t="shared" ref="T119:T122" si="38">AI119+SIN(RADIANS(F119))*J119+COS(RADIANS(F119))*K119-AM119</f>
        <v>1.1045384629860155E-2</v>
      </c>
      <c r="U119" s="4">
        <f t="shared" ref="U119:U122" si="39">SQRT(C119/B119/26)</f>
        <v>3.9172386789771863E-2</v>
      </c>
      <c r="V119" s="4">
        <f t="shared" ref="V119:V122" si="40">5*U119</f>
        <v>0.19586193394885931</v>
      </c>
      <c r="W119" s="4">
        <f t="shared" ref="W119:W122" si="41">AH119+COS(RADIANS(F119))*L119-SIN(RADIANS(F119))*M119-AL119</f>
        <v>0.24549817394803836</v>
      </c>
      <c r="X119" s="4">
        <f t="shared" ref="X119:X122" si="42">AI119+SIN(RADIANS(F119))*L119+COS(RADIANS(F119))*M119-AM119</f>
        <v>1.3907499119693911E-2</v>
      </c>
      <c r="Y119" s="4">
        <f t="shared" ref="Y119:Y122" si="43">14000000000</f>
        <v>14000000000</v>
      </c>
      <c r="Z119" s="4">
        <f t="shared" ref="Z119:Z122" si="44">1000000000</f>
        <v>1000000000</v>
      </c>
      <c r="AA119" s="4">
        <f t="shared" ref="AA119:AA122" si="45">H119/Y119</f>
        <v>5.2928571428571423E-4</v>
      </c>
      <c r="AB119" s="4">
        <f t="shared" ref="AB119:AB122" si="46">I119/Y119</f>
        <v>2.1785714285714285E-5</v>
      </c>
      <c r="AC119" s="4">
        <f t="shared" ref="AC119:AC122" si="47">G119/Z119</f>
        <v>4.1399999999999998E-4</v>
      </c>
      <c r="AD119" s="4">
        <f t="shared" ref="AD119:AF122" si="48">0.5</f>
        <v>0.5</v>
      </c>
      <c r="AE119" s="4">
        <f t="shared" si="48"/>
        <v>0.5</v>
      </c>
      <c r="AF119" s="4">
        <f t="shared" si="48"/>
        <v>0.5</v>
      </c>
      <c r="AG119" s="4">
        <f t="shared" ref="AG119:AG122" si="49">F119-O119</f>
        <v>-0.1</v>
      </c>
      <c r="AH119" s="4">
        <f t="shared" ref="AH119:AH122" si="50">D119</f>
        <v>-0.184</v>
      </c>
      <c r="AI119" s="4">
        <f t="shared" ref="AI119:AI122" si="51">E119</f>
        <v>-1.125</v>
      </c>
      <c r="AL119">
        <f>Blade1!R98</f>
        <v>-0.3765</v>
      </c>
      <c r="AM119">
        <f>Blade1!S98</f>
        <v>-1.1399999999999999</v>
      </c>
    </row>
    <row r="120" spans="1:39" x14ac:dyDescent="0.25">
      <c r="A120">
        <v>44</v>
      </c>
      <c r="B120">
        <v>19.100000000000001</v>
      </c>
      <c r="C120" s="2">
        <v>0.71</v>
      </c>
      <c r="D120">
        <v>-0.183</v>
      </c>
      <c r="E120">
        <v>-1.1479999999999999</v>
      </c>
      <c r="F120">
        <v>0.1</v>
      </c>
      <c r="G120" s="2">
        <v>235000</v>
      </c>
      <c r="H120" s="2">
        <v>5140000</v>
      </c>
      <c r="I120" s="2">
        <v>313000</v>
      </c>
      <c r="J120">
        <v>-0.02</v>
      </c>
      <c r="K120">
        <v>-2E-3</v>
      </c>
      <c r="L120">
        <v>6.4000000000000001E-2</v>
      </c>
      <c r="M120">
        <v>2E-3</v>
      </c>
      <c r="Q120" s="4">
        <f t="shared" si="35"/>
        <v>44</v>
      </c>
      <c r="R120" s="4">
        <f t="shared" si="36"/>
        <v>19.100000000000001</v>
      </c>
      <c r="S120" s="4">
        <f t="shared" si="37"/>
        <v>0.15200352111846605</v>
      </c>
      <c r="T120" s="4">
        <f t="shared" si="38"/>
        <v>9.9650964788555729E-3</v>
      </c>
      <c r="U120" s="4">
        <f t="shared" si="39"/>
        <v>3.7811666326021426E-2</v>
      </c>
      <c r="V120" s="4">
        <f t="shared" si="40"/>
        <v>0.18905833163010713</v>
      </c>
      <c r="W120" s="4">
        <f t="shared" si="41"/>
        <v>0.2359964118657186</v>
      </c>
      <c r="X120" s="4">
        <f t="shared" si="42"/>
        <v>1.4111697969243941E-2</v>
      </c>
      <c r="Y120" s="4">
        <f t="shared" si="43"/>
        <v>14000000000</v>
      </c>
      <c r="Z120" s="4">
        <f t="shared" si="44"/>
        <v>1000000000</v>
      </c>
      <c r="AA120" s="4">
        <f t="shared" si="45"/>
        <v>3.6714285714285717E-4</v>
      </c>
      <c r="AB120" s="4">
        <f t="shared" si="46"/>
        <v>2.2357142857142856E-5</v>
      </c>
      <c r="AC120" s="4">
        <f t="shared" si="47"/>
        <v>2.3499999999999999E-4</v>
      </c>
      <c r="AD120" s="4">
        <f t="shared" si="48"/>
        <v>0.5</v>
      </c>
      <c r="AE120" s="4">
        <f t="shared" si="48"/>
        <v>0.5</v>
      </c>
      <c r="AF120" s="4">
        <f t="shared" si="48"/>
        <v>0.5</v>
      </c>
      <c r="AG120" s="4">
        <f t="shared" si="49"/>
        <v>0.1</v>
      </c>
      <c r="AH120" s="4">
        <f t="shared" si="50"/>
        <v>-0.183</v>
      </c>
      <c r="AI120" s="4">
        <f t="shared" si="51"/>
        <v>-1.1479999999999999</v>
      </c>
      <c r="AL120">
        <f>Blade1!R99</f>
        <v>-0.35499999999999998</v>
      </c>
      <c r="AM120">
        <f>Blade1!S99</f>
        <v>-1.1599999999999999</v>
      </c>
    </row>
    <row r="121" spans="1:39" x14ac:dyDescent="0.25">
      <c r="A121">
        <v>44.5</v>
      </c>
      <c r="B121">
        <v>18.100000000000001</v>
      </c>
      <c r="C121" s="2">
        <v>0.66900000000000004</v>
      </c>
      <c r="D121">
        <v>-0.185</v>
      </c>
      <c r="E121">
        <v>-1.1499999999999999</v>
      </c>
      <c r="F121">
        <v>0.3</v>
      </c>
      <c r="G121" s="2">
        <v>173000</v>
      </c>
      <c r="H121" s="2">
        <v>3650000</v>
      </c>
      <c r="I121" s="2">
        <v>333000</v>
      </c>
      <c r="J121">
        <v>-1.9E-2</v>
      </c>
      <c r="K121">
        <v>0</v>
      </c>
      <c r="L121">
        <v>6.5000000000000002E-2</v>
      </c>
      <c r="M121">
        <v>4.0000000000000001E-3</v>
      </c>
      <c r="Q121" s="4">
        <f t="shared" si="35"/>
        <v>44.5</v>
      </c>
      <c r="R121" s="4">
        <f t="shared" si="36"/>
        <v>18.100000000000001</v>
      </c>
      <c r="S121" s="4">
        <f t="shared" si="37"/>
        <v>0.1335002604472989</v>
      </c>
      <c r="T121" s="4">
        <f t="shared" si="38"/>
        <v>1.9900516687203051E-2</v>
      </c>
      <c r="U121" s="4">
        <f t="shared" si="39"/>
        <v>3.7703971412352481E-2</v>
      </c>
      <c r="V121" s="4">
        <f t="shared" si="40"/>
        <v>0.18851985706176241</v>
      </c>
      <c r="W121" s="4">
        <f t="shared" si="41"/>
        <v>0.21747816514075707</v>
      </c>
      <c r="X121" s="4">
        <f t="shared" si="42"/>
        <v>2.4340282818031911E-2</v>
      </c>
      <c r="Y121" s="4">
        <f t="shared" si="43"/>
        <v>14000000000</v>
      </c>
      <c r="Z121" s="4">
        <f t="shared" si="44"/>
        <v>1000000000</v>
      </c>
      <c r="AA121" s="4">
        <f t="shared" si="45"/>
        <v>2.6071428571428572E-4</v>
      </c>
      <c r="AB121" s="4">
        <f t="shared" si="46"/>
        <v>2.3785714285714286E-5</v>
      </c>
      <c r="AC121" s="4">
        <f t="shared" si="47"/>
        <v>1.73E-4</v>
      </c>
      <c r="AD121" s="4">
        <f t="shared" si="48"/>
        <v>0.5</v>
      </c>
      <c r="AE121" s="4">
        <f t="shared" si="48"/>
        <v>0.5</v>
      </c>
      <c r="AF121" s="4">
        <f t="shared" si="48"/>
        <v>0.5</v>
      </c>
      <c r="AG121" s="4">
        <f t="shared" si="49"/>
        <v>0.3</v>
      </c>
      <c r="AH121" s="4">
        <f t="shared" si="50"/>
        <v>-0.185</v>
      </c>
      <c r="AI121" s="4">
        <f t="shared" si="51"/>
        <v>-1.1499999999999999</v>
      </c>
      <c r="AL121">
        <f>Blade1!R100</f>
        <v>-0.33750000000000002</v>
      </c>
      <c r="AM121">
        <f>Blade1!S100</f>
        <v>-1.17</v>
      </c>
    </row>
    <row r="122" spans="1:39" x14ac:dyDescent="0.25">
      <c r="A122">
        <v>45</v>
      </c>
      <c r="B122">
        <v>21.8</v>
      </c>
      <c r="C122" s="2">
        <v>0.80400000000000005</v>
      </c>
      <c r="D122">
        <v>-0.185</v>
      </c>
      <c r="E122">
        <v>-1.1499999999999999</v>
      </c>
      <c r="F122">
        <v>0.2</v>
      </c>
      <c r="G122" s="2">
        <v>173000</v>
      </c>
      <c r="H122" s="2">
        <v>3650000</v>
      </c>
      <c r="I122" s="2">
        <v>333000</v>
      </c>
      <c r="J122">
        <v>-1.9E-2</v>
      </c>
      <c r="K122">
        <v>0</v>
      </c>
      <c r="L122">
        <v>6.5000000000000002E-2</v>
      </c>
      <c r="M122">
        <v>3.0000000000000001E-3</v>
      </c>
      <c r="Q122" s="4">
        <f t="shared" si="35"/>
        <v>45</v>
      </c>
      <c r="R122" s="4">
        <f t="shared" si="36"/>
        <v>21.8</v>
      </c>
      <c r="S122" s="4">
        <f t="shared" si="37"/>
        <v>8.3499683959419063E-2</v>
      </c>
      <c r="T122" s="4">
        <f t="shared" si="38"/>
        <v>2.9438877031378485E-2</v>
      </c>
      <c r="U122" s="4">
        <f t="shared" si="39"/>
        <v>3.7662843322213743E-2</v>
      </c>
      <c r="V122" s="4">
        <f t="shared" si="40"/>
        <v>0.18831421661106873</v>
      </c>
      <c r="W122" s="4">
        <f t="shared" si="41"/>
        <v>0.16748870024842777</v>
      </c>
      <c r="X122" s="4">
        <f t="shared" si="42"/>
        <v>3.2732073473230594E-2</v>
      </c>
      <c r="Y122" s="4">
        <f t="shared" si="43"/>
        <v>14000000000</v>
      </c>
      <c r="Z122" s="4">
        <f t="shared" si="44"/>
        <v>1000000000</v>
      </c>
      <c r="AA122" s="4">
        <f t="shared" si="45"/>
        <v>2.6071428571428572E-4</v>
      </c>
      <c r="AB122" s="4">
        <f t="shared" si="46"/>
        <v>2.3785714285714286E-5</v>
      </c>
      <c r="AC122" s="4">
        <f t="shared" si="47"/>
        <v>1.73E-4</v>
      </c>
      <c r="AD122" s="4">
        <f t="shared" si="48"/>
        <v>0.5</v>
      </c>
      <c r="AE122" s="4">
        <f t="shared" si="48"/>
        <v>0.5</v>
      </c>
      <c r="AF122" s="4">
        <f t="shared" si="48"/>
        <v>0.5</v>
      </c>
      <c r="AG122" s="4">
        <f t="shared" si="49"/>
        <v>0.2</v>
      </c>
      <c r="AH122" s="4">
        <f t="shared" si="50"/>
        <v>-0.185</v>
      </c>
      <c r="AI122" s="4">
        <f t="shared" si="51"/>
        <v>-1.1499999999999999</v>
      </c>
      <c r="AL122">
        <f>Blade1!R101</f>
        <v>-0.28749956820491707</v>
      </c>
      <c r="AM122">
        <f>Blade1!S101</f>
        <v>-1.1795051994082677</v>
      </c>
    </row>
    <row r="123" spans="1:39" x14ac:dyDescent="0.25">
      <c r="Y123" s="2"/>
      <c r="Z123" s="2"/>
      <c r="AA123" s="2"/>
      <c r="AB123" s="2"/>
      <c r="AC123" s="2"/>
    </row>
    <row r="124" spans="1:39" x14ac:dyDescent="0.25">
      <c r="Y124" s="2"/>
      <c r="Z124" s="2"/>
      <c r="AA124" s="2"/>
      <c r="AB124" s="2"/>
      <c r="AC124" s="2"/>
    </row>
    <row r="125" spans="1:39" x14ac:dyDescent="0.25">
      <c r="Y125" s="2"/>
      <c r="Z125" s="2"/>
      <c r="AA125" s="2"/>
      <c r="AB125" s="2"/>
      <c r="AC125" s="2"/>
    </row>
    <row r="126" spans="1:39" x14ac:dyDescent="0.25">
      <c r="Y126" s="2"/>
      <c r="Z126" s="2"/>
      <c r="AA126" s="2"/>
      <c r="AB126" s="2"/>
      <c r="AC126" s="2"/>
    </row>
    <row r="127" spans="1:39" x14ac:dyDescent="0.25">
      <c r="Y127" s="2"/>
      <c r="Z127" s="2"/>
      <c r="AA127" s="2"/>
      <c r="AB127" s="2"/>
      <c r="AC127" s="2"/>
    </row>
    <row r="128" spans="1:39" x14ac:dyDescent="0.25">
      <c r="Y128" s="2"/>
      <c r="Z128" s="2"/>
      <c r="AA128" s="2"/>
      <c r="AB128" s="2"/>
      <c r="AC128" s="2"/>
    </row>
    <row r="129" spans="25:29" x14ac:dyDescent="0.25">
      <c r="Y129" s="2"/>
      <c r="Z129" s="2"/>
      <c r="AA129" s="2"/>
      <c r="AB129" s="2"/>
      <c r="AC129" s="2"/>
    </row>
    <row r="130" spans="25:29" x14ac:dyDescent="0.25">
      <c r="Y130" s="2"/>
      <c r="Z130" s="2"/>
      <c r="AA130" s="2"/>
      <c r="AB130" s="2"/>
      <c r="AC130" s="2"/>
    </row>
    <row r="131" spans="25:29" x14ac:dyDescent="0.25">
      <c r="Y131" s="2"/>
      <c r="Z131" s="2"/>
      <c r="AA131" s="2"/>
      <c r="AB131" s="2"/>
      <c r="AC131" s="2"/>
    </row>
    <row r="132" spans="25:29" x14ac:dyDescent="0.25">
      <c r="Y132" s="2"/>
      <c r="Z132" s="2"/>
      <c r="AA132" s="2"/>
      <c r="AB132" s="2"/>
      <c r="AC132" s="2"/>
    </row>
    <row r="133" spans="25:29" x14ac:dyDescent="0.25">
      <c r="Y133" s="2"/>
      <c r="Z133" s="2"/>
      <c r="AA133" s="2"/>
      <c r="AB133" s="2"/>
      <c r="AC133" s="2"/>
    </row>
    <row r="134" spans="25:29" x14ac:dyDescent="0.25">
      <c r="Y134" s="2"/>
      <c r="Z134" s="2"/>
      <c r="AA134" s="2"/>
      <c r="AB134" s="2"/>
      <c r="AC134" s="2"/>
    </row>
    <row r="135" spans="25:29" x14ac:dyDescent="0.25">
      <c r="Y135" s="2"/>
      <c r="Z135" s="2"/>
      <c r="AA135" s="2"/>
      <c r="AB135" s="2"/>
      <c r="AC135" s="2"/>
    </row>
    <row r="136" spans="25:29" x14ac:dyDescent="0.25">
      <c r="Y136" s="2"/>
      <c r="Z136" s="2"/>
      <c r="AA136" s="2"/>
      <c r="AB136" s="2"/>
      <c r="AC136" s="2"/>
    </row>
    <row r="137" spans="25:29" x14ac:dyDescent="0.25">
      <c r="Y137" s="2"/>
      <c r="Z137" s="2"/>
      <c r="AA137" s="2"/>
      <c r="AB137" s="2"/>
      <c r="AC137" s="2"/>
    </row>
    <row r="138" spans="25:29" x14ac:dyDescent="0.25">
      <c r="Y138" s="2"/>
      <c r="Z138" s="2"/>
      <c r="AA138" s="2"/>
      <c r="AB138" s="2"/>
      <c r="AC138" s="2"/>
    </row>
    <row r="139" spans="25:29" x14ac:dyDescent="0.25">
      <c r="Y139" s="2"/>
      <c r="Z139" s="2"/>
      <c r="AA139" s="2"/>
      <c r="AB139" s="2"/>
      <c r="AC139" s="2"/>
    </row>
    <row r="140" spans="25:29" x14ac:dyDescent="0.25">
      <c r="Y140" s="2"/>
      <c r="Z140" s="2"/>
      <c r="AA140" s="2"/>
      <c r="AB140" s="2"/>
      <c r="AC140" s="2"/>
    </row>
    <row r="141" spans="25:29" x14ac:dyDescent="0.25">
      <c r="Y141" s="2"/>
      <c r="Z141" s="2"/>
      <c r="AA141" s="2"/>
      <c r="AB141" s="2"/>
      <c r="AC141" s="2"/>
    </row>
    <row r="142" spans="25:29" x14ac:dyDescent="0.25">
      <c r="Y142" s="2"/>
      <c r="Z142" s="2"/>
      <c r="AA142" s="2"/>
      <c r="AB142" s="2"/>
      <c r="AC142" s="2"/>
    </row>
    <row r="143" spans="25:29" x14ac:dyDescent="0.25">
      <c r="Y143" s="2"/>
      <c r="Z143" s="2"/>
      <c r="AA143" s="2"/>
      <c r="AB143" s="2"/>
      <c r="AC143" s="2"/>
    </row>
    <row r="144" spans="25:29" x14ac:dyDescent="0.25">
      <c r="Y144" s="2"/>
      <c r="Z144" s="2"/>
      <c r="AA144" s="2"/>
      <c r="AB144" s="2"/>
      <c r="AC144" s="2"/>
    </row>
    <row r="145" spans="25:29" x14ac:dyDescent="0.25">
      <c r="Y145" s="2"/>
      <c r="Z145" s="2"/>
      <c r="AA145" s="2"/>
      <c r="AB145" s="2"/>
      <c r="AC145" s="2"/>
    </row>
    <row r="146" spans="25:29" x14ac:dyDescent="0.25">
      <c r="Y146" s="2"/>
      <c r="Z146" s="2"/>
      <c r="AA146" s="2"/>
      <c r="AB146" s="2"/>
      <c r="AC146" s="2"/>
    </row>
    <row r="147" spans="25:29" x14ac:dyDescent="0.25">
      <c r="Y147" s="2"/>
      <c r="Z147" s="2"/>
      <c r="AA147" s="2"/>
      <c r="AB147" s="2"/>
      <c r="AC147" s="2"/>
    </row>
    <row r="148" spans="25:29" x14ac:dyDescent="0.25">
      <c r="Y148" s="2"/>
      <c r="Z148" s="2"/>
      <c r="AA148" s="2"/>
      <c r="AB148" s="2"/>
      <c r="AC148" s="2"/>
    </row>
    <row r="149" spans="25:29" x14ac:dyDescent="0.25">
      <c r="Y149" s="2"/>
      <c r="Z149" s="2"/>
      <c r="AA149" s="2"/>
      <c r="AB149" s="2"/>
      <c r="AC149" s="2"/>
    </row>
    <row r="150" spans="25:29" x14ac:dyDescent="0.25">
      <c r="Y150" s="2"/>
      <c r="Z150" s="2"/>
      <c r="AA150" s="2"/>
      <c r="AB150" s="2"/>
      <c r="AC150" s="2"/>
    </row>
    <row r="151" spans="25:29" x14ac:dyDescent="0.25">
      <c r="Y151" s="2"/>
      <c r="Z151" s="2"/>
      <c r="AA151" s="2"/>
      <c r="AB151" s="2"/>
      <c r="AC151" s="2"/>
    </row>
    <row r="152" spans="25:29" x14ac:dyDescent="0.25">
      <c r="Y152" s="2"/>
      <c r="Z152" s="2"/>
      <c r="AA152" s="2"/>
      <c r="AB152" s="2"/>
      <c r="AC152" s="2"/>
    </row>
    <row r="153" spans="25:29" x14ac:dyDescent="0.25">
      <c r="Y153" s="2"/>
      <c r="Z153" s="2"/>
      <c r="AA153" s="2"/>
      <c r="AB153" s="2"/>
      <c r="AC153" s="2"/>
    </row>
    <row r="154" spans="25:29" x14ac:dyDescent="0.25">
      <c r="Y154" s="2"/>
      <c r="Z154" s="2"/>
      <c r="AA154" s="2"/>
      <c r="AB154" s="2"/>
      <c r="AC154" s="2"/>
    </row>
    <row r="155" spans="25:29" x14ac:dyDescent="0.25">
      <c r="Y155" s="2"/>
      <c r="Z155" s="2"/>
      <c r="AA155" s="2"/>
      <c r="AB155" s="2"/>
      <c r="AC155" s="2"/>
    </row>
    <row r="156" spans="25:29" x14ac:dyDescent="0.25">
      <c r="Y156" s="2"/>
      <c r="Z156" s="2"/>
      <c r="AA156" s="2"/>
      <c r="AB156" s="2"/>
      <c r="AC156" s="2"/>
    </row>
    <row r="157" spans="25:29" x14ac:dyDescent="0.25">
      <c r="Y157" s="2"/>
      <c r="Z157" s="2"/>
      <c r="AA157" s="2"/>
      <c r="AB157" s="2"/>
      <c r="AC157" s="2"/>
    </row>
    <row r="158" spans="25:29" x14ac:dyDescent="0.25">
      <c r="Y158" s="2"/>
      <c r="Z158" s="2"/>
      <c r="AA158" s="2"/>
      <c r="AB158" s="2"/>
      <c r="AC158" s="2"/>
    </row>
    <row r="159" spans="25:29" x14ac:dyDescent="0.25">
      <c r="Y159" s="2"/>
      <c r="Z159" s="2"/>
      <c r="AA159" s="2"/>
      <c r="AB159" s="2"/>
      <c r="AC159" s="2"/>
    </row>
    <row r="160" spans="25:29" x14ac:dyDescent="0.25">
      <c r="Y160" s="2"/>
      <c r="Z160" s="2"/>
      <c r="AA160" s="2"/>
      <c r="AB160" s="2"/>
      <c r="AC160" s="2"/>
    </row>
    <row r="161" spans="25:29" x14ac:dyDescent="0.25">
      <c r="Y161" s="2"/>
      <c r="Z161" s="2"/>
      <c r="AA161" s="2"/>
      <c r="AB161" s="2"/>
      <c r="AC161" s="2"/>
    </row>
    <row r="162" spans="25:29" x14ac:dyDescent="0.25">
      <c r="Y162" s="2"/>
      <c r="Z162" s="2"/>
      <c r="AA162" s="2"/>
      <c r="AB162" s="2"/>
      <c r="AC162" s="2"/>
    </row>
    <row r="163" spans="25:29" x14ac:dyDescent="0.25">
      <c r="Y163" s="2"/>
      <c r="Z163" s="2"/>
      <c r="AA163" s="2"/>
      <c r="AB163" s="2"/>
      <c r="AC163" s="2"/>
    </row>
    <row r="164" spans="25:29" x14ac:dyDescent="0.25">
      <c r="Y164" s="2"/>
      <c r="Z164" s="2"/>
      <c r="AA164" s="2"/>
      <c r="AB164" s="2"/>
      <c r="AC164" s="2"/>
    </row>
    <row r="165" spans="25:29" x14ac:dyDescent="0.25">
      <c r="Y165" s="2"/>
      <c r="Z165" s="2"/>
      <c r="AA165" s="2"/>
      <c r="AB165" s="2"/>
      <c r="AC165" s="2"/>
    </row>
    <row r="166" spans="25:29" x14ac:dyDescent="0.25">
      <c r="Y166" s="2"/>
      <c r="Z166" s="2"/>
      <c r="AA166" s="2"/>
      <c r="AB166" s="2"/>
      <c r="AC166" s="2"/>
    </row>
    <row r="167" spans="25:29" x14ac:dyDescent="0.25">
      <c r="Y167" s="2"/>
      <c r="Z167" s="2"/>
      <c r="AA167" s="2"/>
      <c r="AB167" s="2"/>
      <c r="AC167" s="2"/>
    </row>
    <row r="168" spans="25:29" x14ac:dyDescent="0.25">
      <c r="Y168" s="2"/>
      <c r="Z168" s="2"/>
      <c r="AA168" s="2"/>
      <c r="AB168" s="2"/>
      <c r="AC168" s="2"/>
    </row>
    <row r="169" spans="25:29" x14ac:dyDescent="0.25">
      <c r="Y169" s="2"/>
      <c r="Z169" s="2"/>
      <c r="AA169" s="2"/>
      <c r="AB169" s="2"/>
      <c r="AC169" s="2"/>
    </row>
    <row r="170" spans="25:29" x14ac:dyDescent="0.25">
      <c r="Y170" s="2"/>
      <c r="Z170" s="2"/>
      <c r="AA170" s="2"/>
      <c r="AB170" s="2"/>
      <c r="AC170" s="2"/>
    </row>
    <row r="171" spans="25:29" x14ac:dyDescent="0.25">
      <c r="Y171" s="2"/>
      <c r="Z171" s="2"/>
      <c r="AA171" s="2"/>
      <c r="AB171" s="2"/>
      <c r="AC171" s="2"/>
    </row>
    <row r="172" spans="25:29" x14ac:dyDescent="0.25">
      <c r="Y172" s="2"/>
      <c r="Z172" s="2"/>
      <c r="AA172" s="2"/>
      <c r="AB172" s="2"/>
      <c r="AC172" s="2"/>
    </row>
    <row r="173" spans="25:29" x14ac:dyDescent="0.25">
      <c r="Y173" s="2"/>
      <c r="Z173" s="2"/>
      <c r="AA173" s="2"/>
      <c r="AB173" s="2"/>
      <c r="AC173" s="2"/>
    </row>
    <row r="174" spans="25:29" x14ac:dyDescent="0.25">
      <c r="Y174" s="2"/>
      <c r="Z174" s="2"/>
      <c r="AA174" s="2"/>
      <c r="AB174" s="2"/>
      <c r="AC174" s="2"/>
    </row>
    <row r="175" spans="25:29" x14ac:dyDescent="0.25">
      <c r="Y175" s="2"/>
      <c r="Z175" s="2"/>
      <c r="AA175" s="2"/>
      <c r="AB175" s="2"/>
      <c r="AC175" s="2"/>
    </row>
    <row r="176" spans="25:29" x14ac:dyDescent="0.25">
      <c r="Y176" s="2"/>
      <c r="Z176" s="2"/>
      <c r="AA176" s="2"/>
      <c r="AB176" s="2"/>
      <c r="AC176" s="2"/>
    </row>
    <row r="177" spans="25:29" x14ac:dyDescent="0.25">
      <c r="Y177" s="2"/>
      <c r="Z177" s="2"/>
      <c r="AA177" s="2"/>
      <c r="AB177" s="2"/>
      <c r="AC177" s="2"/>
    </row>
    <row r="178" spans="25:29" x14ac:dyDescent="0.25">
      <c r="Y178" s="2"/>
      <c r="Z178" s="2"/>
      <c r="AA178" s="2"/>
      <c r="AB178" s="2"/>
      <c r="AC178" s="2"/>
    </row>
    <row r="179" spans="25:29" x14ac:dyDescent="0.25">
      <c r="Y179" s="2"/>
      <c r="Z179" s="2"/>
      <c r="AA179" s="2"/>
      <c r="AB179" s="2"/>
      <c r="AC179" s="2"/>
    </row>
    <row r="180" spans="25:29" x14ac:dyDescent="0.25">
      <c r="Y180" s="2"/>
      <c r="Z180" s="2"/>
      <c r="AA180" s="2"/>
      <c r="AB180" s="2"/>
      <c r="AC180" s="2"/>
    </row>
    <row r="181" spans="25:29" x14ac:dyDescent="0.25">
      <c r="Y181" s="2"/>
      <c r="Z181" s="2"/>
      <c r="AA181" s="2"/>
      <c r="AB181" s="2"/>
      <c r="AC181" s="2"/>
    </row>
    <row r="182" spans="25:29" x14ac:dyDescent="0.25">
      <c r="Y182" s="2"/>
      <c r="Z182" s="2"/>
      <c r="AA182" s="2"/>
      <c r="AB182" s="2"/>
      <c r="AC182" s="2"/>
    </row>
    <row r="183" spans="25:29" x14ac:dyDescent="0.25">
      <c r="Y183" s="2"/>
      <c r="Z183" s="2"/>
      <c r="AA183" s="2"/>
      <c r="AB183" s="2"/>
      <c r="AC183" s="2"/>
    </row>
    <row r="184" spans="25:29" x14ac:dyDescent="0.25">
      <c r="Y184" s="2"/>
      <c r="Z184" s="2"/>
      <c r="AA184" s="2"/>
      <c r="AB184" s="2"/>
      <c r="AC184" s="2"/>
    </row>
    <row r="185" spans="25:29" x14ac:dyDescent="0.25">
      <c r="Y185" s="2"/>
      <c r="Z185" s="2"/>
      <c r="AA185" s="2"/>
      <c r="AB185" s="2"/>
      <c r="AC185" s="2"/>
    </row>
    <row r="186" spans="25:29" x14ac:dyDescent="0.25">
      <c r="Y186" s="2"/>
      <c r="Z186" s="2"/>
      <c r="AA186" s="2"/>
      <c r="AB186" s="2"/>
      <c r="AC186" s="2"/>
    </row>
    <row r="187" spans="25:29" x14ac:dyDescent="0.25">
      <c r="Y187" s="2"/>
      <c r="Z187" s="2"/>
      <c r="AA187" s="2"/>
      <c r="AB187" s="2"/>
      <c r="AC187" s="2"/>
    </row>
    <row r="188" spans="25:29" x14ac:dyDescent="0.25">
      <c r="Y188" s="2"/>
      <c r="Z188" s="2"/>
      <c r="AA188" s="2"/>
      <c r="AB188" s="2"/>
      <c r="AC18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opLeftCell="S1" workbookViewId="0">
      <selection activeCell="L1" sqref="L1:AD3"/>
    </sheetView>
  </sheetViews>
  <sheetFormatPr defaultRowHeight="15" x14ac:dyDescent="0.25"/>
  <cols>
    <col min="12" max="15" width="11.5703125" bestFit="1" customWidth="1"/>
    <col min="16" max="17" width="11.28515625" bestFit="1" customWidth="1"/>
    <col min="18" max="21" width="11.5703125" bestFit="1" customWidth="1"/>
    <col min="22" max="27" width="11.28515625" bestFit="1" customWidth="1"/>
    <col min="28" max="30" width="11.5703125" bestFit="1" customWidth="1"/>
  </cols>
  <sheetData>
    <row r="1" spans="1:30" x14ac:dyDescent="0.25">
      <c r="L1" t="s">
        <v>60</v>
      </c>
    </row>
    <row r="2" spans="1:30" x14ac:dyDescent="0.25">
      <c r="A2" t="s">
        <v>2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56</v>
      </c>
      <c r="L2" t="s">
        <v>47</v>
      </c>
      <c r="M2" t="s">
        <v>26</v>
      </c>
      <c r="N2" t="s">
        <v>43</v>
      </c>
      <c r="O2" t="s">
        <v>44</v>
      </c>
      <c r="P2" t="s">
        <v>48</v>
      </c>
      <c r="Q2" t="s">
        <v>49</v>
      </c>
      <c r="R2" t="s">
        <v>45</v>
      </c>
      <c r="S2" t="s">
        <v>46</v>
      </c>
      <c r="T2" t="s">
        <v>50</v>
      </c>
      <c r="U2" t="s">
        <v>51</v>
      </c>
      <c r="V2" t="s">
        <v>52</v>
      </c>
      <c r="W2" t="s">
        <v>53</v>
      </c>
      <c r="X2" t="s">
        <v>28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>
        <v>0</v>
      </c>
      <c r="B3" s="2">
        <v>17100</v>
      </c>
      <c r="C3" s="2">
        <v>210000000000</v>
      </c>
      <c r="D3" s="2">
        <v>81000000000</v>
      </c>
      <c r="E3" s="2">
        <v>2.01E-2</v>
      </c>
      <c r="F3" s="2">
        <v>2.01E-2</v>
      </c>
      <c r="G3" s="2">
        <v>4.02E-2</v>
      </c>
      <c r="H3" s="2">
        <v>0.49480000000000002</v>
      </c>
      <c r="L3" s="3">
        <f>A3</f>
        <v>0</v>
      </c>
      <c r="M3" s="3">
        <f>B3</f>
        <v>17100</v>
      </c>
      <c r="N3" s="3">
        <v>0</v>
      </c>
      <c r="O3" s="3">
        <v>0</v>
      </c>
      <c r="P3" s="3">
        <f>SQRT(H3/PI())</f>
        <v>0.39686235861283142</v>
      </c>
      <c r="Q3" s="3">
        <f>SQRT(H3/PI())</f>
        <v>0.39686235861283142</v>
      </c>
      <c r="R3" s="3">
        <v>0</v>
      </c>
      <c r="S3" s="3">
        <v>0</v>
      </c>
      <c r="T3" s="3">
        <f>C3</f>
        <v>210000000000</v>
      </c>
      <c r="U3" s="3">
        <f>D3</f>
        <v>81000000000</v>
      </c>
      <c r="V3" s="3">
        <f>E3</f>
        <v>2.01E-2</v>
      </c>
      <c r="W3" s="3">
        <f>F3</f>
        <v>2.01E-2</v>
      </c>
      <c r="X3" s="3">
        <f>G3</f>
        <v>4.02E-2</v>
      </c>
      <c r="Y3" s="3">
        <v>0.5</v>
      </c>
      <c r="Z3" s="3">
        <v>0.5</v>
      </c>
      <c r="AA3" s="3">
        <f>H3</f>
        <v>0.49480000000000002</v>
      </c>
      <c r="AB3" s="3">
        <v>0</v>
      </c>
      <c r="AC3" s="3">
        <v>0</v>
      </c>
      <c r="AD3" s="3">
        <v>0</v>
      </c>
    </row>
    <row r="4" spans="1:30" x14ac:dyDescent="0.25">
      <c r="A4">
        <v>0.125</v>
      </c>
      <c r="B4" s="2">
        <v>17100</v>
      </c>
      <c r="C4" s="2">
        <v>210000000000</v>
      </c>
      <c r="D4" s="2">
        <v>81000000000</v>
      </c>
      <c r="E4" s="2">
        <v>2.01E-2</v>
      </c>
      <c r="F4" s="2">
        <v>2.01E-2</v>
      </c>
      <c r="G4" s="2">
        <v>4.02E-2</v>
      </c>
      <c r="H4" s="2">
        <v>0.49480000000000002</v>
      </c>
      <c r="L4" s="3">
        <f t="shared" ref="L4:L14" si="0">A4</f>
        <v>0.125</v>
      </c>
      <c r="M4" s="3">
        <f t="shared" ref="M4:M14" si="1">B4</f>
        <v>17100</v>
      </c>
      <c r="N4" s="3">
        <v>0</v>
      </c>
      <c r="O4" s="3">
        <v>0</v>
      </c>
      <c r="P4" s="3">
        <f t="shared" ref="P4:P14" si="2">SQRT(H4/PI())</f>
        <v>0.39686235861283142</v>
      </c>
      <c r="Q4" s="3">
        <f t="shared" ref="Q4:Q14" si="3">SQRT(H4/PI())</f>
        <v>0.39686235861283142</v>
      </c>
      <c r="R4" s="3">
        <v>0</v>
      </c>
      <c r="S4" s="3">
        <v>0</v>
      </c>
      <c r="T4" s="3">
        <f t="shared" ref="T4:T14" si="4">C4</f>
        <v>210000000000</v>
      </c>
      <c r="U4" s="3">
        <f t="shared" ref="U4:U14" si="5">D4</f>
        <v>81000000000</v>
      </c>
      <c r="V4" s="3">
        <f t="shared" ref="V4:V14" si="6">E4</f>
        <v>2.01E-2</v>
      </c>
      <c r="W4" s="3">
        <f t="shared" ref="W4:W14" si="7">F4</f>
        <v>2.01E-2</v>
      </c>
      <c r="X4" s="3">
        <f t="shared" ref="X4:X14" si="8">G4</f>
        <v>4.02E-2</v>
      </c>
      <c r="Y4" s="3">
        <v>0.5</v>
      </c>
      <c r="Z4" s="3">
        <v>0.5</v>
      </c>
      <c r="AA4" s="3">
        <f t="shared" ref="AA4:AA14" si="9">H4</f>
        <v>0.49480000000000002</v>
      </c>
      <c r="AB4" s="3">
        <v>0</v>
      </c>
      <c r="AC4" s="3">
        <v>0</v>
      </c>
      <c r="AD4" s="3">
        <v>0</v>
      </c>
    </row>
    <row r="5" spans="1:30" x14ac:dyDescent="0.25">
      <c r="A5">
        <v>0.13</v>
      </c>
      <c r="B5" s="2">
        <v>7049</v>
      </c>
      <c r="C5" s="2">
        <v>210000000000</v>
      </c>
      <c r="D5" s="2">
        <v>81000000000</v>
      </c>
      <c r="E5" s="2">
        <v>2.01E-2</v>
      </c>
      <c r="F5" s="2">
        <v>2.01E-2</v>
      </c>
      <c r="G5" s="2">
        <v>4.02E-2</v>
      </c>
      <c r="H5" s="2">
        <v>0.49480000000000002</v>
      </c>
      <c r="L5" s="3">
        <f t="shared" si="0"/>
        <v>0.13</v>
      </c>
      <c r="M5" s="3">
        <f t="shared" si="1"/>
        <v>7049</v>
      </c>
      <c r="N5" s="3">
        <v>0</v>
      </c>
      <c r="O5" s="3">
        <v>0</v>
      </c>
      <c r="P5" s="3">
        <f t="shared" si="2"/>
        <v>0.39686235861283142</v>
      </c>
      <c r="Q5" s="3">
        <f t="shared" si="3"/>
        <v>0.39686235861283142</v>
      </c>
      <c r="R5" s="3">
        <v>0</v>
      </c>
      <c r="S5" s="3">
        <v>0</v>
      </c>
      <c r="T5" s="3">
        <f t="shared" si="4"/>
        <v>210000000000</v>
      </c>
      <c r="U5" s="3">
        <f t="shared" si="5"/>
        <v>81000000000</v>
      </c>
      <c r="V5" s="3">
        <f t="shared" si="6"/>
        <v>2.01E-2</v>
      </c>
      <c r="W5" s="3">
        <f t="shared" si="7"/>
        <v>2.01E-2</v>
      </c>
      <c r="X5" s="3">
        <f t="shared" si="8"/>
        <v>4.02E-2</v>
      </c>
      <c r="Y5" s="3">
        <v>0.5</v>
      </c>
      <c r="Z5" s="3">
        <v>0.5</v>
      </c>
      <c r="AA5" s="3">
        <f t="shared" si="9"/>
        <v>0.49480000000000002</v>
      </c>
      <c r="AB5" s="3">
        <v>0</v>
      </c>
      <c r="AC5" s="3">
        <v>0</v>
      </c>
      <c r="AD5" s="3">
        <v>0</v>
      </c>
    </row>
    <row r="6" spans="1:30" x14ac:dyDescent="0.25">
      <c r="A6">
        <v>0.439</v>
      </c>
      <c r="B6" s="2">
        <v>4325</v>
      </c>
      <c r="C6" s="2">
        <v>210000000000</v>
      </c>
      <c r="D6" s="2">
        <v>81000000000</v>
      </c>
      <c r="E6" s="2">
        <v>1.9900000000000001E-2</v>
      </c>
      <c r="F6" s="2">
        <v>1.9900000000000001E-2</v>
      </c>
      <c r="G6" s="2">
        <v>3.9800000000000002E-2</v>
      </c>
      <c r="H6" s="2">
        <v>0.49230000000000002</v>
      </c>
      <c r="L6" s="3">
        <f t="shared" si="0"/>
        <v>0.439</v>
      </c>
      <c r="M6" s="3">
        <f t="shared" si="1"/>
        <v>4325</v>
      </c>
      <c r="N6" s="3">
        <v>0</v>
      </c>
      <c r="O6" s="3">
        <v>0</v>
      </c>
      <c r="P6" s="3">
        <f t="shared" si="2"/>
        <v>0.3958585062472198</v>
      </c>
      <c r="Q6" s="3">
        <f t="shared" si="3"/>
        <v>0.3958585062472198</v>
      </c>
      <c r="R6" s="3">
        <v>0</v>
      </c>
      <c r="S6" s="3">
        <v>0</v>
      </c>
      <c r="T6" s="3">
        <f t="shared" si="4"/>
        <v>210000000000</v>
      </c>
      <c r="U6" s="3">
        <f t="shared" si="5"/>
        <v>81000000000</v>
      </c>
      <c r="V6" s="3">
        <f t="shared" si="6"/>
        <v>1.9900000000000001E-2</v>
      </c>
      <c r="W6" s="3">
        <f t="shared" si="7"/>
        <v>1.9900000000000001E-2</v>
      </c>
      <c r="X6" s="3">
        <f t="shared" si="8"/>
        <v>3.9800000000000002E-2</v>
      </c>
      <c r="Y6" s="3">
        <v>0.5</v>
      </c>
      <c r="Z6" s="3">
        <v>0.5</v>
      </c>
      <c r="AA6" s="3">
        <f t="shared" si="9"/>
        <v>0.49230000000000002</v>
      </c>
      <c r="AB6" s="3">
        <v>0</v>
      </c>
      <c r="AC6" s="3">
        <v>0</v>
      </c>
      <c r="AD6" s="3">
        <v>0</v>
      </c>
    </row>
    <row r="7" spans="1:30" x14ac:dyDescent="0.25">
      <c r="A7">
        <v>0.54500000000000004</v>
      </c>
      <c r="B7" s="2">
        <v>4344</v>
      </c>
      <c r="C7" s="2">
        <v>210000000000</v>
      </c>
      <c r="D7" s="2">
        <v>81000000000</v>
      </c>
      <c r="E7" s="2">
        <v>2.01E-2</v>
      </c>
      <c r="F7" s="2">
        <v>2.01E-2</v>
      </c>
      <c r="G7" s="2">
        <v>4.02E-2</v>
      </c>
      <c r="H7" s="2">
        <v>0.49480000000000002</v>
      </c>
      <c r="L7" s="3">
        <f t="shared" si="0"/>
        <v>0.54500000000000004</v>
      </c>
      <c r="M7" s="3">
        <f t="shared" si="1"/>
        <v>4344</v>
      </c>
      <c r="N7" s="3">
        <v>0</v>
      </c>
      <c r="O7" s="3">
        <v>0</v>
      </c>
      <c r="P7" s="3">
        <f t="shared" si="2"/>
        <v>0.39686235861283142</v>
      </c>
      <c r="Q7" s="3">
        <f t="shared" si="3"/>
        <v>0.39686235861283142</v>
      </c>
      <c r="R7" s="3">
        <v>0</v>
      </c>
      <c r="S7" s="3">
        <v>0</v>
      </c>
      <c r="T7" s="3">
        <f t="shared" si="4"/>
        <v>210000000000</v>
      </c>
      <c r="U7" s="3">
        <f t="shared" si="5"/>
        <v>81000000000</v>
      </c>
      <c r="V7" s="3">
        <f t="shared" si="6"/>
        <v>2.01E-2</v>
      </c>
      <c r="W7" s="3">
        <f t="shared" si="7"/>
        <v>2.01E-2</v>
      </c>
      <c r="X7" s="3">
        <f t="shared" si="8"/>
        <v>4.02E-2</v>
      </c>
      <c r="Y7" s="3">
        <v>0.5</v>
      </c>
      <c r="Z7" s="3">
        <v>0.5</v>
      </c>
      <c r="AA7" s="3">
        <f t="shared" si="9"/>
        <v>0.49480000000000002</v>
      </c>
      <c r="AB7" s="3">
        <v>0</v>
      </c>
      <c r="AC7" s="3">
        <v>0</v>
      </c>
      <c r="AD7" s="3">
        <v>0</v>
      </c>
    </row>
    <row r="8" spans="1:30" x14ac:dyDescent="0.25">
      <c r="A8">
        <v>1.19</v>
      </c>
      <c r="B8" s="2">
        <v>4344</v>
      </c>
      <c r="C8" s="2">
        <v>210000000000</v>
      </c>
      <c r="D8" s="2">
        <v>81000000000</v>
      </c>
      <c r="E8" s="2">
        <v>2.01E-2</v>
      </c>
      <c r="F8" s="2">
        <v>2.01E-2</v>
      </c>
      <c r="G8" s="2">
        <v>4.02E-2</v>
      </c>
      <c r="H8" s="2">
        <v>0.49480000000000002</v>
      </c>
      <c r="L8" s="3">
        <f t="shared" si="0"/>
        <v>1.19</v>
      </c>
      <c r="M8" s="3">
        <f t="shared" si="1"/>
        <v>4344</v>
      </c>
      <c r="N8" s="3">
        <v>0</v>
      </c>
      <c r="O8" s="3">
        <v>0</v>
      </c>
      <c r="P8" s="3">
        <f t="shared" si="2"/>
        <v>0.39686235861283142</v>
      </c>
      <c r="Q8" s="3">
        <f t="shared" si="3"/>
        <v>0.39686235861283142</v>
      </c>
      <c r="R8" s="3">
        <v>0</v>
      </c>
      <c r="S8" s="3">
        <v>0</v>
      </c>
      <c r="T8" s="3">
        <f t="shared" si="4"/>
        <v>210000000000</v>
      </c>
      <c r="U8" s="3">
        <f t="shared" si="5"/>
        <v>81000000000</v>
      </c>
      <c r="V8" s="3">
        <f t="shared" si="6"/>
        <v>2.01E-2</v>
      </c>
      <c r="W8" s="3">
        <f t="shared" si="7"/>
        <v>2.01E-2</v>
      </c>
      <c r="X8" s="3">
        <f t="shared" si="8"/>
        <v>4.02E-2</v>
      </c>
      <c r="Y8" s="3">
        <v>0.5</v>
      </c>
      <c r="Z8" s="3">
        <v>0.5</v>
      </c>
      <c r="AA8" s="3">
        <f t="shared" si="9"/>
        <v>0.49480000000000002</v>
      </c>
      <c r="AB8" s="3">
        <v>0</v>
      </c>
      <c r="AC8" s="3">
        <v>0</v>
      </c>
      <c r="AD8" s="3">
        <v>0</v>
      </c>
    </row>
    <row r="9" spans="1:30" x14ac:dyDescent="0.25">
      <c r="A9">
        <v>1.4330000000000001</v>
      </c>
      <c r="B9" s="2">
        <v>2824</v>
      </c>
      <c r="C9" s="2">
        <v>210000000000</v>
      </c>
      <c r="D9" s="2">
        <v>81000000000</v>
      </c>
      <c r="E9" s="2">
        <v>7.5329999999999998E-3</v>
      </c>
      <c r="F9" s="2">
        <v>7.5329999999999998E-3</v>
      </c>
      <c r="G9" s="2">
        <v>1.507E-2</v>
      </c>
      <c r="H9" s="2">
        <v>0.2999</v>
      </c>
      <c r="L9" s="3">
        <f t="shared" si="0"/>
        <v>1.4330000000000001</v>
      </c>
      <c r="M9" s="3">
        <f t="shared" si="1"/>
        <v>2824</v>
      </c>
      <c r="N9" s="3">
        <v>0</v>
      </c>
      <c r="O9" s="3">
        <v>0</v>
      </c>
      <c r="P9" s="3">
        <f t="shared" si="2"/>
        <v>0.30896785409896421</v>
      </c>
      <c r="Q9" s="3">
        <f t="shared" si="3"/>
        <v>0.30896785409896421</v>
      </c>
      <c r="R9" s="3">
        <v>0</v>
      </c>
      <c r="S9" s="3">
        <v>0</v>
      </c>
      <c r="T9" s="3">
        <f t="shared" si="4"/>
        <v>210000000000</v>
      </c>
      <c r="U9" s="3">
        <f t="shared" si="5"/>
        <v>81000000000</v>
      </c>
      <c r="V9" s="3">
        <f t="shared" si="6"/>
        <v>7.5329999999999998E-3</v>
      </c>
      <c r="W9" s="3">
        <f t="shared" si="7"/>
        <v>7.5329999999999998E-3</v>
      </c>
      <c r="X9" s="3">
        <f t="shared" si="8"/>
        <v>1.507E-2</v>
      </c>
      <c r="Y9" s="3">
        <v>0.5</v>
      </c>
      <c r="Z9" s="3">
        <v>0.5</v>
      </c>
      <c r="AA9" s="3">
        <f t="shared" si="9"/>
        <v>0.2999</v>
      </c>
      <c r="AB9" s="3">
        <v>0</v>
      </c>
      <c r="AC9" s="3">
        <v>0</v>
      </c>
      <c r="AD9" s="3">
        <v>0</v>
      </c>
    </row>
    <row r="10" spans="1:30" x14ac:dyDescent="0.25">
      <c r="A10">
        <v>1.7989999999999999</v>
      </c>
      <c r="B10" s="2">
        <v>2725</v>
      </c>
      <c r="C10" s="2">
        <v>210000000000</v>
      </c>
      <c r="D10" s="2">
        <v>81000000000</v>
      </c>
      <c r="E10" s="2">
        <v>6.9259999999999999E-3</v>
      </c>
      <c r="F10" s="2">
        <v>6.9259999999999999E-3</v>
      </c>
      <c r="G10" s="2">
        <v>1.3849999999999999E-2</v>
      </c>
      <c r="H10" s="2">
        <v>0.2873</v>
      </c>
      <c r="L10" s="3">
        <f t="shared" si="0"/>
        <v>1.7989999999999999</v>
      </c>
      <c r="M10" s="3">
        <f t="shared" si="1"/>
        <v>2725</v>
      </c>
      <c r="N10" s="3">
        <v>0</v>
      </c>
      <c r="O10" s="3">
        <v>0</v>
      </c>
      <c r="P10" s="3">
        <f t="shared" si="2"/>
        <v>0.30240772195928312</v>
      </c>
      <c r="Q10" s="3">
        <f t="shared" si="3"/>
        <v>0.30240772195928312</v>
      </c>
      <c r="R10" s="3">
        <v>0</v>
      </c>
      <c r="S10" s="3">
        <v>0</v>
      </c>
      <c r="T10" s="3">
        <f t="shared" si="4"/>
        <v>210000000000</v>
      </c>
      <c r="U10" s="3">
        <f t="shared" si="5"/>
        <v>81000000000</v>
      </c>
      <c r="V10" s="3">
        <f t="shared" si="6"/>
        <v>6.9259999999999999E-3</v>
      </c>
      <c r="W10" s="3">
        <f t="shared" si="7"/>
        <v>6.9259999999999999E-3</v>
      </c>
      <c r="X10" s="3">
        <f t="shared" si="8"/>
        <v>1.3849999999999999E-2</v>
      </c>
      <c r="Y10" s="3">
        <v>0.5</v>
      </c>
      <c r="Z10" s="3">
        <v>0.5</v>
      </c>
      <c r="AA10" s="3">
        <f t="shared" si="9"/>
        <v>0.2873</v>
      </c>
      <c r="AB10" s="3">
        <v>0</v>
      </c>
      <c r="AC10" s="3">
        <v>0</v>
      </c>
      <c r="AD10" s="3">
        <v>0</v>
      </c>
    </row>
    <row r="11" spans="1:30" x14ac:dyDescent="0.25">
      <c r="A11">
        <v>2.1640000000000001</v>
      </c>
      <c r="B11" s="2">
        <v>2629</v>
      </c>
      <c r="C11" s="2">
        <v>210000000000</v>
      </c>
      <c r="D11" s="2">
        <v>81000000000</v>
      </c>
      <c r="E11" s="2">
        <v>6.3569999999999998E-3</v>
      </c>
      <c r="F11" s="2">
        <v>6.3569999999999998E-3</v>
      </c>
      <c r="G11" s="2">
        <v>1.2710000000000001E-2</v>
      </c>
      <c r="H11" s="2">
        <v>0.27489999999999998</v>
      </c>
      <c r="L11" s="3">
        <f t="shared" si="0"/>
        <v>2.1640000000000001</v>
      </c>
      <c r="M11" s="3">
        <f t="shared" si="1"/>
        <v>2629</v>
      </c>
      <c r="N11" s="3">
        <v>0</v>
      </c>
      <c r="O11" s="3">
        <v>0</v>
      </c>
      <c r="P11" s="3">
        <f t="shared" si="2"/>
        <v>0.295809715377849</v>
      </c>
      <c r="Q11" s="3">
        <f t="shared" si="3"/>
        <v>0.295809715377849</v>
      </c>
      <c r="R11" s="3">
        <v>0</v>
      </c>
      <c r="S11" s="3">
        <v>0</v>
      </c>
      <c r="T11" s="3">
        <f t="shared" si="4"/>
        <v>210000000000</v>
      </c>
      <c r="U11" s="3">
        <f t="shared" si="5"/>
        <v>81000000000</v>
      </c>
      <c r="V11" s="3">
        <f t="shared" si="6"/>
        <v>6.3569999999999998E-3</v>
      </c>
      <c r="W11" s="3">
        <f t="shared" si="7"/>
        <v>6.3569999999999998E-3</v>
      </c>
      <c r="X11" s="3">
        <f t="shared" si="8"/>
        <v>1.2710000000000001E-2</v>
      </c>
      <c r="Y11" s="3">
        <v>0.5</v>
      </c>
      <c r="Z11" s="3">
        <v>0.5</v>
      </c>
      <c r="AA11" s="3">
        <f t="shared" si="9"/>
        <v>0.27489999999999998</v>
      </c>
      <c r="AB11" s="3">
        <v>0</v>
      </c>
      <c r="AC11" s="3">
        <v>0</v>
      </c>
      <c r="AD11" s="3">
        <v>0</v>
      </c>
    </row>
    <row r="12" spans="1:30" x14ac:dyDescent="0.25">
      <c r="A12">
        <v>2.5659999999999998</v>
      </c>
      <c r="B12" s="2">
        <v>2414</v>
      </c>
      <c r="C12" s="2">
        <v>210000000000</v>
      </c>
      <c r="D12" s="2">
        <v>81000000000</v>
      </c>
      <c r="E12" s="2">
        <v>5.1770000000000002E-3</v>
      </c>
      <c r="F12" s="2">
        <v>5.1770000000000002E-3</v>
      </c>
      <c r="G12" s="2">
        <v>1.035E-2</v>
      </c>
      <c r="H12" s="2">
        <v>0.24729999999999999</v>
      </c>
      <c r="L12" s="3">
        <f t="shared" si="0"/>
        <v>2.5659999999999998</v>
      </c>
      <c r="M12" s="3">
        <f t="shared" si="1"/>
        <v>2414</v>
      </c>
      <c r="N12" s="3">
        <v>0</v>
      </c>
      <c r="O12" s="3">
        <v>0</v>
      </c>
      <c r="P12" s="3">
        <f t="shared" si="2"/>
        <v>0.28056734459528865</v>
      </c>
      <c r="Q12" s="3">
        <f t="shared" si="3"/>
        <v>0.28056734459528865</v>
      </c>
      <c r="R12" s="3">
        <v>0</v>
      </c>
      <c r="S12" s="3">
        <v>0</v>
      </c>
      <c r="T12" s="3">
        <f t="shared" si="4"/>
        <v>210000000000</v>
      </c>
      <c r="U12" s="3">
        <f t="shared" si="5"/>
        <v>81000000000</v>
      </c>
      <c r="V12" s="3">
        <f t="shared" si="6"/>
        <v>5.1770000000000002E-3</v>
      </c>
      <c r="W12" s="3">
        <f t="shared" si="7"/>
        <v>5.1770000000000002E-3</v>
      </c>
      <c r="X12" s="3">
        <f t="shared" si="8"/>
        <v>1.035E-2</v>
      </c>
      <c r="Y12" s="3">
        <v>0.5</v>
      </c>
      <c r="Z12" s="3">
        <v>0.5</v>
      </c>
      <c r="AA12" s="3">
        <f t="shared" si="9"/>
        <v>0.24729999999999999</v>
      </c>
      <c r="AB12" s="3">
        <v>0</v>
      </c>
      <c r="AC12" s="3">
        <v>0</v>
      </c>
      <c r="AD12" s="3">
        <v>0</v>
      </c>
    </row>
    <row r="13" spans="1:30" x14ac:dyDescent="0.25">
      <c r="A13">
        <v>3.75</v>
      </c>
      <c r="B13" s="2">
        <v>2347</v>
      </c>
      <c r="C13" s="2">
        <v>210000000000</v>
      </c>
      <c r="D13" s="2">
        <v>81000000000</v>
      </c>
      <c r="E13" s="2">
        <v>5.1770000000000002E-3</v>
      </c>
      <c r="F13" s="2">
        <v>5.1770000000000002E-3</v>
      </c>
      <c r="G13" s="2">
        <v>1.035E-2</v>
      </c>
      <c r="H13" s="2">
        <v>0.24729999999999999</v>
      </c>
      <c r="L13" s="3">
        <f t="shared" si="0"/>
        <v>3.75</v>
      </c>
      <c r="M13" s="3">
        <f t="shared" si="1"/>
        <v>2347</v>
      </c>
      <c r="N13" s="3">
        <v>0</v>
      </c>
      <c r="O13" s="3">
        <v>0</v>
      </c>
      <c r="P13" s="3">
        <f t="shared" si="2"/>
        <v>0.28056734459528865</v>
      </c>
      <c r="Q13" s="3">
        <f t="shared" si="3"/>
        <v>0.28056734459528865</v>
      </c>
      <c r="R13" s="3">
        <v>0</v>
      </c>
      <c r="S13" s="3">
        <v>0</v>
      </c>
      <c r="T13" s="3">
        <f t="shared" si="4"/>
        <v>210000000000</v>
      </c>
      <c r="U13" s="3">
        <f t="shared" si="5"/>
        <v>81000000000</v>
      </c>
      <c r="V13" s="3">
        <f t="shared" si="6"/>
        <v>5.1770000000000002E-3</v>
      </c>
      <c r="W13" s="3">
        <f t="shared" si="7"/>
        <v>5.1770000000000002E-3</v>
      </c>
      <c r="X13" s="3">
        <f t="shared" si="8"/>
        <v>1.035E-2</v>
      </c>
      <c r="Y13" s="3">
        <v>0.5</v>
      </c>
      <c r="Z13" s="3">
        <v>0.5</v>
      </c>
      <c r="AA13" s="3">
        <f t="shared" si="9"/>
        <v>0.24729999999999999</v>
      </c>
      <c r="AB13" s="3">
        <v>0</v>
      </c>
      <c r="AC13" s="3">
        <v>0</v>
      </c>
      <c r="AD13" s="3">
        <v>0</v>
      </c>
    </row>
    <row r="14" spans="1:30" x14ac:dyDescent="0.25">
      <c r="A14">
        <v>3.8149999999999999</v>
      </c>
      <c r="B14" s="2">
        <v>1347</v>
      </c>
      <c r="C14" s="2">
        <v>210000000000</v>
      </c>
      <c r="D14" s="2">
        <v>81000000000</v>
      </c>
      <c r="E14" s="2">
        <v>5.1770000000000002E-3</v>
      </c>
      <c r="F14" s="2">
        <v>5.1770000000000002E-3</v>
      </c>
      <c r="G14" s="2">
        <v>1.035E-2</v>
      </c>
      <c r="H14" s="2">
        <v>0.24729999999999999</v>
      </c>
      <c r="L14" s="3">
        <f t="shared" si="0"/>
        <v>3.8149999999999999</v>
      </c>
      <c r="M14" s="3">
        <f t="shared" si="1"/>
        <v>1347</v>
      </c>
      <c r="N14" s="3">
        <v>0</v>
      </c>
      <c r="O14" s="3">
        <v>0</v>
      </c>
      <c r="P14" s="3">
        <f t="shared" si="2"/>
        <v>0.28056734459528865</v>
      </c>
      <c r="Q14" s="3">
        <f t="shared" si="3"/>
        <v>0.28056734459528865</v>
      </c>
      <c r="R14" s="3">
        <v>0</v>
      </c>
      <c r="S14" s="3">
        <v>0</v>
      </c>
      <c r="T14" s="3">
        <f t="shared" si="4"/>
        <v>210000000000</v>
      </c>
      <c r="U14" s="3">
        <f t="shared" si="5"/>
        <v>81000000000</v>
      </c>
      <c r="V14" s="3">
        <f t="shared" si="6"/>
        <v>5.1770000000000002E-3</v>
      </c>
      <c r="W14" s="3">
        <f t="shared" si="7"/>
        <v>5.1770000000000002E-3</v>
      </c>
      <c r="X14" s="3">
        <f t="shared" si="8"/>
        <v>1.035E-2</v>
      </c>
      <c r="Y14" s="3">
        <v>0.5</v>
      </c>
      <c r="Z14" s="3">
        <v>0.5</v>
      </c>
      <c r="AA14" s="3">
        <f t="shared" si="9"/>
        <v>0.24729999999999999</v>
      </c>
      <c r="AB14" s="3">
        <v>0</v>
      </c>
      <c r="AC14" s="3">
        <v>0</v>
      </c>
      <c r="AD1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abSelected="1" topLeftCell="S1" workbookViewId="0">
      <selection activeCell="S71" sqref="S71"/>
    </sheetView>
  </sheetViews>
  <sheetFormatPr defaultRowHeight="15" x14ac:dyDescent="0.25"/>
  <cols>
    <col min="12" max="15" width="11.5703125" bestFit="1" customWidth="1"/>
    <col min="16" max="17" width="11.28515625" bestFit="1" customWidth="1"/>
    <col min="18" max="21" width="11.5703125" bestFit="1" customWidth="1"/>
    <col min="22" max="23" width="11.28515625" bestFit="1" customWidth="1"/>
    <col min="24" max="24" width="11.5703125" bestFit="1" customWidth="1"/>
    <col min="25" max="27" width="11.28515625" bestFit="1" customWidth="1"/>
    <col min="28" max="30" width="11.5703125" bestFit="1" customWidth="1"/>
  </cols>
  <sheetData>
    <row r="1" spans="1:30" x14ac:dyDescent="0.25">
      <c r="L1" t="s">
        <v>60</v>
      </c>
    </row>
    <row r="2" spans="1:30" x14ac:dyDescent="0.25">
      <c r="A2" t="s">
        <v>2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56</v>
      </c>
      <c r="L2" t="s">
        <v>47</v>
      </c>
      <c r="M2" t="s">
        <v>26</v>
      </c>
      <c r="N2" t="s">
        <v>43</v>
      </c>
      <c r="O2" t="s">
        <v>44</v>
      </c>
      <c r="P2" t="s">
        <v>48</v>
      </c>
      <c r="Q2" t="s">
        <v>49</v>
      </c>
      <c r="R2" t="s">
        <v>45</v>
      </c>
      <c r="S2" t="s">
        <v>46</v>
      </c>
      <c r="T2" t="s">
        <v>50</v>
      </c>
      <c r="U2" t="s">
        <v>51</v>
      </c>
      <c r="V2" t="s">
        <v>52</v>
      </c>
      <c r="W2" t="s">
        <v>53</v>
      </c>
      <c r="X2" t="s">
        <v>28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</row>
    <row r="3" spans="1:30" x14ac:dyDescent="0.25">
      <c r="A3">
        <v>0</v>
      </c>
      <c r="B3">
        <v>2540</v>
      </c>
      <c r="C3" s="2">
        <v>210000000000</v>
      </c>
      <c r="D3" s="2">
        <v>81000000000</v>
      </c>
      <c r="E3">
        <v>0.7</v>
      </c>
      <c r="F3">
        <v>0.7</v>
      </c>
      <c r="G3">
        <v>1.4</v>
      </c>
      <c r="H3">
        <v>0.32300000000000001</v>
      </c>
      <c r="L3" s="4">
        <f>A3</f>
        <v>0</v>
      </c>
      <c r="M3" s="4">
        <f>B3</f>
        <v>2540</v>
      </c>
      <c r="N3" s="4">
        <v>0</v>
      </c>
      <c r="O3" s="4">
        <v>0</v>
      </c>
      <c r="P3" s="4">
        <f>SQRT(H3/PI())</f>
        <v>0.32064636788425405</v>
      </c>
      <c r="Q3" s="4">
        <f>SQRT(H3/PI())</f>
        <v>0.32064636788425405</v>
      </c>
      <c r="R3" s="4">
        <v>0</v>
      </c>
      <c r="S3" s="4">
        <v>0</v>
      </c>
      <c r="T3" s="4">
        <f>C3</f>
        <v>210000000000</v>
      </c>
      <c r="U3" s="4">
        <f>D3</f>
        <v>81000000000</v>
      </c>
      <c r="V3" s="4">
        <f>E3</f>
        <v>0.7</v>
      </c>
      <c r="W3" s="4">
        <f>F3</f>
        <v>0.7</v>
      </c>
      <c r="X3" s="4">
        <f>G3</f>
        <v>1.4</v>
      </c>
      <c r="Y3" s="4">
        <v>0.5</v>
      </c>
      <c r="Z3" s="4">
        <v>0.5</v>
      </c>
      <c r="AA3" s="4">
        <f>H3</f>
        <v>0.32300000000000001</v>
      </c>
      <c r="AB3" s="4">
        <v>0</v>
      </c>
      <c r="AC3" s="4">
        <v>0</v>
      </c>
      <c r="AD3" s="4">
        <v>0</v>
      </c>
    </row>
    <row r="4" spans="1:30" x14ac:dyDescent="0.25">
      <c r="A4">
        <v>0.5</v>
      </c>
      <c r="B4">
        <v>2470</v>
      </c>
      <c r="C4" s="2">
        <v>210000000000</v>
      </c>
      <c r="D4" s="2">
        <v>81000000000</v>
      </c>
      <c r="E4">
        <v>0.68600000000000005</v>
      </c>
      <c r="F4">
        <v>0.68600000000000005</v>
      </c>
      <c r="G4">
        <v>1.37</v>
      </c>
      <c r="H4">
        <v>0.315</v>
      </c>
      <c r="L4" s="4">
        <f t="shared" ref="L4:L67" si="0">A4</f>
        <v>0.5</v>
      </c>
      <c r="M4" s="4">
        <f t="shared" ref="M4:M67" si="1">B4</f>
        <v>2470</v>
      </c>
      <c r="N4" s="4">
        <v>0</v>
      </c>
      <c r="O4" s="4">
        <v>0</v>
      </c>
      <c r="P4" s="4">
        <f t="shared" ref="P4:P67" si="2">SQRT(H4/PI())</f>
        <v>0.3166506184233564</v>
      </c>
      <c r="Q4" s="4">
        <f t="shared" ref="Q4:Q67" si="3">SQRT(H4/PI())</f>
        <v>0.3166506184233564</v>
      </c>
      <c r="R4" s="4">
        <v>0</v>
      </c>
      <c r="S4" s="4">
        <v>0</v>
      </c>
      <c r="T4" s="4">
        <f t="shared" ref="T4:T67" si="4">C4</f>
        <v>210000000000</v>
      </c>
      <c r="U4" s="4">
        <f t="shared" ref="U4:U67" si="5">D4</f>
        <v>81000000000</v>
      </c>
      <c r="V4" s="4">
        <f t="shared" ref="V4:V67" si="6">E4</f>
        <v>0.68600000000000005</v>
      </c>
      <c r="W4" s="4">
        <f t="shared" ref="W4:W67" si="7">F4</f>
        <v>0.68600000000000005</v>
      </c>
      <c r="X4" s="4">
        <f t="shared" ref="X4:X67" si="8">G4</f>
        <v>1.37</v>
      </c>
      <c r="Y4" s="4">
        <v>0.5</v>
      </c>
      <c r="Z4" s="4">
        <v>0.5</v>
      </c>
      <c r="AA4" s="4">
        <f t="shared" ref="AA4:AA67" si="9">H4</f>
        <v>0.315</v>
      </c>
      <c r="AB4" s="4">
        <v>0</v>
      </c>
      <c r="AC4" s="4">
        <v>0</v>
      </c>
      <c r="AD4" s="4">
        <v>0</v>
      </c>
    </row>
    <row r="5" spans="1:30" x14ac:dyDescent="0.25">
      <c r="A5">
        <v>0.84</v>
      </c>
      <c r="B5">
        <v>2560</v>
      </c>
      <c r="C5" s="2">
        <v>210000000000</v>
      </c>
      <c r="D5" s="2">
        <v>81000000000</v>
      </c>
      <c r="E5">
        <v>0.70099999999999996</v>
      </c>
      <c r="F5">
        <v>0.70099999999999996</v>
      </c>
      <c r="G5">
        <v>1.4</v>
      </c>
      <c r="H5">
        <v>0.32600000000000001</v>
      </c>
      <c r="L5" s="4">
        <f t="shared" si="0"/>
        <v>0.84</v>
      </c>
      <c r="M5" s="4">
        <f t="shared" si="1"/>
        <v>2560</v>
      </c>
      <c r="N5" s="4">
        <v>0</v>
      </c>
      <c r="O5" s="4">
        <v>0</v>
      </c>
      <c r="P5" s="4">
        <f t="shared" si="2"/>
        <v>0.3221319960760119</v>
      </c>
      <c r="Q5" s="4">
        <f t="shared" si="3"/>
        <v>0.3221319960760119</v>
      </c>
      <c r="R5" s="4">
        <v>0</v>
      </c>
      <c r="S5" s="4">
        <v>0</v>
      </c>
      <c r="T5" s="4">
        <f t="shared" si="4"/>
        <v>210000000000</v>
      </c>
      <c r="U5" s="4">
        <f t="shared" si="5"/>
        <v>81000000000</v>
      </c>
      <c r="V5" s="4">
        <f t="shared" si="6"/>
        <v>0.70099999999999996</v>
      </c>
      <c r="W5" s="4">
        <f t="shared" si="7"/>
        <v>0.70099999999999996</v>
      </c>
      <c r="X5" s="4">
        <f t="shared" si="8"/>
        <v>1.4</v>
      </c>
      <c r="Y5" s="4">
        <v>0.5</v>
      </c>
      <c r="Z5" s="4">
        <v>0.5</v>
      </c>
      <c r="AA5" s="4">
        <f t="shared" si="9"/>
        <v>0.32600000000000001</v>
      </c>
      <c r="AB5" s="4">
        <v>0</v>
      </c>
      <c r="AC5" s="4">
        <v>0</v>
      </c>
      <c r="AD5" s="4">
        <v>0</v>
      </c>
    </row>
    <row r="6" spans="1:30" x14ac:dyDescent="0.25">
      <c r="A6">
        <v>1.84</v>
      </c>
      <c r="B6">
        <v>2510</v>
      </c>
      <c r="C6" s="2">
        <v>210000000000</v>
      </c>
      <c r="D6" s="2">
        <v>81000000000</v>
      </c>
      <c r="E6">
        <v>0.66400000000000003</v>
      </c>
      <c r="F6">
        <v>0.66400000000000003</v>
      </c>
      <c r="G6">
        <v>1.33</v>
      </c>
      <c r="H6">
        <v>0.32</v>
      </c>
      <c r="L6" s="4">
        <f t="shared" si="0"/>
        <v>1.84</v>
      </c>
      <c r="M6" s="4">
        <f t="shared" si="1"/>
        <v>2510</v>
      </c>
      <c r="N6" s="4">
        <v>0</v>
      </c>
      <c r="O6" s="4">
        <v>0</v>
      </c>
      <c r="P6" s="4">
        <f t="shared" si="2"/>
        <v>0.31915382432114614</v>
      </c>
      <c r="Q6" s="4">
        <f t="shared" si="3"/>
        <v>0.31915382432114614</v>
      </c>
      <c r="R6" s="4">
        <v>0</v>
      </c>
      <c r="S6" s="4">
        <v>0</v>
      </c>
      <c r="T6" s="4">
        <f t="shared" si="4"/>
        <v>210000000000</v>
      </c>
      <c r="U6" s="4">
        <f t="shared" si="5"/>
        <v>81000000000</v>
      </c>
      <c r="V6" s="4">
        <f t="shared" si="6"/>
        <v>0.66400000000000003</v>
      </c>
      <c r="W6" s="4">
        <f t="shared" si="7"/>
        <v>0.66400000000000003</v>
      </c>
      <c r="X6" s="4">
        <f t="shared" si="8"/>
        <v>1.33</v>
      </c>
      <c r="Y6" s="4">
        <v>0.5</v>
      </c>
      <c r="Z6" s="4">
        <v>0.5</v>
      </c>
      <c r="AA6" s="4">
        <f t="shared" si="9"/>
        <v>0.32</v>
      </c>
      <c r="AB6" s="4">
        <v>0</v>
      </c>
      <c r="AC6" s="4">
        <v>0</v>
      </c>
      <c r="AD6" s="4">
        <v>0</v>
      </c>
    </row>
    <row r="7" spans="1:30" x14ac:dyDescent="0.25">
      <c r="A7">
        <v>2.84</v>
      </c>
      <c r="B7">
        <v>2560</v>
      </c>
      <c r="C7" s="2">
        <v>210000000000</v>
      </c>
      <c r="D7" s="2">
        <v>81000000000</v>
      </c>
      <c r="E7">
        <v>0.65300000000000002</v>
      </c>
      <c r="F7">
        <v>0.65300000000000002</v>
      </c>
      <c r="G7">
        <v>1.31</v>
      </c>
      <c r="H7">
        <v>0.32700000000000001</v>
      </c>
      <c r="L7" s="4">
        <f t="shared" si="0"/>
        <v>2.84</v>
      </c>
      <c r="M7" s="4">
        <f t="shared" si="1"/>
        <v>2560</v>
      </c>
      <c r="N7" s="4">
        <v>0</v>
      </c>
      <c r="O7" s="4">
        <v>0</v>
      </c>
      <c r="P7" s="4">
        <f t="shared" si="2"/>
        <v>0.32262568524855478</v>
      </c>
      <c r="Q7" s="4">
        <f t="shared" si="3"/>
        <v>0.32262568524855478</v>
      </c>
      <c r="R7" s="4">
        <v>0</v>
      </c>
      <c r="S7" s="4">
        <v>0</v>
      </c>
      <c r="T7" s="4">
        <f t="shared" si="4"/>
        <v>210000000000</v>
      </c>
      <c r="U7" s="4">
        <f t="shared" si="5"/>
        <v>81000000000</v>
      </c>
      <c r="V7" s="4">
        <f t="shared" si="6"/>
        <v>0.65300000000000002</v>
      </c>
      <c r="W7" s="4">
        <f t="shared" si="7"/>
        <v>0.65300000000000002</v>
      </c>
      <c r="X7" s="4">
        <f t="shared" si="8"/>
        <v>1.31</v>
      </c>
      <c r="Y7" s="4">
        <v>0.5</v>
      </c>
      <c r="Z7" s="4">
        <v>0.5</v>
      </c>
      <c r="AA7" s="4">
        <f t="shared" si="9"/>
        <v>0.32700000000000001</v>
      </c>
      <c r="AB7" s="4">
        <v>0</v>
      </c>
      <c r="AC7" s="4">
        <v>0</v>
      </c>
      <c r="AD7" s="4">
        <v>0</v>
      </c>
    </row>
    <row r="8" spans="1:30" x14ac:dyDescent="0.25">
      <c r="A8">
        <v>3.84</v>
      </c>
      <c r="B8">
        <v>2520</v>
      </c>
      <c r="C8" s="2">
        <v>210000000000</v>
      </c>
      <c r="D8" s="2">
        <v>81000000000</v>
      </c>
      <c r="E8">
        <v>0.61699999999999999</v>
      </c>
      <c r="F8">
        <v>0.61699999999999999</v>
      </c>
      <c r="G8">
        <v>1.23</v>
      </c>
      <c r="H8">
        <v>0.32</v>
      </c>
      <c r="L8" s="4">
        <f t="shared" si="0"/>
        <v>3.84</v>
      </c>
      <c r="M8" s="4">
        <f t="shared" si="1"/>
        <v>2520</v>
      </c>
      <c r="N8" s="4">
        <v>0</v>
      </c>
      <c r="O8" s="4">
        <v>0</v>
      </c>
      <c r="P8" s="4">
        <f t="shared" si="2"/>
        <v>0.31915382432114614</v>
      </c>
      <c r="Q8" s="4">
        <f t="shared" si="3"/>
        <v>0.31915382432114614</v>
      </c>
      <c r="R8" s="4">
        <v>0</v>
      </c>
      <c r="S8" s="4">
        <v>0</v>
      </c>
      <c r="T8" s="4">
        <f t="shared" si="4"/>
        <v>210000000000</v>
      </c>
      <c r="U8" s="4">
        <f t="shared" si="5"/>
        <v>81000000000</v>
      </c>
      <c r="V8" s="4">
        <f t="shared" si="6"/>
        <v>0.61699999999999999</v>
      </c>
      <c r="W8" s="4">
        <f t="shared" si="7"/>
        <v>0.61699999999999999</v>
      </c>
      <c r="X8" s="4">
        <f t="shared" si="8"/>
        <v>1.23</v>
      </c>
      <c r="Y8" s="4">
        <v>0.5</v>
      </c>
      <c r="Z8" s="4">
        <v>0.5</v>
      </c>
      <c r="AA8" s="4">
        <f t="shared" si="9"/>
        <v>0.32</v>
      </c>
      <c r="AB8" s="4">
        <v>0</v>
      </c>
      <c r="AC8" s="4">
        <v>0</v>
      </c>
      <c r="AD8" s="4">
        <v>0</v>
      </c>
    </row>
    <row r="9" spans="1:30" x14ac:dyDescent="0.25">
      <c r="A9">
        <v>4.84</v>
      </c>
      <c r="B9">
        <v>2090</v>
      </c>
      <c r="C9" s="2">
        <v>210000000000</v>
      </c>
      <c r="D9" s="2">
        <v>81000000000</v>
      </c>
      <c r="E9">
        <v>0.497</v>
      </c>
      <c r="F9">
        <v>0.497</v>
      </c>
      <c r="G9">
        <v>0.99399999999999999</v>
      </c>
      <c r="H9">
        <v>0.26700000000000002</v>
      </c>
      <c r="L9" s="4">
        <f t="shared" si="0"/>
        <v>4.84</v>
      </c>
      <c r="M9" s="4">
        <f t="shared" si="1"/>
        <v>2090</v>
      </c>
      <c r="N9" s="4">
        <v>0</v>
      </c>
      <c r="O9" s="4">
        <v>0</v>
      </c>
      <c r="P9" s="4">
        <f t="shared" si="2"/>
        <v>0.29152828269495934</v>
      </c>
      <c r="Q9" s="4">
        <f t="shared" si="3"/>
        <v>0.29152828269495934</v>
      </c>
      <c r="R9" s="4">
        <v>0</v>
      </c>
      <c r="S9" s="4">
        <v>0</v>
      </c>
      <c r="T9" s="4">
        <f t="shared" si="4"/>
        <v>210000000000</v>
      </c>
      <c r="U9" s="4">
        <f t="shared" si="5"/>
        <v>81000000000</v>
      </c>
      <c r="V9" s="4">
        <f t="shared" si="6"/>
        <v>0.497</v>
      </c>
      <c r="W9" s="4">
        <f t="shared" si="7"/>
        <v>0.497</v>
      </c>
      <c r="X9" s="4">
        <f t="shared" si="8"/>
        <v>0.99399999999999999</v>
      </c>
      <c r="Y9" s="4">
        <v>0.5</v>
      </c>
      <c r="Z9" s="4">
        <v>0.5</v>
      </c>
      <c r="AA9" s="4">
        <f t="shared" si="9"/>
        <v>0.26700000000000002</v>
      </c>
      <c r="AB9" s="4">
        <v>0</v>
      </c>
      <c r="AC9" s="4">
        <v>0</v>
      </c>
      <c r="AD9" s="4">
        <v>0</v>
      </c>
    </row>
    <row r="10" spans="1:30" x14ac:dyDescent="0.25">
      <c r="A10">
        <v>5.84</v>
      </c>
      <c r="B10">
        <v>2070</v>
      </c>
      <c r="C10" s="2">
        <v>210000000000</v>
      </c>
      <c r="D10" s="2">
        <v>81000000000</v>
      </c>
      <c r="E10">
        <v>0.47599999999999998</v>
      </c>
      <c r="F10">
        <v>0.47599999999999998</v>
      </c>
      <c r="G10">
        <v>0.95299999999999996</v>
      </c>
      <c r="H10">
        <v>0.26300000000000001</v>
      </c>
      <c r="L10" s="4">
        <f t="shared" si="0"/>
        <v>5.84</v>
      </c>
      <c r="M10" s="4">
        <f t="shared" si="1"/>
        <v>2070</v>
      </c>
      <c r="N10" s="4">
        <v>0</v>
      </c>
      <c r="O10" s="4">
        <v>0</v>
      </c>
      <c r="P10" s="4">
        <f t="shared" si="2"/>
        <v>0.289336309623139</v>
      </c>
      <c r="Q10" s="4">
        <f t="shared" si="3"/>
        <v>0.289336309623139</v>
      </c>
      <c r="R10" s="4">
        <v>0</v>
      </c>
      <c r="S10" s="4">
        <v>0</v>
      </c>
      <c r="T10" s="4">
        <f t="shared" si="4"/>
        <v>210000000000</v>
      </c>
      <c r="U10" s="4">
        <f t="shared" si="5"/>
        <v>81000000000</v>
      </c>
      <c r="V10" s="4">
        <f t="shared" si="6"/>
        <v>0.47599999999999998</v>
      </c>
      <c r="W10" s="4">
        <f t="shared" si="7"/>
        <v>0.47599999999999998</v>
      </c>
      <c r="X10" s="4">
        <f t="shared" si="8"/>
        <v>0.95299999999999996</v>
      </c>
      <c r="Y10" s="4">
        <v>0.5</v>
      </c>
      <c r="Z10" s="4">
        <v>0.5</v>
      </c>
      <c r="AA10" s="4">
        <f t="shared" si="9"/>
        <v>0.26300000000000001</v>
      </c>
      <c r="AB10" s="4">
        <v>0</v>
      </c>
      <c r="AC10" s="4">
        <v>0</v>
      </c>
      <c r="AD10" s="4">
        <v>0</v>
      </c>
    </row>
    <row r="11" spans="1:30" x14ac:dyDescent="0.25">
      <c r="A11">
        <v>6.84</v>
      </c>
      <c r="B11">
        <v>2130</v>
      </c>
      <c r="C11" s="2">
        <v>210000000000</v>
      </c>
      <c r="D11" s="2">
        <v>81000000000</v>
      </c>
      <c r="E11">
        <v>0.47699999999999998</v>
      </c>
      <c r="F11">
        <v>0.47699999999999998</v>
      </c>
      <c r="G11">
        <v>0.95399999999999996</v>
      </c>
      <c r="H11">
        <v>0.27100000000000002</v>
      </c>
      <c r="L11" s="4">
        <f t="shared" si="0"/>
        <v>6.84</v>
      </c>
      <c r="M11" s="4">
        <f t="shared" si="1"/>
        <v>2130</v>
      </c>
      <c r="N11" s="4">
        <v>0</v>
      </c>
      <c r="O11" s="4">
        <v>0</v>
      </c>
      <c r="P11" s="4">
        <f t="shared" si="2"/>
        <v>0.29370389707289768</v>
      </c>
      <c r="Q11" s="4">
        <f t="shared" si="3"/>
        <v>0.29370389707289768</v>
      </c>
      <c r="R11" s="4">
        <v>0</v>
      </c>
      <c r="S11" s="4">
        <v>0</v>
      </c>
      <c r="T11" s="4">
        <f t="shared" si="4"/>
        <v>210000000000</v>
      </c>
      <c r="U11" s="4">
        <f t="shared" si="5"/>
        <v>81000000000</v>
      </c>
      <c r="V11" s="4">
        <f t="shared" si="6"/>
        <v>0.47699999999999998</v>
      </c>
      <c r="W11" s="4">
        <f t="shared" si="7"/>
        <v>0.47699999999999998</v>
      </c>
      <c r="X11" s="4">
        <f t="shared" si="8"/>
        <v>0.95399999999999996</v>
      </c>
      <c r="Y11" s="4">
        <v>0.5</v>
      </c>
      <c r="Z11" s="4">
        <v>0.5</v>
      </c>
      <c r="AA11" s="4">
        <f t="shared" si="9"/>
        <v>0.27100000000000002</v>
      </c>
      <c r="AB11" s="4">
        <v>0</v>
      </c>
      <c r="AC11" s="4">
        <v>0</v>
      </c>
      <c r="AD11" s="4">
        <v>0</v>
      </c>
    </row>
    <row r="12" spans="1:30" x14ac:dyDescent="0.25">
      <c r="A12">
        <v>7.84</v>
      </c>
      <c r="B12">
        <v>2100</v>
      </c>
      <c r="C12" s="2">
        <v>210000000000</v>
      </c>
      <c r="D12" s="2">
        <v>81000000000</v>
      </c>
      <c r="E12">
        <v>0.45700000000000002</v>
      </c>
      <c r="F12">
        <v>0.45700000000000002</v>
      </c>
      <c r="G12">
        <v>0.91400000000000003</v>
      </c>
      <c r="H12">
        <v>0.26700000000000002</v>
      </c>
      <c r="L12" s="4">
        <f t="shared" si="0"/>
        <v>7.84</v>
      </c>
      <c r="M12" s="4">
        <f t="shared" si="1"/>
        <v>2100</v>
      </c>
      <c r="N12" s="4">
        <v>0</v>
      </c>
      <c r="O12" s="4">
        <v>0</v>
      </c>
      <c r="P12" s="4">
        <f t="shared" si="2"/>
        <v>0.29152828269495934</v>
      </c>
      <c r="Q12" s="4">
        <f t="shared" si="3"/>
        <v>0.29152828269495934</v>
      </c>
      <c r="R12" s="4">
        <v>0</v>
      </c>
      <c r="S12" s="4">
        <v>0</v>
      </c>
      <c r="T12" s="4">
        <f t="shared" si="4"/>
        <v>210000000000</v>
      </c>
      <c r="U12" s="4">
        <f t="shared" si="5"/>
        <v>81000000000</v>
      </c>
      <c r="V12" s="4">
        <f t="shared" si="6"/>
        <v>0.45700000000000002</v>
      </c>
      <c r="W12" s="4">
        <f t="shared" si="7"/>
        <v>0.45700000000000002</v>
      </c>
      <c r="X12" s="4">
        <f t="shared" si="8"/>
        <v>0.91400000000000003</v>
      </c>
      <c r="Y12" s="4">
        <v>0.5</v>
      </c>
      <c r="Z12" s="4">
        <v>0.5</v>
      </c>
      <c r="AA12" s="4">
        <f t="shared" si="9"/>
        <v>0.26700000000000002</v>
      </c>
      <c r="AB12" s="4">
        <v>0</v>
      </c>
      <c r="AC12" s="4">
        <v>0</v>
      </c>
      <c r="AD12" s="4">
        <v>0</v>
      </c>
    </row>
    <row r="13" spans="1:30" x14ac:dyDescent="0.25">
      <c r="A13">
        <v>8.84</v>
      </c>
      <c r="B13">
        <v>2070</v>
      </c>
      <c r="C13" s="2">
        <v>210000000000</v>
      </c>
      <c r="D13" s="2">
        <v>81000000000</v>
      </c>
      <c r="E13">
        <v>0.437</v>
      </c>
      <c r="F13">
        <v>0.437</v>
      </c>
      <c r="G13">
        <v>0.875</v>
      </c>
      <c r="H13">
        <v>0.26300000000000001</v>
      </c>
      <c r="L13" s="4">
        <f t="shared" si="0"/>
        <v>8.84</v>
      </c>
      <c r="M13" s="4">
        <f t="shared" si="1"/>
        <v>2070</v>
      </c>
      <c r="N13" s="4">
        <v>0</v>
      </c>
      <c r="O13" s="4">
        <v>0</v>
      </c>
      <c r="P13" s="4">
        <f t="shared" si="2"/>
        <v>0.289336309623139</v>
      </c>
      <c r="Q13" s="4">
        <f t="shared" si="3"/>
        <v>0.289336309623139</v>
      </c>
      <c r="R13" s="4">
        <v>0</v>
      </c>
      <c r="S13" s="4">
        <v>0</v>
      </c>
      <c r="T13" s="4">
        <f t="shared" si="4"/>
        <v>210000000000</v>
      </c>
      <c r="U13" s="4">
        <f t="shared" si="5"/>
        <v>81000000000</v>
      </c>
      <c r="V13" s="4">
        <f t="shared" si="6"/>
        <v>0.437</v>
      </c>
      <c r="W13" s="4">
        <f t="shared" si="7"/>
        <v>0.437</v>
      </c>
      <c r="X13" s="4">
        <f t="shared" si="8"/>
        <v>0.875</v>
      </c>
      <c r="Y13" s="4">
        <v>0.5</v>
      </c>
      <c r="Z13" s="4">
        <v>0.5</v>
      </c>
      <c r="AA13" s="4">
        <f t="shared" si="9"/>
        <v>0.26300000000000001</v>
      </c>
      <c r="AB13" s="4">
        <v>0</v>
      </c>
      <c r="AC13" s="4">
        <v>0</v>
      </c>
      <c r="AD13" s="4">
        <v>0</v>
      </c>
    </row>
    <row r="14" spans="1:30" x14ac:dyDescent="0.25">
      <c r="A14">
        <v>9.84</v>
      </c>
      <c r="B14">
        <v>2040</v>
      </c>
      <c r="C14" s="2">
        <v>210000000000</v>
      </c>
      <c r="D14" s="2">
        <v>81000000000</v>
      </c>
      <c r="E14">
        <v>0.41799999999999998</v>
      </c>
      <c r="F14">
        <v>0.41799999999999998</v>
      </c>
      <c r="G14">
        <v>0.83699999999999997</v>
      </c>
      <c r="H14">
        <v>0.25900000000000001</v>
      </c>
      <c r="L14" s="4">
        <f t="shared" si="0"/>
        <v>9.84</v>
      </c>
      <c r="M14" s="4">
        <f t="shared" si="1"/>
        <v>2040</v>
      </c>
      <c r="N14" s="4">
        <v>0</v>
      </c>
      <c r="O14" s="4">
        <v>0</v>
      </c>
      <c r="P14" s="4">
        <f t="shared" si="2"/>
        <v>0.28712760320387481</v>
      </c>
      <c r="Q14" s="4">
        <f t="shared" si="3"/>
        <v>0.28712760320387481</v>
      </c>
      <c r="R14" s="4">
        <v>0</v>
      </c>
      <c r="S14" s="4">
        <v>0</v>
      </c>
      <c r="T14" s="4">
        <f t="shared" si="4"/>
        <v>210000000000</v>
      </c>
      <c r="U14" s="4">
        <f t="shared" si="5"/>
        <v>81000000000</v>
      </c>
      <c r="V14" s="4">
        <f t="shared" si="6"/>
        <v>0.41799999999999998</v>
      </c>
      <c r="W14" s="4">
        <f t="shared" si="7"/>
        <v>0.41799999999999998</v>
      </c>
      <c r="X14" s="4">
        <f t="shared" si="8"/>
        <v>0.83699999999999997</v>
      </c>
      <c r="Y14" s="4">
        <v>0.5</v>
      </c>
      <c r="Z14" s="4">
        <v>0.5</v>
      </c>
      <c r="AA14" s="4">
        <f t="shared" si="9"/>
        <v>0.25900000000000001</v>
      </c>
      <c r="AB14" s="4">
        <v>0</v>
      </c>
      <c r="AC14" s="4">
        <v>0</v>
      </c>
      <c r="AD14" s="4">
        <v>0</v>
      </c>
    </row>
    <row r="15" spans="1:30" x14ac:dyDescent="0.25">
      <c r="A15">
        <v>10.84</v>
      </c>
      <c r="B15">
        <v>2090</v>
      </c>
      <c r="C15" s="2">
        <v>210000000000</v>
      </c>
      <c r="D15" s="2">
        <v>81000000000</v>
      </c>
      <c r="E15">
        <v>0.41699999999999998</v>
      </c>
      <c r="F15">
        <v>0.41699999999999998</v>
      </c>
      <c r="G15">
        <v>0.83399999999999996</v>
      </c>
      <c r="H15">
        <v>0.26700000000000002</v>
      </c>
      <c r="L15" s="4">
        <f t="shared" si="0"/>
        <v>10.84</v>
      </c>
      <c r="M15" s="4">
        <f t="shared" si="1"/>
        <v>2090</v>
      </c>
      <c r="N15" s="4">
        <v>0</v>
      </c>
      <c r="O15" s="4">
        <v>0</v>
      </c>
      <c r="P15" s="4">
        <f t="shared" si="2"/>
        <v>0.29152828269495934</v>
      </c>
      <c r="Q15" s="4">
        <f t="shared" si="3"/>
        <v>0.29152828269495934</v>
      </c>
      <c r="R15" s="4">
        <v>0</v>
      </c>
      <c r="S15" s="4">
        <v>0</v>
      </c>
      <c r="T15" s="4">
        <f t="shared" si="4"/>
        <v>210000000000</v>
      </c>
      <c r="U15" s="4">
        <f t="shared" si="5"/>
        <v>81000000000</v>
      </c>
      <c r="V15" s="4">
        <f t="shared" si="6"/>
        <v>0.41699999999999998</v>
      </c>
      <c r="W15" s="4">
        <f t="shared" si="7"/>
        <v>0.41699999999999998</v>
      </c>
      <c r="X15" s="4">
        <f t="shared" si="8"/>
        <v>0.83399999999999996</v>
      </c>
      <c r="Y15" s="4">
        <v>0.5</v>
      </c>
      <c r="Z15" s="4">
        <v>0.5</v>
      </c>
      <c r="AA15" s="4">
        <f t="shared" si="9"/>
        <v>0.26700000000000002</v>
      </c>
      <c r="AB15" s="4">
        <v>0</v>
      </c>
      <c r="AC15" s="4">
        <v>0</v>
      </c>
      <c r="AD15" s="4">
        <v>0</v>
      </c>
    </row>
    <row r="16" spans="1:30" x14ac:dyDescent="0.25">
      <c r="A16">
        <v>11.84</v>
      </c>
      <c r="B16">
        <v>2060</v>
      </c>
      <c r="C16" s="2">
        <v>210000000000</v>
      </c>
      <c r="D16" s="2">
        <v>81000000000</v>
      </c>
      <c r="E16">
        <v>0.39800000000000002</v>
      </c>
      <c r="F16">
        <v>0.39800000000000002</v>
      </c>
      <c r="G16">
        <v>0.79700000000000004</v>
      </c>
      <c r="H16">
        <v>0.26300000000000001</v>
      </c>
      <c r="L16" s="4">
        <f t="shared" si="0"/>
        <v>11.84</v>
      </c>
      <c r="M16" s="4">
        <f t="shared" si="1"/>
        <v>2060</v>
      </c>
      <c r="N16" s="4">
        <v>0</v>
      </c>
      <c r="O16" s="4">
        <v>0</v>
      </c>
      <c r="P16" s="4">
        <f t="shared" si="2"/>
        <v>0.289336309623139</v>
      </c>
      <c r="Q16" s="4">
        <f t="shared" si="3"/>
        <v>0.289336309623139</v>
      </c>
      <c r="R16" s="4">
        <v>0</v>
      </c>
      <c r="S16" s="4">
        <v>0</v>
      </c>
      <c r="T16" s="4">
        <f t="shared" si="4"/>
        <v>210000000000</v>
      </c>
      <c r="U16" s="4">
        <f t="shared" si="5"/>
        <v>81000000000</v>
      </c>
      <c r="V16" s="4">
        <f t="shared" si="6"/>
        <v>0.39800000000000002</v>
      </c>
      <c r="W16" s="4">
        <f t="shared" si="7"/>
        <v>0.39800000000000002</v>
      </c>
      <c r="X16" s="4">
        <f t="shared" si="8"/>
        <v>0.79700000000000004</v>
      </c>
      <c r="Y16" s="4">
        <v>0.5</v>
      </c>
      <c r="Z16" s="4">
        <v>0.5</v>
      </c>
      <c r="AA16" s="4">
        <f t="shared" si="9"/>
        <v>0.26300000000000001</v>
      </c>
      <c r="AB16" s="4">
        <v>0</v>
      </c>
      <c r="AC16" s="4">
        <v>0</v>
      </c>
      <c r="AD16" s="4">
        <v>0</v>
      </c>
    </row>
    <row r="17" spans="1:30" x14ac:dyDescent="0.25">
      <c r="A17">
        <v>12.84</v>
      </c>
      <c r="B17">
        <v>2030</v>
      </c>
      <c r="C17" s="2">
        <v>210000000000</v>
      </c>
      <c r="D17" s="2">
        <v>81000000000</v>
      </c>
      <c r="E17">
        <v>0.38</v>
      </c>
      <c r="F17">
        <v>0.38</v>
      </c>
      <c r="G17">
        <v>0.76</v>
      </c>
      <c r="H17">
        <v>0.25900000000000001</v>
      </c>
      <c r="L17" s="4">
        <f t="shared" si="0"/>
        <v>12.84</v>
      </c>
      <c r="M17" s="4">
        <f t="shared" si="1"/>
        <v>2030</v>
      </c>
      <c r="N17" s="4">
        <v>0</v>
      </c>
      <c r="O17" s="4">
        <v>0</v>
      </c>
      <c r="P17" s="4">
        <f t="shared" si="2"/>
        <v>0.28712760320387481</v>
      </c>
      <c r="Q17" s="4">
        <f t="shared" si="3"/>
        <v>0.28712760320387481</v>
      </c>
      <c r="R17" s="4">
        <v>0</v>
      </c>
      <c r="S17" s="4">
        <v>0</v>
      </c>
      <c r="T17" s="4">
        <f t="shared" si="4"/>
        <v>210000000000</v>
      </c>
      <c r="U17" s="4">
        <f t="shared" si="5"/>
        <v>81000000000</v>
      </c>
      <c r="V17" s="4">
        <f t="shared" si="6"/>
        <v>0.38</v>
      </c>
      <c r="W17" s="4">
        <f t="shared" si="7"/>
        <v>0.38</v>
      </c>
      <c r="X17" s="4">
        <f t="shared" si="8"/>
        <v>0.76</v>
      </c>
      <c r="Y17" s="4">
        <v>0.5</v>
      </c>
      <c r="Z17" s="4">
        <v>0.5</v>
      </c>
      <c r="AA17" s="4">
        <f t="shared" si="9"/>
        <v>0.25900000000000001</v>
      </c>
      <c r="AB17" s="4">
        <v>0</v>
      </c>
      <c r="AC17" s="4">
        <v>0</v>
      </c>
      <c r="AD17" s="4">
        <v>0</v>
      </c>
    </row>
    <row r="18" spans="1:30" x14ac:dyDescent="0.25">
      <c r="A18">
        <v>13.84</v>
      </c>
      <c r="B18">
        <v>2000</v>
      </c>
      <c r="C18" s="2">
        <v>210000000000</v>
      </c>
      <c r="D18" s="2">
        <v>81000000000</v>
      </c>
      <c r="E18">
        <v>0.36299999999999999</v>
      </c>
      <c r="F18">
        <v>0.36299999999999999</v>
      </c>
      <c r="G18">
        <v>0.72499999999999998</v>
      </c>
      <c r="H18">
        <v>0.255</v>
      </c>
      <c r="L18" s="4">
        <f t="shared" si="0"/>
        <v>13.84</v>
      </c>
      <c r="M18" s="4">
        <f t="shared" si="1"/>
        <v>2000</v>
      </c>
      <c r="N18" s="4">
        <v>0</v>
      </c>
      <c r="O18" s="4">
        <v>0</v>
      </c>
      <c r="P18" s="4">
        <f t="shared" si="2"/>
        <v>0.28490177426065044</v>
      </c>
      <c r="Q18" s="4">
        <f t="shared" si="3"/>
        <v>0.28490177426065044</v>
      </c>
      <c r="R18" s="4">
        <v>0</v>
      </c>
      <c r="S18" s="4">
        <v>0</v>
      </c>
      <c r="T18" s="4">
        <f t="shared" si="4"/>
        <v>210000000000</v>
      </c>
      <c r="U18" s="4">
        <f t="shared" si="5"/>
        <v>81000000000</v>
      </c>
      <c r="V18" s="4">
        <f t="shared" si="6"/>
        <v>0.36299999999999999</v>
      </c>
      <c r="W18" s="4">
        <f t="shared" si="7"/>
        <v>0.36299999999999999</v>
      </c>
      <c r="X18" s="4">
        <f t="shared" si="8"/>
        <v>0.72499999999999998</v>
      </c>
      <c r="Y18" s="4">
        <v>0.5</v>
      </c>
      <c r="Z18" s="4">
        <v>0.5</v>
      </c>
      <c r="AA18" s="4">
        <f t="shared" si="9"/>
        <v>0.255</v>
      </c>
      <c r="AB18" s="4">
        <v>0</v>
      </c>
      <c r="AC18" s="4">
        <v>0</v>
      </c>
      <c r="AD18" s="4">
        <v>0</v>
      </c>
    </row>
    <row r="19" spans="1:30" x14ac:dyDescent="0.25">
      <c r="A19">
        <v>14.84</v>
      </c>
      <c r="B19">
        <v>1990</v>
      </c>
      <c r="C19" s="2">
        <v>210000000000</v>
      </c>
      <c r="D19" s="2">
        <v>81000000000</v>
      </c>
      <c r="E19">
        <v>0.35699999999999998</v>
      </c>
      <c r="F19">
        <v>0.35699999999999998</v>
      </c>
      <c r="G19">
        <v>0.71299999999999997</v>
      </c>
      <c r="H19">
        <v>0.253</v>
      </c>
      <c r="L19" s="4">
        <f t="shared" si="0"/>
        <v>14.84</v>
      </c>
      <c r="M19" s="4">
        <f t="shared" si="1"/>
        <v>1990</v>
      </c>
      <c r="N19" s="4">
        <v>0</v>
      </c>
      <c r="O19" s="4">
        <v>0</v>
      </c>
      <c r="P19" s="4">
        <f t="shared" si="2"/>
        <v>0.28378231305791246</v>
      </c>
      <c r="Q19" s="4">
        <f t="shared" si="3"/>
        <v>0.28378231305791246</v>
      </c>
      <c r="R19" s="4">
        <v>0</v>
      </c>
      <c r="S19" s="4">
        <v>0</v>
      </c>
      <c r="T19" s="4">
        <f t="shared" si="4"/>
        <v>210000000000</v>
      </c>
      <c r="U19" s="4">
        <f t="shared" si="5"/>
        <v>81000000000</v>
      </c>
      <c r="V19" s="4">
        <f t="shared" si="6"/>
        <v>0.35699999999999998</v>
      </c>
      <c r="W19" s="4">
        <f t="shared" si="7"/>
        <v>0.35699999999999998</v>
      </c>
      <c r="X19" s="4">
        <f t="shared" si="8"/>
        <v>0.71299999999999997</v>
      </c>
      <c r="Y19" s="4">
        <v>0.5</v>
      </c>
      <c r="Z19" s="4">
        <v>0.5</v>
      </c>
      <c r="AA19" s="4">
        <f t="shared" si="9"/>
        <v>0.253</v>
      </c>
      <c r="AB19" s="4">
        <v>0</v>
      </c>
      <c r="AC19" s="4">
        <v>0</v>
      </c>
      <c r="AD19" s="4">
        <v>0</v>
      </c>
    </row>
    <row r="20" spans="1:30" x14ac:dyDescent="0.25">
      <c r="A20">
        <v>15.84</v>
      </c>
      <c r="B20">
        <v>1980</v>
      </c>
      <c r="C20" s="2">
        <v>210000000000</v>
      </c>
      <c r="D20" s="2">
        <v>81000000000</v>
      </c>
      <c r="E20">
        <v>0.35099999999999998</v>
      </c>
      <c r="F20">
        <v>0.35099999999999998</v>
      </c>
      <c r="G20">
        <v>0.70099999999999996</v>
      </c>
      <c r="H20">
        <v>0.252</v>
      </c>
      <c r="L20" s="4">
        <f t="shared" si="0"/>
        <v>15.84</v>
      </c>
      <c r="M20" s="4">
        <f t="shared" si="1"/>
        <v>1980</v>
      </c>
      <c r="N20" s="4">
        <v>0</v>
      </c>
      <c r="O20" s="4">
        <v>0</v>
      </c>
      <c r="P20" s="4">
        <f t="shared" si="2"/>
        <v>0.28322092316478886</v>
      </c>
      <c r="Q20" s="4">
        <f t="shared" si="3"/>
        <v>0.28322092316478886</v>
      </c>
      <c r="R20" s="4">
        <v>0</v>
      </c>
      <c r="S20" s="4">
        <v>0</v>
      </c>
      <c r="T20" s="4">
        <f t="shared" si="4"/>
        <v>210000000000</v>
      </c>
      <c r="U20" s="4">
        <f t="shared" si="5"/>
        <v>81000000000</v>
      </c>
      <c r="V20" s="4">
        <f t="shared" si="6"/>
        <v>0.35099999999999998</v>
      </c>
      <c r="W20" s="4">
        <f t="shared" si="7"/>
        <v>0.35099999999999998</v>
      </c>
      <c r="X20" s="4">
        <f t="shared" si="8"/>
        <v>0.70099999999999996</v>
      </c>
      <c r="Y20" s="4">
        <v>0.5</v>
      </c>
      <c r="Z20" s="4">
        <v>0.5</v>
      </c>
      <c r="AA20" s="4">
        <f t="shared" si="9"/>
        <v>0.252</v>
      </c>
      <c r="AB20" s="4">
        <v>0</v>
      </c>
      <c r="AC20" s="4">
        <v>0</v>
      </c>
      <c r="AD20" s="4">
        <v>0</v>
      </c>
    </row>
    <row r="21" spans="1:30" x14ac:dyDescent="0.25">
      <c r="A21">
        <v>16.84</v>
      </c>
      <c r="B21">
        <v>1960</v>
      </c>
      <c r="C21" s="2">
        <v>210000000000</v>
      </c>
      <c r="D21" s="2">
        <v>81000000000</v>
      </c>
      <c r="E21">
        <v>0.34499999999999997</v>
      </c>
      <c r="F21">
        <v>0.34499999999999997</v>
      </c>
      <c r="G21">
        <v>0.68899999999999995</v>
      </c>
      <c r="H21">
        <v>0.25</v>
      </c>
      <c r="L21" s="4">
        <f t="shared" si="0"/>
        <v>16.84</v>
      </c>
      <c r="M21" s="4">
        <f t="shared" si="1"/>
        <v>1960</v>
      </c>
      <c r="N21" s="4">
        <v>0</v>
      </c>
      <c r="O21" s="4">
        <v>0</v>
      </c>
      <c r="P21" s="4">
        <f t="shared" si="2"/>
        <v>0.28209479177387814</v>
      </c>
      <c r="Q21" s="4">
        <f t="shared" si="3"/>
        <v>0.28209479177387814</v>
      </c>
      <c r="R21" s="4">
        <v>0</v>
      </c>
      <c r="S21" s="4">
        <v>0</v>
      </c>
      <c r="T21" s="4">
        <f t="shared" si="4"/>
        <v>210000000000</v>
      </c>
      <c r="U21" s="4">
        <f t="shared" si="5"/>
        <v>81000000000</v>
      </c>
      <c r="V21" s="4">
        <f t="shared" si="6"/>
        <v>0.34499999999999997</v>
      </c>
      <c r="W21" s="4">
        <f t="shared" si="7"/>
        <v>0.34499999999999997</v>
      </c>
      <c r="X21" s="4">
        <f t="shared" si="8"/>
        <v>0.68899999999999995</v>
      </c>
      <c r="Y21" s="4">
        <v>0.5</v>
      </c>
      <c r="Z21" s="4">
        <v>0.5</v>
      </c>
      <c r="AA21" s="4">
        <f t="shared" si="9"/>
        <v>0.25</v>
      </c>
      <c r="AB21" s="4">
        <v>0</v>
      </c>
      <c r="AC21" s="4">
        <v>0</v>
      </c>
      <c r="AD21" s="4">
        <v>0</v>
      </c>
    </row>
    <row r="22" spans="1:30" x14ac:dyDescent="0.25">
      <c r="A22">
        <v>17.84</v>
      </c>
      <c r="B22">
        <v>1870</v>
      </c>
      <c r="C22" s="2">
        <v>210000000000</v>
      </c>
      <c r="D22" s="2">
        <v>81000000000</v>
      </c>
      <c r="E22">
        <v>0.32500000000000001</v>
      </c>
      <c r="F22">
        <v>0.32500000000000001</v>
      </c>
      <c r="G22">
        <v>0.65</v>
      </c>
      <c r="H22">
        <v>0.23899999999999999</v>
      </c>
      <c r="L22" s="4">
        <f t="shared" si="0"/>
        <v>17.84</v>
      </c>
      <c r="M22" s="4">
        <f t="shared" si="1"/>
        <v>1870</v>
      </c>
      <c r="N22" s="4">
        <v>0</v>
      </c>
      <c r="O22" s="4">
        <v>0</v>
      </c>
      <c r="P22" s="4">
        <f t="shared" si="2"/>
        <v>0.27581889492550354</v>
      </c>
      <c r="Q22" s="4">
        <f t="shared" si="3"/>
        <v>0.27581889492550354</v>
      </c>
      <c r="R22" s="4">
        <v>0</v>
      </c>
      <c r="S22" s="4">
        <v>0</v>
      </c>
      <c r="T22" s="4">
        <f t="shared" si="4"/>
        <v>210000000000</v>
      </c>
      <c r="U22" s="4">
        <f t="shared" si="5"/>
        <v>81000000000</v>
      </c>
      <c r="V22" s="4">
        <f t="shared" si="6"/>
        <v>0.32500000000000001</v>
      </c>
      <c r="W22" s="4">
        <f t="shared" si="7"/>
        <v>0.32500000000000001</v>
      </c>
      <c r="X22" s="4">
        <f t="shared" si="8"/>
        <v>0.65</v>
      </c>
      <c r="Y22" s="4">
        <v>0.5</v>
      </c>
      <c r="Z22" s="4">
        <v>0.5</v>
      </c>
      <c r="AA22" s="4">
        <f t="shared" si="9"/>
        <v>0.23899999999999999</v>
      </c>
      <c r="AB22" s="4">
        <v>0</v>
      </c>
      <c r="AC22" s="4">
        <v>0</v>
      </c>
      <c r="AD22" s="4">
        <v>0</v>
      </c>
    </row>
    <row r="23" spans="1:30" x14ac:dyDescent="0.25">
      <c r="A23">
        <v>18.84</v>
      </c>
      <c r="B23">
        <v>1860</v>
      </c>
      <c r="C23" s="2">
        <v>210000000000</v>
      </c>
      <c r="D23" s="2">
        <v>81000000000</v>
      </c>
      <c r="E23">
        <v>0.31900000000000001</v>
      </c>
      <c r="F23">
        <v>0.31900000000000001</v>
      </c>
      <c r="G23">
        <v>0.63800000000000001</v>
      </c>
      <c r="H23">
        <v>0.23699999999999999</v>
      </c>
      <c r="L23" s="4">
        <f t="shared" si="0"/>
        <v>18.84</v>
      </c>
      <c r="M23" s="4">
        <f t="shared" si="1"/>
        <v>1860</v>
      </c>
      <c r="N23" s="4">
        <v>0</v>
      </c>
      <c r="O23" s="4">
        <v>0</v>
      </c>
      <c r="P23" s="4">
        <f t="shared" si="2"/>
        <v>0.27466241647804379</v>
      </c>
      <c r="Q23" s="4">
        <f t="shared" si="3"/>
        <v>0.27466241647804379</v>
      </c>
      <c r="R23" s="4">
        <v>0</v>
      </c>
      <c r="S23" s="4">
        <v>0</v>
      </c>
      <c r="T23" s="4">
        <f t="shared" si="4"/>
        <v>210000000000</v>
      </c>
      <c r="U23" s="4">
        <f t="shared" si="5"/>
        <v>81000000000</v>
      </c>
      <c r="V23" s="4">
        <f t="shared" si="6"/>
        <v>0.31900000000000001</v>
      </c>
      <c r="W23" s="4">
        <f t="shared" si="7"/>
        <v>0.31900000000000001</v>
      </c>
      <c r="X23" s="4">
        <f t="shared" si="8"/>
        <v>0.63800000000000001</v>
      </c>
      <c r="Y23" s="4">
        <v>0.5</v>
      </c>
      <c r="Z23" s="4">
        <v>0.5</v>
      </c>
      <c r="AA23" s="4">
        <f t="shared" si="9"/>
        <v>0.23699999999999999</v>
      </c>
      <c r="AB23" s="4">
        <v>0</v>
      </c>
      <c r="AC23" s="4">
        <v>0</v>
      </c>
      <c r="AD23" s="4">
        <v>0</v>
      </c>
    </row>
    <row r="24" spans="1:30" x14ac:dyDescent="0.25">
      <c r="A24">
        <v>19.84</v>
      </c>
      <c r="B24">
        <v>1850</v>
      </c>
      <c r="C24" s="2">
        <v>210000000000</v>
      </c>
      <c r="D24" s="2">
        <v>81000000000</v>
      </c>
      <c r="E24">
        <v>0.314</v>
      </c>
      <c r="F24">
        <v>0.314</v>
      </c>
      <c r="G24">
        <v>0.627</v>
      </c>
      <c r="H24">
        <v>0.23599999999999999</v>
      </c>
      <c r="L24" s="4">
        <f t="shared" si="0"/>
        <v>19.84</v>
      </c>
      <c r="M24" s="4">
        <f t="shared" si="1"/>
        <v>1850</v>
      </c>
      <c r="N24" s="4">
        <v>0</v>
      </c>
      <c r="O24" s="4">
        <v>0</v>
      </c>
      <c r="P24" s="4">
        <f t="shared" si="2"/>
        <v>0.27408234736913395</v>
      </c>
      <c r="Q24" s="4">
        <f t="shared" si="3"/>
        <v>0.27408234736913395</v>
      </c>
      <c r="R24" s="4">
        <v>0</v>
      </c>
      <c r="S24" s="4">
        <v>0</v>
      </c>
      <c r="T24" s="4">
        <f t="shared" si="4"/>
        <v>210000000000</v>
      </c>
      <c r="U24" s="4">
        <f t="shared" si="5"/>
        <v>81000000000</v>
      </c>
      <c r="V24" s="4">
        <f t="shared" si="6"/>
        <v>0.314</v>
      </c>
      <c r="W24" s="4">
        <f t="shared" si="7"/>
        <v>0.314</v>
      </c>
      <c r="X24" s="4">
        <f t="shared" si="8"/>
        <v>0.627</v>
      </c>
      <c r="Y24" s="4">
        <v>0.5</v>
      </c>
      <c r="Z24" s="4">
        <v>0.5</v>
      </c>
      <c r="AA24" s="4">
        <f t="shared" si="9"/>
        <v>0.23599999999999999</v>
      </c>
      <c r="AB24" s="4">
        <v>0</v>
      </c>
      <c r="AC24" s="4">
        <v>0</v>
      </c>
      <c r="AD24" s="4">
        <v>0</v>
      </c>
    </row>
    <row r="25" spans="1:30" x14ac:dyDescent="0.25">
      <c r="A25">
        <v>20.84</v>
      </c>
      <c r="B25">
        <v>1840</v>
      </c>
      <c r="C25" s="2">
        <v>210000000000</v>
      </c>
      <c r="D25" s="2">
        <v>81000000000</v>
      </c>
      <c r="E25">
        <v>0.308</v>
      </c>
      <c r="F25">
        <v>0.308</v>
      </c>
      <c r="G25">
        <v>0.61699999999999999</v>
      </c>
      <c r="H25">
        <v>0.23400000000000001</v>
      </c>
      <c r="L25" s="4">
        <f t="shared" si="0"/>
        <v>20.84</v>
      </c>
      <c r="M25" s="4">
        <f t="shared" si="1"/>
        <v>1840</v>
      </c>
      <c r="N25" s="4">
        <v>0</v>
      </c>
      <c r="O25" s="4">
        <v>0</v>
      </c>
      <c r="P25" s="4">
        <f t="shared" si="2"/>
        <v>0.27291851048803384</v>
      </c>
      <c r="Q25" s="4">
        <f t="shared" si="3"/>
        <v>0.27291851048803384</v>
      </c>
      <c r="R25" s="4">
        <v>0</v>
      </c>
      <c r="S25" s="4">
        <v>0</v>
      </c>
      <c r="T25" s="4">
        <f t="shared" si="4"/>
        <v>210000000000</v>
      </c>
      <c r="U25" s="4">
        <f t="shared" si="5"/>
        <v>81000000000</v>
      </c>
      <c r="V25" s="4">
        <f t="shared" si="6"/>
        <v>0.308</v>
      </c>
      <c r="W25" s="4">
        <f t="shared" si="7"/>
        <v>0.308</v>
      </c>
      <c r="X25" s="4">
        <f t="shared" si="8"/>
        <v>0.61699999999999999</v>
      </c>
      <c r="Y25" s="4">
        <v>0.5</v>
      </c>
      <c r="Z25" s="4">
        <v>0.5</v>
      </c>
      <c r="AA25" s="4">
        <f t="shared" si="9"/>
        <v>0.23400000000000001</v>
      </c>
      <c r="AB25" s="4">
        <v>0</v>
      </c>
      <c r="AC25" s="4">
        <v>0</v>
      </c>
      <c r="AD25" s="4">
        <v>0</v>
      </c>
    </row>
    <row r="26" spans="1:30" x14ac:dyDescent="0.25">
      <c r="A26">
        <v>21.84</v>
      </c>
      <c r="B26">
        <v>1750</v>
      </c>
      <c r="C26" s="2">
        <v>210000000000</v>
      </c>
      <c r="D26" s="2">
        <v>81000000000</v>
      </c>
      <c r="E26">
        <v>0.28999999999999998</v>
      </c>
      <c r="F26">
        <v>0.28999999999999998</v>
      </c>
      <c r="G26">
        <v>0.57999999999999996</v>
      </c>
      <c r="H26">
        <v>0.223</v>
      </c>
      <c r="L26" s="4">
        <f t="shared" si="0"/>
        <v>21.84</v>
      </c>
      <c r="M26" s="4">
        <f t="shared" si="1"/>
        <v>1750</v>
      </c>
      <c r="N26" s="4">
        <v>0</v>
      </c>
      <c r="O26" s="4">
        <v>0</v>
      </c>
      <c r="P26" s="4">
        <f t="shared" si="2"/>
        <v>0.26642654638565078</v>
      </c>
      <c r="Q26" s="4">
        <f t="shared" si="3"/>
        <v>0.26642654638565078</v>
      </c>
      <c r="R26" s="4">
        <v>0</v>
      </c>
      <c r="S26" s="4">
        <v>0</v>
      </c>
      <c r="T26" s="4">
        <f t="shared" si="4"/>
        <v>210000000000</v>
      </c>
      <c r="U26" s="4">
        <f t="shared" si="5"/>
        <v>81000000000</v>
      </c>
      <c r="V26" s="4">
        <f t="shared" si="6"/>
        <v>0.28999999999999998</v>
      </c>
      <c r="W26" s="4">
        <f t="shared" si="7"/>
        <v>0.28999999999999998</v>
      </c>
      <c r="X26" s="4">
        <f t="shared" si="8"/>
        <v>0.57999999999999996</v>
      </c>
      <c r="Y26" s="4">
        <v>0.5</v>
      </c>
      <c r="Z26" s="4">
        <v>0.5</v>
      </c>
      <c r="AA26" s="4">
        <f t="shared" si="9"/>
        <v>0.223</v>
      </c>
      <c r="AB26" s="4">
        <v>0</v>
      </c>
      <c r="AC26" s="4">
        <v>0</v>
      </c>
      <c r="AD26" s="4">
        <v>0</v>
      </c>
    </row>
    <row r="27" spans="1:30" x14ac:dyDescent="0.25">
      <c r="A27">
        <v>22.84</v>
      </c>
      <c r="B27">
        <v>1740</v>
      </c>
      <c r="C27" s="2">
        <v>210000000000</v>
      </c>
      <c r="D27" s="2">
        <v>81000000000</v>
      </c>
      <c r="E27">
        <v>0.28499999999999998</v>
      </c>
      <c r="F27">
        <v>0.28499999999999998</v>
      </c>
      <c r="G27">
        <v>0.56999999999999995</v>
      </c>
      <c r="H27">
        <v>0.222</v>
      </c>
      <c r="L27" s="4">
        <f t="shared" si="0"/>
        <v>22.84</v>
      </c>
      <c r="M27" s="4">
        <f t="shared" si="1"/>
        <v>1740</v>
      </c>
      <c r="N27" s="4">
        <v>0</v>
      </c>
      <c r="O27" s="4">
        <v>0</v>
      </c>
      <c r="P27" s="4">
        <f t="shared" si="2"/>
        <v>0.26582850624566495</v>
      </c>
      <c r="Q27" s="4">
        <f t="shared" si="3"/>
        <v>0.26582850624566495</v>
      </c>
      <c r="R27" s="4">
        <v>0</v>
      </c>
      <c r="S27" s="4">
        <v>0</v>
      </c>
      <c r="T27" s="4">
        <f t="shared" si="4"/>
        <v>210000000000</v>
      </c>
      <c r="U27" s="4">
        <f t="shared" si="5"/>
        <v>81000000000</v>
      </c>
      <c r="V27" s="4">
        <f t="shared" si="6"/>
        <v>0.28499999999999998</v>
      </c>
      <c r="W27" s="4">
        <f t="shared" si="7"/>
        <v>0.28499999999999998</v>
      </c>
      <c r="X27" s="4">
        <f t="shared" si="8"/>
        <v>0.56999999999999995</v>
      </c>
      <c r="Y27" s="4">
        <v>0.5</v>
      </c>
      <c r="Z27" s="4">
        <v>0.5</v>
      </c>
      <c r="AA27" s="4">
        <f t="shared" si="9"/>
        <v>0.222</v>
      </c>
      <c r="AB27" s="4">
        <v>0</v>
      </c>
      <c r="AC27" s="4">
        <v>0</v>
      </c>
      <c r="AD27" s="4">
        <v>0</v>
      </c>
    </row>
    <row r="28" spans="1:30" x14ac:dyDescent="0.25">
      <c r="A28">
        <v>23.84</v>
      </c>
      <c r="B28">
        <v>1730</v>
      </c>
      <c r="C28" s="2">
        <v>210000000000</v>
      </c>
      <c r="D28" s="2">
        <v>81000000000</v>
      </c>
      <c r="E28">
        <v>0.28000000000000003</v>
      </c>
      <c r="F28">
        <v>0.28000000000000003</v>
      </c>
      <c r="G28">
        <v>0.56000000000000005</v>
      </c>
      <c r="H28">
        <v>0.22</v>
      </c>
      <c r="L28" s="4">
        <f t="shared" si="0"/>
        <v>23.84</v>
      </c>
      <c r="M28" s="4">
        <f t="shared" si="1"/>
        <v>1730</v>
      </c>
      <c r="N28" s="4">
        <v>0</v>
      </c>
      <c r="O28" s="4">
        <v>0</v>
      </c>
      <c r="P28" s="4">
        <f t="shared" si="2"/>
        <v>0.26462837142006135</v>
      </c>
      <c r="Q28" s="4">
        <f t="shared" si="3"/>
        <v>0.26462837142006135</v>
      </c>
      <c r="R28" s="4">
        <v>0</v>
      </c>
      <c r="S28" s="4">
        <v>0</v>
      </c>
      <c r="T28" s="4">
        <f t="shared" si="4"/>
        <v>210000000000</v>
      </c>
      <c r="U28" s="4">
        <f t="shared" si="5"/>
        <v>81000000000</v>
      </c>
      <c r="V28" s="4">
        <f t="shared" si="6"/>
        <v>0.28000000000000003</v>
      </c>
      <c r="W28" s="4">
        <f t="shared" si="7"/>
        <v>0.28000000000000003</v>
      </c>
      <c r="X28" s="4">
        <f t="shared" si="8"/>
        <v>0.56000000000000005</v>
      </c>
      <c r="Y28" s="4">
        <v>0.5</v>
      </c>
      <c r="Z28" s="4">
        <v>0.5</v>
      </c>
      <c r="AA28" s="4">
        <f t="shared" si="9"/>
        <v>0.22</v>
      </c>
      <c r="AB28" s="4">
        <v>0</v>
      </c>
      <c r="AC28" s="4">
        <v>0</v>
      </c>
      <c r="AD28" s="4">
        <v>0</v>
      </c>
    </row>
    <row r="29" spans="1:30" x14ac:dyDescent="0.25">
      <c r="A29">
        <v>24.84</v>
      </c>
      <c r="B29">
        <v>1640</v>
      </c>
      <c r="C29" s="2">
        <v>210000000000</v>
      </c>
      <c r="D29" s="2">
        <v>81000000000</v>
      </c>
      <c r="E29">
        <v>0.26300000000000001</v>
      </c>
      <c r="F29">
        <v>0.26300000000000001</v>
      </c>
      <c r="G29">
        <v>0.52500000000000002</v>
      </c>
      <c r="H29">
        <v>0.20899999999999999</v>
      </c>
      <c r="L29" s="4">
        <f t="shared" si="0"/>
        <v>24.84</v>
      </c>
      <c r="M29" s="4">
        <f t="shared" si="1"/>
        <v>1640</v>
      </c>
      <c r="N29" s="4">
        <v>0</v>
      </c>
      <c r="O29" s="4">
        <v>0</v>
      </c>
      <c r="P29" s="4">
        <f t="shared" si="2"/>
        <v>0.257927831403306</v>
      </c>
      <c r="Q29" s="4">
        <f t="shared" si="3"/>
        <v>0.257927831403306</v>
      </c>
      <c r="R29" s="4">
        <v>0</v>
      </c>
      <c r="S29" s="4">
        <v>0</v>
      </c>
      <c r="T29" s="4">
        <f t="shared" si="4"/>
        <v>210000000000</v>
      </c>
      <c r="U29" s="4">
        <f t="shared" si="5"/>
        <v>81000000000</v>
      </c>
      <c r="V29" s="4">
        <f t="shared" si="6"/>
        <v>0.26300000000000001</v>
      </c>
      <c r="W29" s="4">
        <f t="shared" si="7"/>
        <v>0.26300000000000001</v>
      </c>
      <c r="X29" s="4">
        <f t="shared" si="8"/>
        <v>0.52500000000000002</v>
      </c>
      <c r="Y29" s="4">
        <v>0.5</v>
      </c>
      <c r="Z29" s="4">
        <v>0.5</v>
      </c>
      <c r="AA29" s="4">
        <f t="shared" si="9"/>
        <v>0.20899999999999999</v>
      </c>
      <c r="AB29" s="4">
        <v>0</v>
      </c>
      <c r="AC29" s="4">
        <v>0</v>
      </c>
      <c r="AD29" s="4">
        <v>0</v>
      </c>
    </row>
    <row r="30" spans="1:30" x14ac:dyDescent="0.25">
      <c r="A30">
        <v>25.84</v>
      </c>
      <c r="B30">
        <v>1630</v>
      </c>
      <c r="C30" s="2">
        <v>210000000000</v>
      </c>
      <c r="D30" s="2">
        <v>81000000000</v>
      </c>
      <c r="E30">
        <v>0.25800000000000001</v>
      </c>
      <c r="F30">
        <v>0.25800000000000001</v>
      </c>
      <c r="G30">
        <v>0.51600000000000001</v>
      </c>
      <c r="H30">
        <v>0.20799999999999999</v>
      </c>
      <c r="L30" s="4">
        <f t="shared" si="0"/>
        <v>25.84</v>
      </c>
      <c r="M30" s="4">
        <f t="shared" si="1"/>
        <v>1630</v>
      </c>
      <c r="N30" s="4">
        <v>0</v>
      </c>
      <c r="O30" s="4">
        <v>0</v>
      </c>
      <c r="P30" s="4">
        <f t="shared" si="2"/>
        <v>0.25731003930322743</v>
      </c>
      <c r="Q30" s="4">
        <f t="shared" si="3"/>
        <v>0.25731003930322743</v>
      </c>
      <c r="R30" s="4">
        <v>0</v>
      </c>
      <c r="S30" s="4">
        <v>0</v>
      </c>
      <c r="T30" s="4">
        <f t="shared" si="4"/>
        <v>210000000000</v>
      </c>
      <c r="U30" s="4">
        <f t="shared" si="5"/>
        <v>81000000000</v>
      </c>
      <c r="V30" s="4">
        <f t="shared" si="6"/>
        <v>0.25800000000000001</v>
      </c>
      <c r="W30" s="4">
        <f t="shared" si="7"/>
        <v>0.25800000000000001</v>
      </c>
      <c r="X30" s="4">
        <f t="shared" si="8"/>
        <v>0.51600000000000001</v>
      </c>
      <c r="Y30" s="4">
        <v>0.5</v>
      </c>
      <c r="Z30" s="4">
        <v>0.5</v>
      </c>
      <c r="AA30" s="4">
        <f t="shared" si="9"/>
        <v>0.20799999999999999</v>
      </c>
      <c r="AB30" s="4">
        <v>0</v>
      </c>
      <c r="AC30" s="4">
        <v>0</v>
      </c>
      <c r="AD30" s="4">
        <v>0</v>
      </c>
    </row>
    <row r="31" spans="1:30" x14ac:dyDescent="0.25">
      <c r="A31">
        <v>26.84</v>
      </c>
      <c r="B31">
        <v>1620</v>
      </c>
      <c r="C31" s="2">
        <v>210000000000</v>
      </c>
      <c r="D31" s="2">
        <v>81000000000</v>
      </c>
      <c r="E31">
        <v>0.253</v>
      </c>
      <c r="F31">
        <v>0.253</v>
      </c>
      <c r="G31">
        <v>0.50600000000000001</v>
      </c>
      <c r="H31">
        <v>0.20699999999999999</v>
      </c>
      <c r="L31" s="4">
        <f t="shared" si="0"/>
        <v>26.84</v>
      </c>
      <c r="M31" s="4">
        <f t="shared" si="1"/>
        <v>1620</v>
      </c>
      <c r="N31" s="4">
        <v>0</v>
      </c>
      <c r="O31" s="4">
        <v>0</v>
      </c>
      <c r="P31" s="4">
        <f t="shared" si="2"/>
        <v>0.2566907603324371</v>
      </c>
      <c r="Q31" s="4">
        <f t="shared" si="3"/>
        <v>0.2566907603324371</v>
      </c>
      <c r="R31" s="4">
        <v>0</v>
      </c>
      <c r="S31" s="4">
        <v>0</v>
      </c>
      <c r="T31" s="4">
        <f t="shared" si="4"/>
        <v>210000000000</v>
      </c>
      <c r="U31" s="4">
        <f t="shared" si="5"/>
        <v>81000000000</v>
      </c>
      <c r="V31" s="4">
        <f t="shared" si="6"/>
        <v>0.253</v>
      </c>
      <c r="W31" s="4">
        <f t="shared" si="7"/>
        <v>0.253</v>
      </c>
      <c r="X31" s="4">
        <f t="shared" si="8"/>
        <v>0.50600000000000001</v>
      </c>
      <c r="Y31" s="4">
        <v>0.5</v>
      </c>
      <c r="Z31" s="4">
        <v>0.5</v>
      </c>
      <c r="AA31" s="4">
        <f t="shared" si="9"/>
        <v>0.20699999999999999</v>
      </c>
      <c r="AB31" s="4">
        <v>0</v>
      </c>
      <c r="AC31" s="4">
        <v>0</v>
      </c>
      <c r="AD31" s="4">
        <v>0</v>
      </c>
    </row>
    <row r="32" spans="1:30" x14ac:dyDescent="0.25">
      <c r="A32">
        <v>27.84</v>
      </c>
      <c r="B32">
        <v>1610</v>
      </c>
      <c r="C32" s="2">
        <v>210000000000</v>
      </c>
      <c r="D32" s="2">
        <v>81000000000</v>
      </c>
      <c r="E32">
        <v>0.249</v>
      </c>
      <c r="F32">
        <v>0.249</v>
      </c>
      <c r="G32">
        <v>0.497</v>
      </c>
      <c r="H32">
        <v>0.20499999999999999</v>
      </c>
      <c r="L32" s="4">
        <f t="shared" si="0"/>
        <v>27.84</v>
      </c>
      <c r="M32" s="4">
        <f t="shared" si="1"/>
        <v>1610</v>
      </c>
      <c r="N32" s="4">
        <v>0</v>
      </c>
      <c r="O32" s="4">
        <v>0</v>
      </c>
      <c r="P32" s="4">
        <f t="shared" si="2"/>
        <v>0.25544769849751453</v>
      </c>
      <c r="Q32" s="4">
        <f t="shared" si="3"/>
        <v>0.25544769849751453</v>
      </c>
      <c r="R32" s="4">
        <v>0</v>
      </c>
      <c r="S32" s="4">
        <v>0</v>
      </c>
      <c r="T32" s="4">
        <f t="shared" si="4"/>
        <v>210000000000</v>
      </c>
      <c r="U32" s="4">
        <f t="shared" si="5"/>
        <v>81000000000</v>
      </c>
      <c r="V32" s="4">
        <f t="shared" si="6"/>
        <v>0.249</v>
      </c>
      <c r="W32" s="4">
        <f t="shared" si="7"/>
        <v>0.249</v>
      </c>
      <c r="X32" s="4">
        <f t="shared" si="8"/>
        <v>0.497</v>
      </c>
      <c r="Y32" s="4">
        <v>0.5</v>
      </c>
      <c r="Z32" s="4">
        <v>0.5</v>
      </c>
      <c r="AA32" s="4">
        <f t="shared" si="9"/>
        <v>0.20499999999999999</v>
      </c>
      <c r="AB32" s="4">
        <v>0</v>
      </c>
      <c r="AC32" s="4">
        <v>0</v>
      </c>
      <c r="AD32" s="4">
        <v>0</v>
      </c>
    </row>
    <row r="33" spans="1:30" x14ac:dyDescent="0.25">
      <c r="A33">
        <v>28.84</v>
      </c>
      <c r="B33">
        <v>1530</v>
      </c>
      <c r="C33" s="2">
        <v>210000000000</v>
      </c>
      <c r="D33" s="2">
        <v>81000000000</v>
      </c>
      <c r="E33">
        <v>0.23300000000000001</v>
      </c>
      <c r="F33">
        <v>0.23300000000000001</v>
      </c>
      <c r="G33">
        <v>0.46500000000000002</v>
      </c>
      <c r="H33">
        <v>0.19400000000000001</v>
      </c>
      <c r="L33" s="4">
        <f t="shared" si="0"/>
        <v>28.84</v>
      </c>
      <c r="M33" s="4">
        <f t="shared" si="1"/>
        <v>1530</v>
      </c>
      <c r="N33" s="4">
        <v>0</v>
      </c>
      <c r="O33" s="4">
        <v>0</v>
      </c>
      <c r="P33" s="4">
        <f t="shared" si="2"/>
        <v>0.24849973424463737</v>
      </c>
      <c r="Q33" s="4">
        <f t="shared" si="3"/>
        <v>0.24849973424463737</v>
      </c>
      <c r="R33" s="4">
        <v>0</v>
      </c>
      <c r="S33" s="4">
        <v>0</v>
      </c>
      <c r="T33" s="4">
        <f t="shared" si="4"/>
        <v>210000000000</v>
      </c>
      <c r="U33" s="4">
        <f t="shared" si="5"/>
        <v>81000000000</v>
      </c>
      <c r="V33" s="4">
        <f t="shared" si="6"/>
        <v>0.23300000000000001</v>
      </c>
      <c r="W33" s="4">
        <f t="shared" si="7"/>
        <v>0.23300000000000001</v>
      </c>
      <c r="X33" s="4">
        <f t="shared" si="8"/>
        <v>0.46500000000000002</v>
      </c>
      <c r="Y33" s="4">
        <v>0.5</v>
      </c>
      <c r="Z33" s="4">
        <v>0.5</v>
      </c>
      <c r="AA33" s="4">
        <f t="shared" si="9"/>
        <v>0.19400000000000001</v>
      </c>
      <c r="AB33" s="4">
        <v>0</v>
      </c>
      <c r="AC33" s="4">
        <v>0</v>
      </c>
      <c r="AD33" s="4">
        <v>0</v>
      </c>
    </row>
    <row r="34" spans="1:30" x14ac:dyDescent="0.25">
      <c r="A34">
        <v>29.84</v>
      </c>
      <c r="B34">
        <v>1520</v>
      </c>
      <c r="C34" s="2">
        <v>210000000000</v>
      </c>
      <c r="D34" s="2">
        <v>81000000000</v>
      </c>
      <c r="E34">
        <v>0.22800000000000001</v>
      </c>
      <c r="F34">
        <v>0.22800000000000001</v>
      </c>
      <c r="G34">
        <v>0.45700000000000002</v>
      </c>
      <c r="H34">
        <v>0.193</v>
      </c>
      <c r="L34" s="4">
        <f t="shared" si="0"/>
        <v>29.84</v>
      </c>
      <c r="M34" s="4">
        <f t="shared" si="1"/>
        <v>1520</v>
      </c>
      <c r="N34" s="4">
        <v>0</v>
      </c>
      <c r="O34" s="4">
        <v>0</v>
      </c>
      <c r="P34" s="4">
        <f t="shared" si="2"/>
        <v>0.24785844353879011</v>
      </c>
      <c r="Q34" s="4">
        <f t="shared" si="3"/>
        <v>0.24785844353879011</v>
      </c>
      <c r="R34" s="4">
        <v>0</v>
      </c>
      <c r="S34" s="4">
        <v>0</v>
      </c>
      <c r="T34" s="4">
        <f t="shared" si="4"/>
        <v>210000000000</v>
      </c>
      <c r="U34" s="4">
        <f t="shared" si="5"/>
        <v>81000000000</v>
      </c>
      <c r="V34" s="4">
        <f t="shared" si="6"/>
        <v>0.22800000000000001</v>
      </c>
      <c r="W34" s="4">
        <f t="shared" si="7"/>
        <v>0.22800000000000001</v>
      </c>
      <c r="X34" s="4">
        <f t="shared" si="8"/>
        <v>0.45700000000000002</v>
      </c>
      <c r="Y34" s="4">
        <v>0.5</v>
      </c>
      <c r="Z34" s="4">
        <v>0.5</v>
      </c>
      <c r="AA34" s="4">
        <f t="shared" si="9"/>
        <v>0.193</v>
      </c>
      <c r="AB34" s="4">
        <v>0</v>
      </c>
      <c r="AC34" s="4">
        <v>0</v>
      </c>
      <c r="AD34" s="4">
        <v>0</v>
      </c>
    </row>
    <row r="35" spans="1:30" x14ac:dyDescent="0.25">
      <c r="A35">
        <v>30.84</v>
      </c>
      <c r="B35">
        <v>1510</v>
      </c>
      <c r="C35" s="2">
        <v>210000000000</v>
      </c>
      <c r="D35" s="2">
        <v>81000000000</v>
      </c>
      <c r="E35">
        <v>0.224</v>
      </c>
      <c r="F35">
        <v>0.224</v>
      </c>
      <c r="G35">
        <v>0.44800000000000001</v>
      </c>
      <c r="H35">
        <v>0.192</v>
      </c>
      <c r="L35" s="4">
        <f t="shared" si="0"/>
        <v>30.84</v>
      </c>
      <c r="M35" s="4">
        <f t="shared" si="1"/>
        <v>1510</v>
      </c>
      <c r="N35" s="4">
        <v>0</v>
      </c>
      <c r="O35" s="4">
        <v>0</v>
      </c>
      <c r="P35" s="4">
        <f t="shared" si="2"/>
        <v>0.24721548929484133</v>
      </c>
      <c r="Q35" s="4">
        <f t="shared" si="3"/>
        <v>0.24721548929484133</v>
      </c>
      <c r="R35" s="4">
        <v>0</v>
      </c>
      <c r="S35" s="4">
        <v>0</v>
      </c>
      <c r="T35" s="4">
        <f t="shared" si="4"/>
        <v>210000000000</v>
      </c>
      <c r="U35" s="4">
        <f t="shared" si="5"/>
        <v>81000000000</v>
      </c>
      <c r="V35" s="4">
        <f t="shared" si="6"/>
        <v>0.224</v>
      </c>
      <c r="W35" s="4">
        <f t="shared" si="7"/>
        <v>0.224</v>
      </c>
      <c r="X35" s="4">
        <f t="shared" si="8"/>
        <v>0.44800000000000001</v>
      </c>
      <c r="Y35" s="4">
        <v>0.5</v>
      </c>
      <c r="Z35" s="4">
        <v>0.5</v>
      </c>
      <c r="AA35" s="4">
        <f t="shared" si="9"/>
        <v>0.192</v>
      </c>
      <c r="AB35" s="4">
        <v>0</v>
      </c>
      <c r="AC35" s="4">
        <v>0</v>
      </c>
      <c r="AD35" s="4">
        <v>0</v>
      </c>
    </row>
    <row r="36" spans="1:30" x14ac:dyDescent="0.25">
      <c r="A36">
        <v>31.84</v>
      </c>
      <c r="B36">
        <v>1500</v>
      </c>
      <c r="C36" s="2">
        <v>210000000000</v>
      </c>
      <c r="D36" s="2">
        <v>81000000000</v>
      </c>
      <c r="E36">
        <v>0.22</v>
      </c>
      <c r="F36">
        <v>0.22</v>
      </c>
      <c r="G36">
        <v>0.44</v>
      </c>
      <c r="H36">
        <v>0.191</v>
      </c>
      <c r="L36" s="4">
        <f t="shared" si="0"/>
        <v>31.84</v>
      </c>
      <c r="M36" s="4">
        <f t="shared" si="1"/>
        <v>1500</v>
      </c>
      <c r="N36" s="4">
        <v>0</v>
      </c>
      <c r="O36" s="4">
        <v>0</v>
      </c>
      <c r="P36" s="4">
        <f t="shared" si="2"/>
        <v>0.24657085849934501</v>
      </c>
      <c r="Q36" s="4">
        <f t="shared" si="3"/>
        <v>0.24657085849934501</v>
      </c>
      <c r="R36" s="4">
        <v>0</v>
      </c>
      <c r="S36" s="4">
        <v>0</v>
      </c>
      <c r="T36" s="4">
        <f t="shared" si="4"/>
        <v>210000000000</v>
      </c>
      <c r="U36" s="4">
        <f t="shared" si="5"/>
        <v>81000000000</v>
      </c>
      <c r="V36" s="4">
        <f t="shared" si="6"/>
        <v>0.22</v>
      </c>
      <c r="W36" s="4">
        <f t="shared" si="7"/>
        <v>0.22</v>
      </c>
      <c r="X36" s="4">
        <f t="shared" si="8"/>
        <v>0.44</v>
      </c>
      <c r="Y36" s="4">
        <v>0.5</v>
      </c>
      <c r="Z36" s="4">
        <v>0.5</v>
      </c>
      <c r="AA36" s="4">
        <f t="shared" si="9"/>
        <v>0.191</v>
      </c>
      <c r="AB36" s="4">
        <v>0</v>
      </c>
      <c r="AC36" s="4">
        <v>0</v>
      </c>
      <c r="AD36" s="4">
        <v>0</v>
      </c>
    </row>
    <row r="37" spans="1:30" x14ac:dyDescent="0.25">
      <c r="A37">
        <v>32.840000000000003</v>
      </c>
      <c r="B37">
        <v>1410</v>
      </c>
      <c r="C37" s="2">
        <v>210000000000</v>
      </c>
      <c r="D37" s="2">
        <v>81000000000</v>
      </c>
      <c r="E37">
        <v>0.20499999999999999</v>
      </c>
      <c r="F37">
        <v>0.20499999999999999</v>
      </c>
      <c r="G37">
        <v>0.41099999999999998</v>
      </c>
      <c r="H37">
        <v>0.18</v>
      </c>
      <c r="L37" s="4">
        <f t="shared" si="0"/>
        <v>32.840000000000003</v>
      </c>
      <c r="M37" s="4">
        <f t="shared" si="1"/>
        <v>1410</v>
      </c>
      <c r="N37" s="4">
        <v>0</v>
      </c>
      <c r="O37" s="4">
        <v>0</v>
      </c>
      <c r="P37" s="4">
        <f t="shared" si="2"/>
        <v>0.23936536824085961</v>
      </c>
      <c r="Q37" s="4">
        <f t="shared" si="3"/>
        <v>0.23936536824085961</v>
      </c>
      <c r="R37" s="4">
        <v>0</v>
      </c>
      <c r="S37" s="4">
        <v>0</v>
      </c>
      <c r="T37" s="4">
        <f t="shared" si="4"/>
        <v>210000000000</v>
      </c>
      <c r="U37" s="4">
        <f t="shared" si="5"/>
        <v>81000000000</v>
      </c>
      <c r="V37" s="4">
        <f t="shared" si="6"/>
        <v>0.20499999999999999</v>
      </c>
      <c r="W37" s="4">
        <f t="shared" si="7"/>
        <v>0.20499999999999999</v>
      </c>
      <c r="X37" s="4">
        <f t="shared" si="8"/>
        <v>0.41099999999999998</v>
      </c>
      <c r="Y37" s="4">
        <v>0.5</v>
      </c>
      <c r="Z37" s="4">
        <v>0.5</v>
      </c>
      <c r="AA37" s="4">
        <f t="shared" si="9"/>
        <v>0.18</v>
      </c>
      <c r="AB37" s="4">
        <v>0</v>
      </c>
      <c r="AC37" s="4">
        <v>0</v>
      </c>
      <c r="AD37" s="4">
        <v>0</v>
      </c>
    </row>
    <row r="38" spans="1:30" x14ac:dyDescent="0.25">
      <c r="A38">
        <v>33.840000000000003</v>
      </c>
      <c r="B38">
        <v>1410</v>
      </c>
      <c r="C38" s="2">
        <v>210000000000</v>
      </c>
      <c r="D38" s="2">
        <v>81000000000</v>
      </c>
      <c r="E38">
        <v>0.20100000000000001</v>
      </c>
      <c r="F38">
        <v>0.20100000000000001</v>
      </c>
      <c r="G38">
        <v>0.40300000000000002</v>
      </c>
      <c r="H38">
        <v>0.17899999999999999</v>
      </c>
      <c r="L38" s="4">
        <f t="shared" si="0"/>
        <v>33.840000000000003</v>
      </c>
      <c r="M38" s="4">
        <f t="shared" si="1"/>
        <v>1410</v>
      </c>
      <c r="N38" s="4">
        <v>0</v>
      </c>
      <c r="O38" s="4">
        <v>0</v>
      </c>
      <c r="P38" s="4">
        <f t="shared" si="2"/>
        <v>0.23869953838853256</v>
      </c>
      <c r="Q38" s="4">
        <f t="shared" si="3"/>
        <v>0.23869953838853256</v>
      </c>
      <c r="R38" s="4">
        <v>0</v>
      </c>
      <c r="S38" s="4">
        <v>0</v>
      </c>
      <c r="T38" s="4">
        <f t="shared" si="4"/>
        <v>210000000000</v>
      </c>
      <c r="U38" s="4">
        <f t="shared" si="5"/>
        <v>81000000000</v>
      </c>
      <c r="V38" s="4">
        <f t="shared" si="6"/>
        <v>0.20100000000000001</v>
      </c>
      <c r="W38" s="4">
        <f t="shared" si="7"/>
        <v>0.20100000000000001</v>
      </c>
      <c r="X38" s="4">
        <f t="shared" si="8"/>
        <v>0.40300000000000002</v>
      </c>
      <c r="Y38" s="4">
        <v>0.5</v>
      </c>
      <c r="Z38" s="4">
        <v>0.5</v>
      </c>
      <c r="AA38" s="4">
        <f t="shared" si="9"/>
        <v>0.17899999999999999</v>
      </c>
      <c r="AB38" s="4">
        <v>0</v>
      </c>
      <c r="AC38" s="4">
        <v>0</v>
      </c>
      <c r="AD38" s="4">
        <v>0</v>
      </c>
    </row>
    <row r="39" spans="1:30" x14ac:dyDescent="0.25">
      <c r="A39">
        <v>34.840000000000003</v>
      </c>
      <c r="B39">
        <v>1400</v>
      </c>
      <c r="C39" s="2">
        <v>210000000000</v>
      </c>
      <c r="D39" s="2">
        <v>81000000000</v>
      </c>
      <c r="E39">
        <v>0.19800000000000001</v>
      </c>
      <c r="F39">
        <v>0.19800000000000001</v>
      </c>
      <c r="G39">
        <v>0.39500000000000002</v>
      </c>
      <c r="H39">
        <v>0.17799999999999999</v>
      </c>
      <c r="L39" s="4">
        <f t="shared" si="0"/>
        <v>34.840000000000003</v>
      </c>
      <c r="M39" s="4">
        <f t="shared" si="1"/>
        <v>1400</v>
      </c>
      <c r="N39" s="4">
        <v>0</v>
      </c>
      <c r="O39" s="4">
        <v>0</v>
      </c>
      <c r="P39" s="4">
        <f t="shared" si="2"/>
        <v>0.23803184606416583</v>
      </c>
      <c r="Q39" s="4">
        <f t="shared" si="3"/>
        <v>0.23803184606416583</v>
      </c>
      <c r="R39" s="4">
        <v>0</v>
      </c>
      <c r="S39" s="4">
        <v>0</v>
      </c>
      <c r="T39" s="4">
        <f t="shared" si="4"/>
        <v>210000000000</v>
      </c>
      <c r="U39" s="4">
        <f t="shared" si="5"/>
        <v>81000000000</v>
      </c>
      <c r="V39" s="4">
        <f t="shared" si="6"/>
        <v>0.19800000000000001</v>
      </c>
      <c r="W39" s="4">
        <f t="shared" si="7"/>
        <v>0.19800000000000001</v>
      </c>
      <c r="X39" s="4">
        <f t="shared" si="8"/>
        <v>0.39500000000000002</v>
      </c>
      <c r="Y39" s="4">
        <v>0.5</v>
      </c>
      <c r="Z39" s="4">
        <v>0.5</v>
      </c>
      <c r="AA39" s="4">
        <f t="shared" si="9"/>
        <v>0.17799999999999999</v>
      </c>
      <c r="AB39" s="4">
        <v>0</v>
      </c>
      <c r="AC39" s="4">
        <v>0</v>
      </c>
      <c r="AD39" s="4">
        <v>0</v>
      </c>
    </row>
    <row r="40" spans="1:30" x14ac:dyDescent="0.25">
      <c r="A40">
        <v>35.840000000000003</v>
      </c>
      <c r="B40">
        <v>1320</v>
      </c>
      <c r="C40" s="2">
        <v>210000000000</v>
      </c>
      <c r="D40" s="2">
        <v>81000000000</v>
      </c>
      <c r="E40">
        <v>0.184</v>
      </c>
      <c r="F40">
        <v>0.184</v>
      </c>
      <c r="G40">
        <v>0.36799999999999999</v>
      </c>
      <c r="H40">
        <v>0.16800000000000001</v>
      </c>
      <c r="L40" s="4">
        <f t="shared" si="0"/>
        <v>35.840000000000003</v>
      </c>
      <c r="M40" s="4">
        <f t="shared" si="1"/>
        <v>1320</v>
      </c>
      <c r="N40" s="4">
        <v>0</v>
      </c>
      <c r="O40" s="4">
        <v>0</v>
      </c>
      <c r="P40" s="4">
        <f t="shared" si="2"/>
        <v>0.23124891541124434</v>
      </c>
      <c r="Q40" s="4">
        <f t="shared" si="3"/>
        <v>0.23124891541124434</v>
      </c>
      <c r="R40" s="4">
        <v>0</v>
      </c>
      <c r="S40" s="4">
        <v>0</v>
      </c>
      <c r="T40" s="4">
        <f t="shared" si="4"/>
        <v>210000000000</v>
      </c>
      <c r="U40" s="4">
        <f t="shared" si="5"/>
        <v>81000000000</v>
      </c>
      <c r="V40" s="4">
        <f t="shared" si="6"/>
        <v>0.184</v>
      </c>
      <c r="W40" s="4">
        <f t="shared" si="7"/>
        <v>0.184</v>
      </c>
      <c r="X40" s="4">
        <f t="shared" si="8"/>
        <v>0.36799999999999999</v>
      </c>
      <c r="Y40" s="4">
        <v>0.5</v>
      </c>
      <c r="Z40" s="4">
        <v>0.5</v>
      </c>
      <c r="AA40" s="4">
        <f t="shared" si="9"/>
        <v>0.16800000000000001</v>
      </c>
      <c r="AB40" s="4">
        <v>0</v>
      </c>
      <c r="AC40" s="4">
        <v>0</v>
      </c>
      <c r="AD40" s="4">
        <v>0</v>
      </c>
    </row>
    <row r="41" spans="1:30" x14ac:dyDescent="0.25">
      <c r="A41">
        <v>36.840000000000003</v>
      </c>
      <c r="B41">
        <v>1310</v>
      </c>
      <c r="C41" s="2">
        <v>210000000000</v>
      </c>
      <c r="D41" s="2">
        <v>81000000000</v>
      </c>
      <c r="E41">
        <v>0.18</v>
      </c>
      <c r="F41">
        <v>0.18</v>
      </c>
      <c r="G41">
        <v>0.36099999999999999</v>
      </c>
      <c r="H41">
        <v>0.16600000000000001</v>
      </c>
      <c r="L41" s="4">
        <f t="shared" si="0"/>
        <v>36.840000000000003</v>
      </c>
      <c r="M41" s="4">
        <f t="shared" si="1"/>
        <v>1310</v>
      </c>
      <c r="N41" s="4">
        <v>0</v>
      </c>
      <c r="O41" s="4">
        <v>0</v>
      </c>
      <c r="P41" s="4">
        <f t="shared" si="2"/>
        <v>0.22986831253243509</v>
      </c>
      <c r="Q41" s="4">
        <f t="shared" si="3"/>
        <v>0.22986831253243509</v>
      </c>
      <c r="R41" s="4">
        <v>0</v>
      </c>
      <c r="S41" s="4">
        <v>0</v>
      </c>
      <c r="T41" s="4">
        <f t="shared" si="4"/>
        <v>210000000000</v>
      </c>
      <c r="U41" s="4">
        <f t="shared" si="5"/>
        <v>81000000000</v>
      </c>
      <c r="V41" s="4">
        <f t="shared" si="6"/>
        <v>0.18</v>
      </c>
      <c r="W41" s="4">
        <f t="shared" si="7"/>
        <v>0.18</v>
      </c>
      <c r="X41" s="4">
        <f t="shared" si="8"/>
        <v>0.36099999999999999</v>
      </c>
      <c r="Y41" s="4">
        <v>0.5</v>
      </c>
      <c r="Z41" s="4">
        <v>0.5</v>
      </c>
      <c r="AA41" s="4">
        <f t="shared" si="9"/>
        <v>0.16600000000000001</v>
      </c>
      <c r="AB41" s="4">
        <v>0</v>
      </c>
      <c r="AC41" s="4">
        <v>0</v>
      </c>
      <c r="AD41" s="4">
        <v>0</v>
      </c>
    </row>
    <row r="42" spans="1:30" x14ac:dyDescent="0.25">
      <c r="A42">
        <v>37.840000000000003</v>
      </c>
      <c r="B42">
        <v>1300</v>
      </c>
      <c r="C42" s="2">
        <v>210000000000</v>
      </c>
      <c r="D42" s="2">
        <v>81000000000</v>
      </c>
      <c r="E42">
        <v>0.17699999999999999</v>
      </c>
      <c r="F42">
        <v>0.17699999999999999</v>
      </c>
      <c r="G42">
        <v>0.35399999999999998</v>
      </c>
      <c r="H42">
        <v>0.16500000000000001</v>
      </c>
      <c r="L42" s="4">
        <f t="shared" si="0"/>
        <v>37.840000000000003</v>
      </c>
      <c r="M42" s="4">
        <f t="shared" si="1"/>
        <v>1300</v>
      </c>
      <c r="N42" s="4">
        <v>0</v>
      </c>
      <c r="O42" s="4">
        <v>0</v>
      </c>
      <c r="P42" s="4">
        <f t="shared" si="2"/>
        <v>0.22917489221187706</v>
      </c>
      <c r="Q42" s="4">
        <f t="shared" si="3"/>
        <v>0.22917489221187706</v>
      </c>
      <c r="R42" s="4">
        <v>0</v>
      </c>
      <c r="S42" s="4">
        <v>0</v>
      </c>
      <c r="T42" s="4">
        <f t="shared" si="4"/>
        <v>210000000000</v>
      </c>
      <c r="U42" s="4">
        <f t="shared" si="5"/>
        <v>81000000000</v>
      </c>
      <c r="V42" s="4">
        <f t="shared" si="6"/>
        <v>0.17699999999999999</v>
      </c>
      <c r="W42" s="4">
        <f t="shared" si="7"/>
        <v>0.17699999999999999</v>
      </c>
      <c r="X42" s="4">
        <f t="shared" si="8"/>
        <v>0.35399999999999998</v>
      </c>
      <c r="Y42" s="4">
        <v>0.5</v>
      </c>
      <c r="Z42" s="4">
        <v>0.5</v>
      </c>
      <c r="AA42" s="4">
        <f t="shared" si="9"/>
        <v>0.16500000000000001</v>
      </c>
      <c r="AB42" s="4">
        <v>0</v>
      </c>
      <c r="AC42" s="4">
        <v>0</v>
      </c>
      <c r="AD42" s="4">
        <v>0</v>
      </c>
    </row>
    <row r="43" spans="1:30" x14ac:dyDescent="0.25">
      <c r="A43">
        <v>38.840000000000003</v>
      </c>
      <c r="B43">
        <v>1220</v>
      </c>
      <c r="C43" s="2">
        <v>210000000000</v>
      </c>
      <c r="D43" s="2">
        <v>81000000000</v>
      </c>
      <c r="E43">
        <v>0.16400000000000001</v>
      </c>
      <c r="F43">
        <v>0.16400000000000001</v>
      </c>
      <c r="G43">
        <v>0.32800000000000001</v>
      </c>
      <c r="H43">
        <v>0.155</v>
      </c>
      <c r="L43" s="4">
        <f t="shared" si="0"/>
        <v>38.840000000000003</v>
      </c>
      <c r="M43" s="4">
        <f t="shared" si="1"/>
        <v>1220</v>
      </c>
      <c r="N43" s="4">
        <v>0</v>
      </c>
      <c r="O43" s="4">
        <v>0</v>
      </c>
      <c r="P43" s="4">
        <f t="shared" si="2"/>
        <v>0.22212166116452389</v>
      </c>
      <c r="Q43" s="4">
        <f t="shared" si="3"/>
        <v>0.22212166116452389</v>
      </c>
      <c r="R43" s="4">
        <v>0</v>
      </c>
      <c r="S43" s="4">
        <v>0</v>
      </c>
      <c r="T43" s="4">
        <f t="shared" si="4"/>
        <v>210000000000</v>
      </c>
      <c r="U43" s="4">
        <f t="shared" si="5"/>
        <v>81000000000</v>
      </c>
      <c r="V43" s="4">
        <f t="shared" si="6"/>
        <v>0.16400000000000001</v>
      </c>
      <c r="W43" s="4">
        <f t="shared" si="7"/>
        <v>0.16400000000000001</v>
      </c>
      <c r="X43" s="4">
        <f t="shared" si="8"/>
        <v>0.32800000000000001</v>
      </c>
      <c r="Y43" s="4">
        <v>0.5</v>
      </c>
      <c r="Z43" s="4">
        <v>0.5</v>
      </c>
      <c r="AA43" s="4">
        <f t="shared" si="9"/>
        <v>0.155</v>
      </c>
      <c r="AB43" s="4">
        <v>0</v>
      </c>
      <c r="AC43" s="4">
        <v>0</v>
      </c>
      <c r="AD43" s="4">
        <v>0</v>
      </c>
    </row>
    <row r="44" spans="1:30" x14ac:dyDescent="0.25">
      <c r="A44">
        <v>39.840000000000003</v>
      </c>
      <c r="B44">
        <v>1210</v>
      </c>
      <c r="C44" s="2">
        <v>210000000000</v>
      </c>
      <c r="D44" s="2">
        <v>81000000000</v>
      </c>
      <c r="E44">
        <v>0.161</v>
      </c>
      <c r="F44">
        <v>0.161</v>
      </c>
      <c r="G44">
        <v>0.32200000000000001</v>
      </c>
      <c r="H44">
        <v>0.154</v>
      </c>
      <c r="L44" s="4">
        <f t="shared" si="0"/>
        <v>39.840000000000003</v>
      </c>
      <c r="M44" s="4">
        <f t="shared" si="1"/>
        <v>1210</v>
      </c>
      <c r="N44" s="4">
        <v>0</v>
      </c>
      <c r="O44" s="4">
        <v>0</v>
      </c>
      <c r="P44" s="4">
        <f t="shared" si="2"/>
        <v>0.22140398025397776</v>
      </c>
      <c r="Q44" s="4">
        <f t="shared" si="3"/>
        <v>0.22140398025397776</v>
      </c>
      <c r="R44" s="4">
        <v>0</v>
      </c>
      <c r="S44" s="4">
        <v>0</v>
      </c>
      <c r="T44" s="4">
        <f t="shared" si="4"/>
        <v>210000000000</v>
      </c>
      <c r="U44" s="4">
        <f t="shared" si="5"/>
        <v>81000000000</v>
      </c>
      <c r="V44" s="4">
        <f t="shared" si="6"/>
        <v>0.161</v>
      </c>
      <c r="W44" s="4">
        <f t="shared" si="7"/>
        <v>0.161</v>
      </c>
      <c r="X44" s="4">
        <f t="shared" si="8"/>
        <v>0.32200000000000001</v>
      </c>
      <c r="Y44" s="4">
        <v>0.5</v>
      </c>
      <c r="Z44" s="4">
        <v>0.5</v>
      </c>
      <c r="AA44" s="4">
        <f t="shared" si="9"/>
        <v>0.154</v>
      </c>
      <c r="AB44" s="4">
        <v>0</v>
      </c>
      <c r="AC44" s="4">
        <v>0</v>
      </c>
      <c r="AD44" s="4">
        <v>0</v>
      </c>
    </row>
    <row r="45" spans="1:30" x14ac:dyDescent="0.25">
      <c r="A45">
        <v>40.840000000000003</v>
      </c>
      <c r="B45">
        <v>1200</v>
      </c>
      <c r="C45" s="2">
        <v>210000000000</v>
      </c>
      <c r="D45" s="2">
        <v>81000000000</v>
      </c>
      <c r="E45">
        <v>0.158</v>
      </c>
      <c r="F45">
        <v>0.158</v>
      </c>
      <c r="G45">
        <v>0.315</v>
      </c>
      <c r="H45">
        <v>0.153</v>
      </c>
      <c r="L45" s="4">
        <f t="shared" si="0"/>
        <v>40.840000000000003</v>
      </c>
      <c r="M45" s="4">
        <f t="shared" si="1"/>
        <v>1200</v>
      </c>
      <c r="N45" s="4">
        <v>0</v>
      </c>
      <c r="O45" s="4">
        <v>0</v>
      </c>
      <c r="P45" s="4">
        <f t="shared" si="2"/>
        <v>0.2206839654032888</v>
      </c>
      <c r="Q45" s="4">
        <f t="shared" si="3"/>
        <v>0.2206839654032888</v>
      </c>
      <c r="R45" s="4">
        <v>0</v>
      </c>
      <c r="S45" s="4">
        <v>0</v>
      </c>
      <c r="T45" s="4">
        <f t="shared" si="4"/>
        <v>210000000000</v>
      </c>
      <c r="U45" s="4">
        <f t="shared" si="5"/>
        <v>81000000000</v>
      </c>
      <c r="V45" s="4">
        <f t="shared" si="6"/>
        <v>0.158</v>
      </c>
      <c r="W45" s="4">
        <f t="shared" si="7"/>
        <v>0.158</v>
      </c>
      <c r="X45" s="4">
        <f t="shared" si="8"/>
        <v>0.315</v>
      </c>
      <c r="Y45" s="4">
        <v>0.5</v>
      </c>
      <c r="Z45" s="4">
        <v>0.5</v>
      </c>
      <c r="AA45" s="4">
        <f t="shared" si="9"/>
        <v>0.153</v>
      </c>
      <c r="AB45" s="4">
        <v>0</v>
      </c>
      <c r="AC45" s="4">
        <v>0</v>
      </c>
      <c r="AD45" s="4">
        <v>0</v>
      </c>
    </row>
    <row r="46" spans="1:30" x14ac:dyDescent="0.25">
      <c r="A46">
        <v>41.84</v>
      </c>
      <c r="B46">
        <v>1190</v>
      </c>
      <c r="C46" s="2">
        <v>210000000000</v>
      </c>
      <c r="D46" s="2">
        <v>81000000000</v>
      </c>
      <c r="E46">
        <v>0.154</v>
      </c>
      <c r="F46">
        <v>0.154</v>
      </c>
      <c r="G46">
        <v>0.309</v>
      </c>
      <c r="H46">
        <v>0.152</v>
      </c>
      <c r="L46" s="4">
        <f t="shared" si="0"/>
        <v>41.84</v>
      </c>
      <c r="M46" s="4">
        <f t="shared" si="1"/>
        <v>1190</v>
      </c>
      <c r="N46" s="4">
        <v>0</v>
      </c>
      <c r="O46" s="4">
        <v>0</v>
      </c>
      <c r="P46" s="4">
        <f t="shared" si="2"/>
        <v>0.21996159369293583</v>
      </c>
      <c r="Q46" s="4">
        <f t="shared" si="3"/>
        <v>0.21996159369293583</v>
      </c>
      <c r="R46" s="4">
        <v>0</v>
      </c>
      <c r="S46" s="4">
        <v>0</v>
      </c>
      <c r="T46" s="4">
        <f t="shared" si="4"/>
        <v>210000000000</v>
      </c>
      <c r="U46" s="4">
        <f t="shared" si="5"/>
        <v>81000000000</v>
      </c>
      <c r="V46" s="4">
        <f t="shared" si="6"/>
        <v>0.154</v>
      </c>
      <c r="W46" s="4">
        <f t="shared" si="7"/>
        <v>0.154</v>
      </c>
      <c r="X46" s="4">
        <f t="shared" si="8"/>
        <v>0.309</v>
      </c>
      <c r="Y46" s="4">
        <v>0.5</v>
      </c>
      <c r="Z46" s="4">
        <v>0.5</v>
      </c>
      <c r="AA46" s="4">
        <f t="shared" si="9"/>
        <v>0.152</v>
      </c>
      <c r="AB46" s="4">
        <v>0</v>
      </c>
      <c r="AC46" s="4">
        <v>0</v>
      </c>
      <c r="AD46" s="4">
        <v>0</v>
      </c>
    </row>
    <row r="47" spans="1:30" x14ac:dyDescent="0.25">
      <c r="A47">
        <v>42.84</v>
      </c>
      <c r="B47">
        <v>1120</v>
      </c>
      <c r="C47" s="2">
        <v>210000000000</v>
      </c>
      <c r="D47" s="2">
        <v>81000000000</v>
      </c>
      <c r="E47">
        <v>0.14299999999999999</v>
      </c>
      <c r="F47">
        <v>0.14299999999999999</v>
      </c>
      <c r="G47">
        <v>0.28499999999999998</v>
      </c>
      <c r="H47">
        <v>0.14199999999999999</v>
      </c>
      <c r="L47" s="4">
        <f t="shared" si="0"/>
        <v>42.84</v>
      </c>
      <c r="M47" s="4">
        <f t="shared" si="1"/>
        <v>1120</v>
      </c>
      <c r="N47" s="4">
        <v>0</v>
      </c>
      <c r="O47" s="4">
        <v>0</v>
      </c>
      <c r="P47" s="4">
        <f t="shared" si="2"/>
        <v>0.21260292528114064</v>
      </c>
      <c r="Q47" s="4">
        <f t="shared" si="3"/>
        <v>0.21260292528114064</v>
      </c>
      <c r="R47" s="4">
        <v>0</v>
      </c>
      <c r="S47" s="4">
        <v>0</v>
      </c>
      <c r="T47" s="4">
        <f t="shared" si="4"/>
        <v>210000000000</v>
      </c>
      <c r="U47" s="4">
        <f t="shared" si="5"/>
        <v>81000000000</v>
      </c>
      <c r="V47" s="4">
        <f t="shared" si="6"/>
        <v>0.14299999999999999</v>
      </c>
      <c r="W47" s="4">
        <f t="shared" si="7"/>
        <v>0.14299999999999999</v>
      </c>
      <c r="X47" s="4">
        <f t="shared" si="8"/>
        <v>0.28499999999999998</v>
      </c>
      <c r="Y47" s="4">
        <v>0.5</v>
      </c>
      <c r="Z47" s="4">
        <v>0.5</v>
      </c>
      <c r="AA47" s="4">
        <f t="shared" si="9"/>
        <v>0.14199999999999999</v>
      </c>
      <c r="AB47" s="4">
        <v>0</v>
      </c>
      <c r="AC47" s="4">
        <v>0</v>
      </c>
      <c r="AD47" s="4">
        <v>0</v>
      </c>
    </row>
    <row r="48" spans="1:30" x14ac:dyDescent="0.25">
      <c r="A48">
        <v>43.84</v>
      </c>
      <c r="B48">
        <v>1110</v>
      </c>
      <c r="C48" s="2">
        <v>210000000000</v>
      </c>
      <c r="D48" s="2">
        <v>81000000000</v>
      </c>
      <c r="E48">
        <v>0.14000000000000001</v>
      </c>
      <c r="F48">
        <v>0.14000000000000001</v>
      </c>
      <c r="G48">
        <v>0.28000000000000003</v>
      </c>
      <c r="H48">
        <v>0.14099999999999999</v>
      </c>
      <c r="L48" s="4">
        <f t="shared" si="0"/>
        <v>43.84</v>
      </c>
      <c r="M48" s="4">
        <f t="shared" si="1"/>
        <v>1110</v>
      </c>
      <c r="N48" s="4">
        <v>0</v>
      </c>
      <c r="O48" s="4">
        <v>0</v>
      </c>
      <c r="P48" s="4">
        <f t="shared" si="2"/>
        <v>0.21185300080932176</v>
      </c>
      <c r="Q48" s="4">
        <f t="shared" si="3"/>
        <v>0.21185300080932176</v>
      </c>
      <c r="R48" s="4">
        <v>0</v>
      </c>
      <c r="S48" s="4">
        <v>0</v>
      </c>
      <c r="T48" s="4">
        <f t="shared" si="4"/>
        <v>210000000000</v>
      </c>
      <c r="U48" s="4">
        <f t="shared" si="5"/>
        <v>81000000000</v>
      </c>
      <c r="V48" s="4">
        <f t="shared" si="6"/>
        <v>0.14000000000000001</v>
      </c>
      <c r="W48" s="4">
        <f t="shared" si="7"/>
        <v>0.14000000000000001</v>
      </c>
      <c r="X48" s="4">
        <f t="shared" si="8"/>
        <v>0.28000000000000003</v>
      </c>
      <c r="Y48" s="4">
        <v>0.5</v>
      </c>
      <c r="Z48" s="4">
        <v>0.5</v>
      </c>
      <c r="AA48" s="4">
        <f t="shared" si="9"/>
        <v>0.14099999999999999</v>
      </c>
      <c r="AB48" s="4">
        <v>0</v>
      </c>
      <c r="AC48" s="4">
        <v>0</v>
      </c>
      <c r="AD48" s="4">
        <v>0</v>
      </c>
    </row>
    <row r="49" spans="1:30" x14ac:dyDescent="0.25">
      <c r="A49">
        <v>44.84</v>
      </c>
      <c r="B49">
        <v>1100</v>
      </c>
      <c r="C49" s="2">
        <v>210000000000</v>
      </c>
      <c r="D49" s="2">
        <v>81000000000</v>
      </c>
      <c r="E49">
        <v>0.13700000000000001</v>
      </c>
      <c r="F49">
        <v>0.13700000000000001</v>
      </c>
      <c r="G49">
        <v>0.27400000000000002</v>
      </c>
      <c r="H49">
        <v>0.14000000000000001</v>
      </c>
      <c r="L49" s="4">
        <f t="shared" si="0"/>
        <v>44.84</v>
      </c>
      <c r="M49" s="4">
        <f t="shared" si="1"/>
        <v>1100</v>
      </c>
      <c r="N49" s="4">
        <v>0</v>
      </c>
      <c r="O49" s="4">
        <v>0</v>
      </c>
      <c r="P49" s="4">
        <f t="shared" si="2"/>
        <v>0.21110041228223764</v>
      </c>
      <c r="Q49" s="4">
        <f t="shared" si="3"/>
        <v>0.21110041228223764</v>
      </c>
      <c r="R49" s="4">
        <v>0</v>
      </c>
      <c r="S49" s="4">
        <v>0</v>
      </c>
      <c r="T49" s="4">
        <f t="shared" si="4"/>
        <v>210000000000</v>
      </c>
      <c r="U49" s="4">
        <f t="shared" si="5"/>
        <v>81000000000</v>
      </c>
      <c r="V49" s="4">
        <f t="shared" si="6"/>
        <v>0.13700000000000001</v>
      </c>
      <c r="W49" s="4">
        <f t="shared" si="7"/>
        <v>0.13700000000000001</v>
      </c>
      <c r="X49" s="4">
        <f t="shared" si="8"/>
        <v>0.27400000000000002</v>
      </c>
      <c r="Y49" s="4">
        <v>0.5</v>
      </c>
      <c r="Z49" s="4">
        <v>0.5</v>
      </c>
      <c r="AA49" s="4">
        <f t="shared" si="9"/>
        <v>0.14000000000000001</v>
      </c>
      <c r="AB49" s="4">
        <v>0</v>
      </c>
      <c r="AC49" s="4">
        <v>0</v>
      </c>
      <c r="AD49" s="4">
        <v>0</v>
      </c>
    </row>
    <row r="50" spans="1:30" x14ac:dyDescent="0.25">
      <c r="A50">
        <v>45.84</v>
      </c>
      <c r="B50">
        <v>1030</v>
      </c>
      <c r="C50" s="2">
        <v>210000000000</v>
      </c>
      <c r="D50" s="2">
        <v>81000000000</v>
      </c>
      <c r="E50">
        <v>0.126</v>
      </c>
      <c r="F50">
        <v>0.126</v>
      </c>
      <c r="G50">
        <v>0.252</v>
      </c>
      <c r="H50">
        <v>0.13100000000000001</v>
      </c>
      <c r="L50" s="4">
        <f t="shared" si="0"/>
        <v>45.84</v>
      </c>
      <c r="M50" s="4">
        <f t="shared" si="1"/>
        <v>1030</v>
      </c>
      <c r="N50" s="4">
        <v>0</v>
      </c>
      <c r="O50" s="4">
        <v>0</v>
      </c>
      <c r="P50" s="4">
        <f t="shared" si="2"/>
        <v>0.20420233860089992</v>
      </c>
      <c r="Q50" s="4">
        <f t="shared" si="3"/>
        <v>0.20420233860089992</v>
      </c>
      <c r="R50" s="4">
        <v>0</v>
      </c>
      <c r="S50" s="4">
        <v>0</v>
      </c>
      <c r="T50" s="4">
        <f t="shared" si="4"/>
        <v>210000000000</v>
      </c>
      <c r="U50" s="4">
        <f t="shared" si="5"/>
        <v>81000000000</v>
      </c>
      <c r="V50" s="4">
        <f t="shared" si="6"/>
        <v>0.126</v>
      </c>
      <c r="W50" s="4">
        <f t="shared" si="7"/>
        <v>0.126</v>
      </c>
      <c r="X50" s="4">
        <f t="shared" si="8"/>
        <v>0.252</v>
      </c>
      <c r="Y50" s="4">
        <v>0.5</v>
      </c>
      <c r="Z50" s="4">
        <v>0.5</v>
      </c>
      <c r="AA50" s="4">
        <f t="shared" si="9"/>
        <v>0.13100000000000001</v>
      </c>
      <c r="AB50" s="4">
        <v>0</v>
      </c>
      <c r="AC50" s="4">
        <v>0</v>
      </c>
      <c r="AD50" s="4">
        <v>0</v>
      </c>
    </row>
    <row r="51" spans="1:30" x14ac:dyDescent="0.25">
      <c r="A51">
        <v>46.84</v>
      </c>
      <c r="B51">
        <v>1020</v>
      </c>
      <c r="C51" s="2">
        <v>210000000000</v>
      </c>
      <c r="D51" s="2">
        <v>81000000000</v>
      </c>
      <c r="E51">
        <v>0.123</v>
      </c>
      <c r="F51">
        <v>0.123</v>
      </c>
      <c r="G51">
        <v>0.247</v>
      </c>
      <c r="H51">
        <v>0.13</v>
      </c>
      <c r="L51" s="4">
        <f t="shared" si="0"/>
        <v>46.84</v>
      </c>
      <c r="M51" s="4">
        <f t="shared" si="1"/>
        <v>1020</v>
      </c>
      <c r="N51" s="4">
        <v>0</v>
      </c>
      <c r="O51" s="4">
        <v>0</v>
      </c>
      <c r="P51" s="4">
        <f t="shared" si="2"/>
        <v>0.20342144725641095</v>
      </c>
      <c r="Q51" s="4">
        <f t="shared" si="3"/>
        <v>0.20342144725641095</v>
      </c>
      <c r="R51" s="4">
        <v>0</v>
      </c>
      <c r="S51" s="4">
        <v>0</v>
      </c>
      <c r="T51" s="4">
        <f t="shared" si="4"/>
        <v>210000000000</v>
      </c>
      <c r="U51" s="4">
        <f t="shared" si="5"/>
        <v>81000000000</v>
      </c>
      <c r="V51" s="4">
        <f t="shared" si="6"/>
        <v>0.123</v>
      </c>
      <c r="W51" s="4">
        <f t="shared" si="7"/>
        <v>0.123</v>
      </c>
      <c r="X51" s="4">
        <f t="shared" si="8"/>
        <v>0.247</v>
      </c>
      <c r="Y51" s="4">
        <v>0.5</v>
      </c>
      <c r="Z51" s="4">
        <v>0.5</v>
      </c>
      <c r="AA51" s="4">
        <f t="shared" si="9"/>
        <v>0.13</v>
      </c>
      <c r="AB51" s="4">
        <v>0</v>
      </c>
      <c r="AC51" s="4">
        <v>0</v>
      </c>
      <c r="AD51" s="4">
        <v>0</v>
      </c>
    </row>
    <row r="52" spans="1:30" x14ac:dyDescent="0.25">
      <c r="A52">
        <v>47.84</v>
      </c>
      <c r="B52">
        <v>1010</v>
      </c>
      <c r="C52" s="2">
        <v>210000000000</v>
      </c>
      <c r="D52" s="2">
        <v>81000000000</v>
      </c>
      <c r="E52">
        <v>0.121</v>
      </c>
      <c r="F52">
        <v>0.121</v>
      </c>
      <c r="G52">
        <v>0.24199999999999999</v>
      </c>
      <c r="H52">
        <v>0.129</v>
      </c>
      <c r="L52" s="4">
        <f t="shared" si="0"/>
        <v>47.84</v>
      </c>
      <c r="M52" s="4">
        <f t="shared" si="1"/>
        <v>1010</v>
      </c>
      <c r="N52" s="4">
        <v>0</v>
      </c>
      <c r="O52" s="4">
        <v>0</v>
      </c>
      <c r="P52" s="4">
        <f t="shared" si="2"/>
        <v>0.20263754666327019</v>
      </c>
      <c r="Q52" s="4">
        <f t="shared" si="3"/>
        <v>0.20263754666327019</v>
      </c>
      <c r="R52" s="4">
        <v>0</v>
      </c>
      <c r="S52" s="4">
        <v>0</v>
      </c>
      <c r="T52" s="4">
        <f t="shared" si="4"/>
        <v>210000000000</v>
      </c>
      <c r="U52" s="4">
        <f t="shared" si="5"/>
        <v>81000000000</v>
      </c>
      <c r="V52" s="4">
        <f t="shared" si="6"/>
        <v>0.121</v>
      </c>
      <c r="W52" s="4">
        <f t="shared" si="7"/>
        <v>0.121</v>
      </c>
      <c r="X52" s="4">
        <f t="shared" si="8"/>
        <v>0.24199999999999999</v>
      </c>
      <c r="Y52" s="4">
        <v>0.5</v>
      </c>
      <c r="Z52" s="4">
        <v>0.5</v>
      </c>
      <c r="AA52" s="4">
        <f t="shared" si="9"/>
        <v>0.129</v>
      </c>
      <c r="AB52" s="4">
        <v>0</v>
      </c>
      <c r="AC52" s="4">
        <v>0</v>
      </c>
      <c r="AD52" s="4">
        <v>0</v>
      </c>
    </row>
    <row r="53" spans="1:30" x14ac:dyDescent="0.25">
      <c r="A53">
        <v>48.84</v>
      </c>
      <c r="B53">
        <v>1010</v>
      </c>
      <c r="C53" s="2">
        <v>210000000000</v>
      </c>
      <c r="D53" s="2">
        <v>81000000000</v>
      </c>
      <c r="E53">
        <v>0.11799999999999999</v>
      </c>
      <c r="F53">
        <v>0.11799999999999999</v>
      </c>
      <c r="G53">
        <v>0.23699999999999999</v>
      </c>
      <c r="H53">
        <v>0.128</v>
      </c>
      <c r="L53" s="4">
        <f t="shared" si="0"/>
        <v>48.84</v>
      </c>
      <c r="M53" s="4">
        <f t="shared" si="1"/>
        <v>1010</v>
      </c>
      <c r="N53" s="4">
        <v>0</v>
      </c>
      <c r="O53" s="4">
        <v>0</v>
      </c>
      <c r="P53" s="4">
        <f t="shared" si="2"/>
        <v>0.20185060176161282</v>
      </c>
      <c r="Q53" s="4">
        <f t="shared" si="3"/>
        <v>0.20185060176161282</v>
      </c>
      <c r="R53" s="4">
        <v>0</v>
      </c>
      <c r="S53" s="4">
        <v>0</v>
      </c>
      <c r="T53" s="4">
        <f t="shared" si="4"/>
        <v>210000000000</v>
      </c>
      <c r="U53" s="4">
        <f t="shared" si="5"/>
        <v>81000000000</v>
      </c>
      <c r="V53" s="4">
        <f t="shared" si="6"/>
        <v>0.11799999999999999</v>
      </c>
      <c r="W53" s="4">
        <f t="shared" si="7"/>
        <v>0.11799999999999999</v>
      </c>
      <c r="X53" s="4">
        <f t="shared" si="8"/>
        <v>0.23699999999999999</v>
      </c>
      <c r="Y53" s="4">
        <v>0.5</v>
      </c>
      <c r="Z53" s="4">
        <v>0.5</v>
      </c>
      <c r="AA53" s="4">
        <f t="shared" si="9"/>
        <v>0.128</v>
      </c>
      <c r="AB53" s="4">
        <v>0</v>
      </c>
      <c r="AC53" s="4">
        <v>0</v>
      </c>
      <c r="AD53" s="4">
        <v>0</v>
      </c>
    </row>
    <row r="54" spans="1:30" x14ac:dyDescent="0.25">
      <c r="A54">
        <v>49.84</v>
      </c>
      <c r="B54">
        <v>932</v>
      </c>
      <c r="C54" s="2">
        <v>210000000000</v>
      </c>
      <c r="D54" s="2">
        <v>81000000000</v>
      </c>
      <c r="E54">
        <v>0.108</v>
      </c>
      <c r="F54">
        <v>0.108</v>
      </c>
      <c r="G54">
        <v>0.217</v>
      </c>
      <c r="H54">
        <v>0.11899999999999999</v>
      </c>
      <c r="L54" s="4">
        <f t="shared" si="0"/>
        <v>49.84</v>
      </c>
      <c r="M54" s="4">
        <f t="shared" si="1"/>
        <v>932</v>
      </c>
      <c r="N54" s="4">
        <v>0</v>
      </c>
      <c r="O54" s="4">
        <v>0</v>
      </c>
      <c r="P54" s="4">
        <f t="shared" si="2"/>
        <v>0.1946249635988947</v>
      </c>
      <c r="Q54" s="4">
        <f t="shared" si="3"/>
        <v>0.1946249635988947</v>
      </c>
      <c r="R54" s="4">
        <v>0</v>
      </c>
      <c r="S54" s="4">
        <v>0</v>
      </c>
      <c r="T54" s="4">
        <f t="shared" si="4"/>
        <v>210000000000</v>
      </c>
      <c r="U54" s="4">
        <f t="shared" si="5"/>
        <v>81000000000</v>
      </c>
      <c r="V54" s="4">
        <f t="shared" si="6"/>
        <v>0.108</v>
      </c>
      <c r="W54" s="4">
        <f t="shared" si="7"/>
        <v>0.108</v>
      </c>
      <c r="X54" s="4">
        <f t="shared" si="8"/>
        <v>0.217</v>
      </c>
      <c r="Y54" s="4">
        <v>0.5</v>
      </c>
      <c r="Z54" s="4">
        <v>0.5</v>
      </c>
      <c r="AA54" s="4">
        <f t="shared" si="9"/>
        <v>0.11899999999999999</v>
      </c>
      <c r="AB54" s="4">
        <v>0</v>
      </c>
      <c r="AC54" s="4">
        <v>0</v>
      </c>
      <c r="AD54" s="4">
        <v>0</v>
      </c>
    </row>
    <row r="55" spans="1:30" x14ac:dyDescent="0.25">
      <c r="A55">
        <v>50.84</v>
      </c>
      <c r="B55">
        <v>926</v>
      </c>
      <c r="C55" s="2">
        <v>210000000000</v>
      </c>
      <c r="D55" s="2">
        <v>81000000000</v>
      </c>
      <c r="E55">
        <v>0.106</v>
      </c>
      <c r="F55">
        <v>0.106</v>
      </c>
      <c r="G55">
        <v>0.21199999999999999</v>
      </c>
      <c r="H55">
        <v>0.11799999999999999</v>
      </c>
      <c r="L55" s="4">
        <f t="shared" si="0"/>
        <v>50.84</v>
      </c>
      <c r="M55" s="4">
        <f t="shared" si="1"/>
        <v>926</v>
      </c>
      <c r="N55" s="4">
        <v>0</v>
      </c>
      <c r="O55" s="4">
        <v>0</v>
      </c>
      <c r="P55" s="4">
        <f t="shared" si="2"/>
        <v>0.1938054864282415</v>
      </c>
      <c r="Q55" s="4">
        <f t="shared" si="3"/>
        <v>0.1938054864282415</v>
      </c>
      <c r="R55" s="4">
        <v>0</v>
      </c>
      <c r="S55" s="4">
        <v>0</v>
      </c>
      <c r="T55" s="4">
        <f t="shared" si="4"/>
        <v>210000000000</v>
      </c>
      <c r="U55" s="4">
        <f t="shared" si="5"/>
        <v>81000000000</v>
      </c>
      <c r="V55" s="4">
        <f t="shared" si="6"/>
        <v>0.106</v>
      </c>
      <c r="W55" s="4">
        <f t="shared" si="7"/>
        <v>0.106</v>
      </c>
      <c r="X55" s="4">
        <f t="shared" si="8"/>
        <v>0.21199999999999999</v>
      </c>
      <c r="Y55" s="4">
        <v>0.5</v>
      </c>
      <c r="Z55" s="4">
        <v>0.5</v>
      </c>
      <c r="AA55" s="4">
        <f t="shared" si="9"/>
        <v>0.11799999999999999</v>
      </c>
      <c r="AB55" s="4">
        <v>0</v>
      </c>
      <c r="AC55" s="4">
        <v>0</v>
      </c>
      <c r="AD55" s="4">
        <v>0</v>
      </c>
    </row>
    <row r="56" spans="1:30" x14ac:dyDescent="0.25">
      <c r="A56">
        <v>51.84</v>
      </c>
      <c r="B56">
        <v>919</v>
      </c>
      <c r="C56" s="2">
        <v>210000000000</v>
      </c>
      <c r="D56" s="2">
        <v>81000000000</v>
      </c>
      <c r="E56">
        <v>0.104</v>
      </c>
      <c r="F56">
        <v>0.104</v>
      </c>
      <c r="G56">
        <v>0.20699999999999999</v>
      </c>
      <c r="H56">
        <v>0.11700000000000001</v>
      </c>
      <c r="L56" s="4">
        <f t="shared" si="0"/>
        <v>51.84</v>
      </c>
      <c r="M56" s="4">
        <f t="shared" si="1"/>
        <v>919</v>
      </c>
      <c r="N56" s="4">
        <v>0</v>
      </c>
      <c r="O56" s="4">
        <v>0</v>
      </c>
      <c r="P56" s="4">
        <f t="shared" si="2"/>
        <v>0.19298252947742062</v>
      </c>
      <c r="Q56" s="4">
        <f t="shared" si="3"/>
        <v>0.19298252947742062</v>
      </c>
      <c r="R56" s="4">
        <v>0</v>
      </c>
      <c r="S56" s="4">
        <v>0</v>
      </c>
      <c r="T56" s="4">
        <f t="shared" si="4"/>
        <v>210000000000</v>
      </c>
      <c r="U56" s="4">
        <f t="shared" si="5"/>
        <v>81000000000</v>
      </c>
      <c r="V56" s="4">
        <f t="shared" si="6"/>
        <v>0.104</v>
      </c>
      <c r="W56" s="4">
        <f t="shared" si="7"/>
        <v>0.104</v>
      </c>
      <c r="X56" s="4">
        <f t="shared" si="8"/>
        <v>0.20699999999999999</v>
      </c>
      <c r="Y56" s="4">
        <v>0.5</v>
      </c>
      <c r="Z56" s="4">
        <v>0.5</v>
      </c>
      <c r="AA56" s="4">
        <f t="shared" si="9"/>
        <v>0.11700000000000001</v>
      </c>
      <c r="AB56" s="4">
        <v>0</v>
      </c>
      <c r="AC56" s="4">
        <v>0</v>
      </c>
      <c r="AD56" s="4">
        <v>0</v>
      </c>
    </row>
    <row r="57" spans="1:30" x14ac:dyDescent="0.25">
      <c r="A57">
        <v>52.84</v>
      </c>
      <c r="B57">
        <v>913</v>
      </c>
      <c r="C57" s="2">
        <v>210000000000</v>
      </c>
      <c r="D57" s="2">
        <v>81000000000</v>
      </c>
      <c r="E57">
        <v>0.10199999999999999</v>
      </c>
      <c r="F57">
        <v>0.10199999999999999</v>
      </c>
      <c r="G57">
        <v>0.20300000000000001</v>
      </c>
      <c r="H57">
        <v>0.11600000000000001</v>
      </c>
      <c r="L57" s="4">
        <f t="shared" si="0"/>
        <v>52.84</v>
      </c>
      <c r="M57" s="4">
        <f t="shared" si="1"/>
        <v>913</v>
      </c>
      <c r="N57" s="4">
        <v>0</v>
      </c>
      <c r="O57" s="4">
        <v>0</v>
      </c>
      <c r="P57" s="4">
        <f t="shared" si="2"/>
        <v>0.19215604803731712</v>
      </c>
      <c r="Q57" s="4">
        <f t="shared" si="3"/>
        <v>0.19215604803731712</v>
      </c>
      <c r="R57" s="4">
        <v>0</v>
      </c>
      <c r="S57" s="4">
        <v>0</v>
      </c>
      <c r="T57" s="4">
        <f t="shared" si="4"/>
        <v>210000000000</v>
      </c>
      <c r="U57" s="4">
        <f t="shared" si="5"/>
        <v>81000000000</v>
      </c>
      <c r="V57" s="4">
        <f t="shared" si="6"/>
        <v>0.10199999999999999</v>
      </c>
      <c r="W57" s="4">
        <f t="shared" si="7"/>
        <v>0.10199999999999999</v>
      </c>
      <c r="X57" s="4">
        <f t="shared" si="8"/>
        <v>0.20300000000000001</v>
      </c>
      <c r="Y57" s="4">
        <v>0.5</v>
      </c>
      <c r="Z57" s="4">
        <v>0.5</v>
      </c>
      <c r="AA57" s="4">
        <f t="shared" si="9"/>
        <v>0.11600000000000001</v>
      </c>
      <c r="AB57" s="4">
        <v>0</v>
      </c>
      <c r="AC57" s="4">
        <v>0</v>
      </c>
      <c r="AD57" s="4">
        <v>0</v>
      </c>
    </row>
    <row r="58" spans="1:30" x14ac:dyDescent="0.25">
      <c r="A58">
        <v>53.84</v>
      </c>
      <c r="B58">
        <v>906</v>
      </c>
      <c r="C58" s="2">
        <v>210000000000</v>
      </c>
      <c r="D58" s="2">
        <v>81000000000</v>
      </c>
      <c r="E58">
        <v>9.9000000000000005E-2</v>
      </c>
      <c r="F58">
        <v>9.9000000000000005E-2</v>
      </c>
      <c r="G58">
        <v>0.19900000000000001</v>
      </c>
      <c r="H58">
        <v>0.115</v>
      </c>
      <c r="L58" s="4">
        <f t="shared" si="0"/>
        <v>53.84</v>
      </c>
      <c r="M58" s="4">
        <f t="shared" si="1"/>
        <v>906</v>
      </c>
      <c r="N58" s="4">
        <v>0</v>
      </c>
      <c r="O58" s="4">
        <v>0</v>
      </c>
      <c r="P58" s="4">
        <f t="shared" si="2"/>
        <v>0.1913259964331453</v>
      </c>
      <c r="Q58" s="4">
        <f t="shared" si="3"/>
        <v>0.1913259964331453</v>
      </c>
      <c r="R58" s="4">
        <v>0</v>
      </c>
      <c r="S58" s="4">
        <v>0</v>
      </c>
      <c r="T58" s="4">
        <f t="shared" si="4"/>
        <v>210000000000</v>
      </c>
      <c r="U58" s="4">
        <f t="shared" si="5"/>
        <v>81000000000</v>
      </c>
      <c r="V58" s="4">
        <f t="shared" si="6"/>
        <v>9.9000000000000005E-2</v>
      </c>
      <c r="W58" s="4">
        <f t="shared" si="7"/>
        <v>9.9000000000000005E-2</v>
      </c>
      <c r="X58" s="4">
        <f t="shared" si="8"/>
        <v>0.19900000000000001</v>
      </c>
      <c r="Y58" s="4">
        <v>0.5</v>
      </c>
      <c r="Z58" s="4">
        <v>0.5</v>
      </c>
      <c r="AA58" s="4">
        <f t="shared" si="9"/>
        <v>0.115</v>
      </c>
      <c r="AB58" s="4">
        <v>0</v>
      </c>
      <c r="AC58" s="4">
        <v>0</v>
      </c>
      <c r="AD58" s="4">
        <v>0</v>
      </c>
    </row>
    <row r="59" spans="1:30" x14ac:dyDescent="0.25">
      <c r="A59">
        <v>54.84</v>
      </c>
      <c r="B59">
        <v>899</v>
      </c>
      <c r="C59" s="2">
        <v>210000000000</v>
      </c>
      <c r="D59" s="2">
        <v>81000000000</v>
      </c>
      <c r="E59">
        <v>9.7000000000000003E-2</v>
      </c>
      <c r="F59">
        <v>9.7000000000000003E-2</v>
      </c>
      <c r="G59">
        <v>0.19400000000000001</v>
      </c>
      <c r="H59">
        <v>0.115</v>
      </c>
      <c r="L59" s="4">
        <f t="shared" si="0"/>
        <v>54.84</v>
      </c>
      <c r="M59" s="4">
        <f t="shared" si="1"/>
        <v>899</v>
      </c>
      <c r="N59" s="4">
        <v>0</v>
      </c>
      <c r="O59" s="4">
        <v>0</v>
      </c>
      <c r="P59" s="4">
        <f t="shared" si="2"/>
        <v>0.1913259964331453</v>
      </c>
      <c r="Q59" s="4">
        <f t="shared" si="3"/>
        <v>0.1913259964331453</v>
      </c>
      <c r="R59" s="4">
        <v>0</v>
      </c>
      <c r="S59" s="4">
        <v>0</v>
      </c>
      <c r="T59" s="4">
        <f t="shared" si="4"/>
        <v>210000000000</v>
      </c>
      <c r="U59" s="4">
        <f t="shared" si="5"/>
        <v>81000000000</v>
      </c>
      <c r="V59" s="4">
        <f t="shared" si="6"/>
        <v>9.7000000000000003E-2</v>
      </c>
      <c r="W59" s="4">
        <f t="shared" si="7"/>
        <v>9.7000000000000003E-2</v>
      </c>
      <c r="X59" s="4">
        <f t="shared" si="8"/>
        <v>0.19400000000000001</v>
      </c>
      <c r="Y59" s="4">
        <v>0.5</v>
      </c>
      <c r="Z59" s="4">
        <v>0.5</v>
      </c>
      <c r="AA59" s="4">
        <f t="shared" si="9"/>
        <v>0.115</v>
      </c>
      <c r="AB59" s="4">
        <v>0</v>
      </c>
      <c r="AC59" s="4">
        <v>0</v>
      </c>
      <c r="AD59" s="4">
        <v>0</v>
      </c>
    </row>
    <row r="60" spans="1:30" x14ac:dyDescent="0.25">
      <c r="A60">
        <v>55.84</v>
      </c>
      <c r="B60">
        <v>956</v>
      </c>
      <c r="C60" s="2">
        <v>210000000000</v>
      </c>
      <c r="D60" s="2">
        <v>81000000000</v>
      </c>
      <c r="E60">
        <v>0.10199999999999999</v>
      </c>
      <c r="F60">
        <v>0.10199999999999999</v>
      </c>
      <c r="G60">
        <v>0.20399999999999999</v>
      </c>
      <c r="H60">
        <v>0.122</v>
      </c>
      <c r="L60" s="4">
        <f t="shared" si="0"/>
        <v>55.84</v>
      </c>
      <c r="M60" s="4">
        <f t="shared" si="1"/>
        <v>956</v>
      </c>
      <c r="N60" s="4">
        <v>0</v>
      </c>
      <c r="O60" s="4">
        <v>0</v>
      </c>
      <c r="P60" s="4">
        <f t="shared" si="2"/>
        <v>0.19706294962377494</v>
      </c>
      <c r="Q60" s="4">
        <f t="shared" si="3"/>
        <v>0.19706294962377494</v>
      </c>
      <c r="R60" s="4">
        <v>0</v>
      </c>
      <c r="S60" s="4">
        <v>0</v>
      </c>
      <c r="T60" s="4">
        <f t="shared" si="4"/>
        <v>210000000000</v>
      </c>
      <c r="U60" s="4">
        <f t="shared" si="5"/>
        <v>81000000000</v>
      </c>
      <c r="V60" s="4">
        <f t="shared" si="6"/>
        <v>0.10199999999999999</v>
      </c>
      <c r="W60" s="4">
        <f t="shared" si="7"/>
        <v>0.10199999999999999</v>
      </c>
      <c r="X60" s="4">
        <f t="shared" si="8"/>
        <v>0.20399999999999999</v>
      </c>
      <c r="Y60" s="4">
        <v>0.5</v>
      </c>
      <c r="Z60" s="4">
        <v>0.5</v>
      </c>
      <c r="AA60" s="4">
        <f t="shared" si="9"/>
        <v>0.122</v>
      </c>
      <c r="AB60" s="4">
        <v>0</v>
      </c>
      <c r="AC60" s="4">
        <v>0</v>
      </c>
      <c r="AD60" s="4">
        <v>0</v>
      </c>
    </row>
    <row r="61" spans="1:30" x14ac:dyDescent="0.25">
      <c r="A61">
        <v>56.84</v>
      </c>
      <c r="B61">
        <v>947</v>
      </c>
      <c r="C61" s="2">
        <v>210000000000</v>
      </c>
      <c r="D61" s="2">
        <v>81000000000</v>
      </c>
      <c r="E61">
        <v>9.9000000000000005E-2</v>
      </c>
      <c r="F61">
        <v>9.9000000000000005E-2</v>
      </c>
      <c r="G61">
        <v>0.19700000000000001</v>
      </c>
      <c r="H61">
        <v>0.121</v>
      </c>
      <c r="L61" s="4">
        <f t="shared" si="0"/>
        <v>56.84</v>
      </c>
      <c r="M61" s="4">
        <f t="shared" si="1"/>
        <v>947</v>
      </c>
      <c r="N61" s="4">
        <v>0</v>
      </c>
      <c r="O61" s="4">
        <v>0</v>
      </c>
      <c r="P61" s="4">
        <f t="shared" si="2"/>
        <v>0.19625365277680484</v>
      </c>
      <c r="Q61" s="4">
        <f t="shared" si="3"/>
        <v>0.19625365277680484</v>
      </c>
      <c r="R61" s="4">
        <v>0</v>
      </c>
      <c r="S61" s="4">
        <v>0</v>
      </c>
      <c r="T61" s="4">
        <f t="shared" si="4"/>
        <v>210000000000</v>
      </c>
      <c r="U61" s="4">
        <f t="shared" si="5"/>
        <v>81000000000</v>
      </c>
      <c r="V61" s="4">
        <f t="shared" si="6"/>
        <v>9.9000000000000005E-2</v>
      </c>
      <c r="W61" s="4">
        <f t="shared" si="7"/>
        <v>9.9000000000000005E-2</v>
      </c>
      <c r="X61" s="4">
        <f t="shared" si="8"/>
        <v>0.19700000000000001</v>
      </c>
      <c r="Y61" s="4">
        <v>0.5</v>
      </c>
      <c r="Z61" s="4">
        <v>0.5</v>
      </c>
      <c r="AA61" s="4">
        <f t="shared" si="9"/>
        <v>0.121</v>
      </c>
      <c r="AB61" s="4">
        <v>0</v>
      </c>
      <c r="AC61" s="4">
        <v>0</v>
      </c>
      <c r="AD61" s="4">
        <v>0</v>
      </c>
    </row>
    <row r="62" spans="1:30" x14ac:dyDescent="0.25">
      <c r="A62">
        <v>57.84</v>
      </c>
      <c r="B62">
        <v>937</v>
      </c>
      <c r="C62" s="2">
        <v>210000000000</v>
      </c>
      <c r="D62" s="2">
        <v>81000000000</v>
      </c>
      <c r="E62">
        <v>9.6000000000000002E-2</v>
      </c>
      <c r="F62">
        <v>9.6000000000000002E-2</v>
      </c>
      <c r="G62">
        <v>0.191</v>
      </c>
      <c r="H62">
        <v>0.11899999999999999</v>
      </c>
      <c r="L62" s="4">
        <f t="shared" si="0"/>
        <v>57.84</v>
      </c>
      <c r="M62" s="4">
        <f t="shared" si="1"/>
        <v>937</v>
      </c>
      <c r="N62" s="4">
        <v>0</v>
      </c>
      <c r="O62" s="4">
        <v>0</v>
      </c>
      <c r="P62" s="4">
        <f t="shared" si="2"/>
        <v>0.1946249635988947</v>
      </c>
      <c r="Q62" s="4">
        <f t="shared" si="3"/>
        <v>0.1946249635988947</v>
      </c>
      <c r="R62" s="4">
        <v>0</v>
      </c>
      <c r="S62" s="4">
        <v>0</v>
      </c>
      <c r="T62" s="4">
        <f t="shared" si="4"/>
        <v>210000000000</v>
      </c>
      <c r="U62" s="4">
        <f t="shared" si="5"/>
        <v>81000000000</v>
      </c>
      <c r="V62" s="4">
        <f t="shared" si="6"/>
        <v>9.6000000000000002E-2</v>
      </c>
      <c r="W62" s="4">
        <f t="shared" si="7"/>
        <v>9.6000000000000002E-2</v>
      </c>
      <c r="X62" s="4">
        <f t="shared" si="8"/>
        <v>0.191</v>
      </c>
      <c r="Y62" s="4">
        <v>0.5</v>
      </c>
      <c r="Z62" s="4">
        <v>0.5</v>
      </c>
      <c r="AA62" s="4">
        <f t="shared" si="9"/>
        <v>0.11899999999999999</v>
      </c>
      <c r="AB62" s="4">
        <v>0</v>
      </c>
      <c r="AC62" s="4">
        <v>0</v>
      </c>
      <c r="AD62" s="4">
        <v>0</v>
      </c>
    </row>
    <row r="63" spans="1:30" x14ac:dyDescent="0.25">
      <c r="A63">
        <v>58.84</v>
      </c>
      <c r="B63">
        <v>989</v>
      </c>
      <c r="C63" s="2">
        <v>210000000000</v>
      </c>
      <c r="D63" s="2">
        <v>81000000000</v>
      </c>
      <c r="E63">
        <v>9.9000000000000005E-2</v>
      </c>
      <c r="F63">
        <v>9.9000000000000005E-2</v>
      </c>
      <c r="G63">
        <v>0.19800000000000001</v>
      </c>
      <c r="H63">
        <v>0.126</v>
      </c>
      <c r="L63" s="4">
        <f t="shared" si="0"/>
        <v>58.84</v>
      </c>
      <c r="M63" s="4">
        <f t="shared" si="1"/>
        <v>989</v>
      </c>
      <c r="N63" s="4">
        <v>0</v>
      </c>
      <c r="O63" s="4">
        <v>0</v>
      </c>
      <c r="P63" s="4">
        <f t="shared" si="2"/>
        <v>0.20026743534373637</v>
      </c>
      <c r="Q63" s="4">
        <f t="shared" si="3"/>
        <v>0.20026743534373637</v>
      </c>
      <c r="R63" s="4">
        <v>0</v>
      </c>
      <c r="S63" s="4">
        <v>0</v>
      </c>
      <c r="T63" s="4">
        <f t="shared" si="4"/>
        <v>210000000000</v>
      </c>
      <c r="U63" s="4">
        <f t="shared" si="5"/>
        <v>81000000000</v>
      </c>
      <c r="V63" s="4">
        <f t="shared" si="6"/>
        <v>9.9000000000000005E-2</v>
      </c>
      <c r="W63" s="4">
        <f t="shared" si="7"/>
        <v>9.9000000000000005E-2</v>
      </c>
      <c r="X63" s="4">
        <f t="shared" si="8"/>
        <v>0.19800000000000001</v>
      </c>
      <c r="Y63" s="4">
        <v>0.5</v>
      </c>
      <c r="Z63" s="4">
        <v>0.5</v>
      </c>
      <c r="AA63" s="4">
        <f t="shared" si="9"/>
        <v>0.126</v>
      </c>
      <c r="AB63" s="4">
        <v>0</v>
      </c>
      <c r="AC63" s="4">
        <v>0</v>
      </c>
      <c r="AD63" s="4">
        <v>0</v>
      </c>
    </row>
    <row r="64" spans="1:30" x14ac:dyDescent="0.25">
      <c r="A64">
        <v>59.84</v>
      </c>
      <c r="B64">
        <v>979</v>
      </c>
      <c r="C64" s="2">
        <v>210000000000</v>
      </c>
      <c r="D64" s="2">
        <v>81000000000</v>
      </c>
      <c r="E64">
        <v>9.6000000000000002E-2</v>
      </c>
      <c r="F64">
        <v>9.6000000000000002E-2</v>
      </c>
      <c r="G64">
        <v>0.192</v>
      </c>
      <c r="H64">
        <v>0.125</v>
      </c>
      <c r="L64" s="4">
        <f t="shared" si="0"/>
        <v>59.84</v>
      </c>
      <c r="M64" s="4">
        <f t="shared" si="1"/>
        <v>979</v>
      </c>
      <c r="N64" s="4">
        <v>0</v>
      </c>
      <c r="O64" s="4">
        <v>0</v>
      </c>
      <c r="P64" s="4">
        <f t="shared" si="2"/>
        <v>0.19947114020071635</v>
      </c>
      <c r="Q64" s="4">
        <f t="shared" si="3"/>
        <v>0.19947114020071635</v>
      </c>
      <c r="R64" s="4">
        <v>0</v>
      </c>
      <c r="S64" s="4">
        <v>0</v>
      </c>
      <c r="T64" s="4">
        <f t="shared" si="4"/>
        <v>210000000000</v>
      </c>
      <c r="U64" s="4">
        <f t="shared" si="5"/>
        <v>81000000000</v>
      </c>
      <c r="V64" s="4">
        <f t="shared" si="6"/>
        <v>9.6000000000000002E-2</v>
      </c>
      <c r="W64" s="4">
        <f t="shared" si="7"/>
        <v>9.6000000000000002E-2</v>
      </c>
      <c r="X64" s="4">
        <f t="shared" si="8"/>
        <v>0.192</v>
      </c>
      <c r="Y64" s="4">
        <v>0.5</v>
      </c>
      <c r="Z64" s="4">
        <v>0.5</v>
      </c>
      <c r="AA64" s="4">
        <f t="shared" si="9"/>
        <v>0.125</v>
      </c>
      <c r="AB64" s="4">
        <v>0</v>
      </c>
      <c r="AC64" s="4">
        <v>0</v>
      </c>
      <c r="AD64" s="4">
        <v>0</v>
      </c>
    </row>
    <row r="65" spans="1:30" x14ac:dyDescent="0.25">
      <c r="A65">
        <v>60.84</v>
      </c>
      <c r="B65">
        <v>968</v>
      </c>
      <c r="C65" s="2">
        <v>210000000000</v>
      </c>
      <c r="D65" s="2">
        <v>81000000000</v>
      </c>
      <c r="E65">
        <v>9.2999999999999999E-2</v>
      </c>
      <c r="F65">
        <v>9.2999999999999999E-2</v>
      </c>
      <c r="G65">
        <v>0.186</v>
      </c>
      <c r="H65">
        <v>0.123</v>
      </c>
      <c r="L65" s="4">
        <f t="shared" si="0"/>
        <v>60.84</v>
      </c>
      <c r="M65" s="4">
        <f t="shared" si="1"/>
        <v>968</v>
      </c>
      <c r="N65" s="4">
        <v>0</v>
      </c>
      <c r="O65" s="4">
        <v>0</v>
      </c>
      <c r="P65" s="4">
        <f t="shared" si="2"/>
        <v>0.19786893642157743</v>
      </c>
      <c r="Q65" s="4">
        <f t="shared" si="3"/>
        <v>0.19786893642157743</v>
      </c>
      <c r="R65" s="4">
        <v>0</v>
      </c>
      <c r="S65" s="4">
        <v>0</v>
      </c>
      <c r="T65" s="4">
        <f t="shared" si="4"/>
        <v>210000000000</v>
      </c>
      <c r="U65" s="4">
        <f t="shared" si="5"/>
        <v>81000000000</v>
      </c>
      <c r="V65" s="4">
        <f t="shared" si="6"/>
        <v>9.2999999999999999E-2</v>
      </c>
      <c r="W65" s="4">
        <f t="shared" si="7"/>
        <v>9.2999999999999999E-2</v>
      </c>
      <c r="X65" s="4">
        <f t="shared" si="8"/>
        <v>0.186</v>
      </c>
      <c r="Y65" s="4">
        <v>0.5</v>
      </c>
      <c r="Z65" s="4">
        <v>0.5</v>
      </c>
      <c r="AA65" s="4">
        <f t="shared" si="9"/>
        <v>0.123</v>
      </c>
      <c r="AB65" s="4">
        <v>0</v>
      </c>
      <c r="AC65" s="4">
        <v>0</v>
      </c>
      <c r="AD65" s="4">
        <v>0</v>
      </c>
    </row>
    <row r="66" spans="1:30" x14ac:dyDescent="0.25">
      <c r="A66">
        <v>61.84</v>
      </c>
      <c r="B66">
        <v>1020</v>
      </c>
      <c r="C66" s="2">
        <v>210000000000</v>
      </c>
      <c r="D66" s="2">
        <v>81000000000</v>
      </c>
      <c r="E66">
        <v>9.5000000000000001E-2</v>
      </c>
      <c r="F66">
        <v>9.5000000000000001E-2</v>
      </c>
      <c r="G66">
        <v>0.191</v>
      </c>
      <c r="H66">
        <v>0.13</v>
      </c>
      <c r="L66" s="4">
        <f t="shared" si="0"/>
        <v>61.84</v>
      </c>
      <c r="M66" s="4">
        <f t="shared" si="1"/>
        <v>1020</v>
      </c>
      <c r="N66" s="4">
        <v>0</v>
      </c>
      <c r="O66" s="4">
        <v>0</v>
      </c>
      <c r="P66" s="4">
        <f t="shared" si="2"/>
        <v>0.20342144725641095</v>
      </c>
      <c r="Q66" s="4">
        <f t="shared" si="3"/>
        <v>0.20342144725641095</v>
      </c>
      <c r="R66" s="4">
        <v>0</v>
      </c>
      <c r="S66" s="4">
        <v>0</v>
      </c>
      <c r="T66" s="4">
        <f t="shared" si="4"/>
        <v>210000000000</v>
      </c>
      <c r="U66" s="4">
        <f t="shared" si="5"/>
        <v>81000000000</v>
      </c>
      <c r="V66" s="4">
        <f t="shared" si="6"/>
        <v>9.5000000000000001E-2</v>
      </c>
      <c r="W66" s="4">
        <f t="shared" si="7"/>
        <v>9.5000000000000001E-2</v>
      </c>
      <c r="X66" s="4">
        <f t="shared" si="8"/>
        <v>0.191</v>
      </c>
      <c r="Y66" s="4">
        <v>0.5</v>
      </c>
      <c r="Z66" s="4">
        <v>0.5</v>
      </c>
      <c r="AA66" s="4">
        <f t="shared" si="9"/>
        <v>0.13</v>
      </c>
      <c r="AB66" s="4">
        <v>0</v>
      </c>
      <c r="AC66" s="4">
        <v>0</v>
      </c>
      <c r="AD66" s="4">
        <v>0</v>
      </c>
    </row>
    <row r="67" spans="1:30" x14ac:dyDescent="0.25">
      <c r="A67">
        <v>62.84</v>
      </c>
      <c r="B67">
        <v>1010</v>
      </c>
      <c r="C67" s="2">
        <v>210000000000</v>
      </c>
      <c r="D67" s="2">
        <v>81000000000</v>
      </c>
      <c r="E67">
        <v>9.1999999999999998E-2</v>
      </c>
      <c r="F67">
        <v>9.1999999999999998E-2</v>
      </c>
      <c r="G67">
        <v>0.185</v>
      </c>
      <c r="H67">
        <v>0.128</v>
      </c>
      <c r="L67" s="4">
        <f t="shared" si="0"/>
        <v>62.84</v>
      </c>
      <c r="M67" s="4">
        <f t="shared" si="1"/>
        <v>1010</v>
      </c>
      <c r="N67" s="4">
        <v>0</v>
      </c>
      <c r="O67" s="4">
        <v>0</v>
      </c>
      <c r="P67" s="4">
        <f t="shared" si="2"/>
        <v>0.20185060176161282</v>
      </c>
      <c r="Q67" s="4">
        <f t="shared" si="3"/>
        <v>0.20185060176161282</v>
      </c>
      <c r="R67" s="4">
        <v>0</v>
      </c>
      <c r="S67" s="4">
        <v>0</v>
      </c>
      <c r="T67" s="4">
        <f t="shared" si="4"/>
        <v>210000000000</v>
      </c>
      <c r="U67" s="4">
        <f t="shared" si="5"/>
        <v>81000000000</v>
      </c>
      <c r="V67" s="4">
        <f t="shared" si="6"/>
        <v>9.1999999999999998E-2</v>
      </c>
      <c r="W67" s="4">
        <f t="shared" si="7"/>
        <v>9.1999999999999998E-2</v>
      </c>
      <c r="X67" s="4">
        <f t="shared" si="8"/>
        <v>0.185</v>
      </c>
      <c r="Y67" s="4">
        <v>0.5</v>
      </c>
      <c r="Z67" s="4">
        <v>0.5</v>
      </c>
      <c r="AA67" s="4">
        <f t="shared" si="9"/>
        <v>0.128</v>
      </c>
      <c r="AB67" s="4">
        <v>0</v>
      </c>
      <c r="AC67" s="4">
        <v>0</v>
      </c>
      <c r="AD67" s="4">
        <v>0</v>
      </c>
    </row>
    <row r="68" spans="1:30" x14ac:dyDescent="0.25">
      <c r="A68">
        <v>63.84</v>
      </c>
      <c r="B68">
        <v>1050</v>
      </c>
      <c r="C68" s="2">
        <v>210000000000</v>
      </c>
      <c r="D68" s="2">
        <v>81000000000</v>
      </c>
      <c r="E68">
        <v>9.5000000000000001E-2</v>
      </c>
      <c r="F68">
        <v>9.5000000000000001E-2</v>
      </c>
      <c r="G68">
        <v>0.189</v>
      </c>
      <c r="H68">
        <v>0.13400000000000001</v>
      </c>
      <c r="L68" s="4">
        <f t="shared" ref="L68" si="10">A68</f>
        <v>63.84</v>
      </c>
      <c r="M68" s="4">
        <f t="shared" ref="M68" si="11">B68</f>
        <v>1050</v>
      </c>
      <c r="N68" s="4">
        <v>0</v>
      </c>
      <c r="O68" s="4">
        <v>0</v>
      </c>
      <c r="P68" s="4">
        <f t="shared" ref="P68" si="12">SQRT(H68/PI())</f>
        <v>0.20652729782919244</v>
      </c>
      <c r="Q68" s="4">
        <f t="shared" ref="Q68" si="13">SQRT(H68/PI())</f>
        <v>0.20652729782919244</v>
      </c>
      <c r="R68" s="4">
        <v>0</v>
      </c>
      <c r="S68" s="4">
        <v>0</v>
      </c>
      <c r="T68" s="4">
        <f t="shared" ref="T68" si="14">C68</f>
        <v>210000000000</v>
      </c>
      <c r="U68" s="4">
        <f t="shared" ref="U68" si="15">D68</f>
        <v>81000000000</v>
      </c>
      <c r="V68" s="4">
        <f t="shared" ref="V68" si="16">E68</f>
        <v>9.5000000000000001E-2</v>
      </c>
      <c r="W68" s="4">
        <f t="shared" ref="W68" si="17">F68</f>
        <v>9.5000000000000001E-2</v>
      </c>
      <c r="X68" s="4">
        <f t="shared" ref="X68" si="18">G68</f>
        <v>0.189</v>
      </c>
      <c r="Y68" s="4">
        <v>0.5</v>
      </c>
      <c r="Z68" s="4">
        <v>0.5</v>
      </c>
      <c r="AA68" s="4">
        <f t="shared" ref="AA68" si="19">H68</f>
        <v>0.13400000000000001</v>
      </c>
      <c r="AB68" s="4">
        <v>0</v>
      </c>
      <c r="AC68" s="4">
        <v>0</v>
      </c>
      <c r="AD68" s="4">
        <v>0</v>
      </c>
    </row>
    <row r="69" spans="1:30" x14ac:dyDescent="0.25"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x14ac:dyDescent="0.25"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x14ac:dyDescent="0.25"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x14ac:dyDescent="0.25"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x14ac:dyDescent="0.25"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x14ac:dyDescent="0.25"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25"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x14ac:dyDescent="0.25"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x14ac:dyDescent="0.25"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x14ac:dyDescent="0.25"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x14ac:dyDescent="0.25"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x14ac:dyDescent="0.25"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2:30" x14ac:dyDescent="0.25"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2:30" x14ac:dyDescent="0.25"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2:30" x14ac:dyDescent="0.25"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2:30" x14ac:dyDescent="0.25"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2:30" x14ac:dyDescent="0.25"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2:30" x14ac:dyDescent="0.25"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2:30" x14ac:dyDescent="0.25"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2:30" x14ac:dyDescent="0.25"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2:30" x14ac:dyDescent="0.25"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2:30" x14ac:dyDescent="0.25"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2:30" x14ac:dyDescent="0.25"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2:30" x14ac:dyDescent="0.25"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2:30" x14ac:dyDescent="0.25"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2:30" x14ac:dyDescent="0.25"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2:30" x14ac:dyDescent="0.25"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2:30" x14ac:dyDescent="0.25"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2:30" x14ac:dyDescent="0.25"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2:30" x14ac:dyDescent="0.25"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2:30" x14ac:dyDescent="0.25"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2:30" x14ac:dyDescent="0.25"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2:30" x14ac:dyDescent="0.25"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2:30" x14ac:dyDescent="0.25"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2:30" x14ac:dyDescent="0.25"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Blade1</vt:lpstr>
      <vt:lpstr>Blade2</vt:lpstr>
      <vt:lpstr>shaft</vt:lpstr>
      <vt:lpstr>tower</vt:lpstr>
    </vt:vector>
  </TitlesOfParts>
  <Company>Risø 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T.Larsen</dc:creator>
  <cp:lastModifiedBy>Torben Juul Larsen</cp:lastModifiedBy>
  <dcterms:created xsi:type="dcterms:W3CDTF">2014-01-27T11:02:13Z</dcterms:created>
  <dcterms:modified xsi:type="dcterms:W3CDTF">2015-03-30T08:42:41Z</dcterms:modified>
</cp:coreProperties>
</file>