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f5011ef4481e6a/Ethanol-AI/BEPE FAPESP/Pretreatment/"/>
    </mc:Choice>
  </mc:AlternateContent>
  <xr:revisionPtr revIDLastSave="390" documentId="8_{34FD952E-5554-46A2-8D7F-3DD295A8937F}" xr6:coauthVersionLast="47" xr6:coauthVersionMax="47" xr10:uidLastSave="{91525214-9FBC-4374-BEA7-01F3CDF3BF78}"/>
  <bookViews>
    <workbookView xWindow="-15300" yWindow="-18120" windowWidth="29040" windowHeight="17520" xr2:uid="{D2DCD616-5988-4C6C-B3E7-EFD846AE1D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6" i="1" l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5" i="1"/>
  <c r="AF5" i="1" s="1"/>
  <c r="AY6" i="1"/>
  <c r="AY7" i="1"/>
  <c r="AY8" i="1"/>
  <c r="AY9" i="1"/>
  <c r="AY10" i="1"/>
  <c r="AY11" i="1"/>
  <c r="AY12" i="1"/>
  <c r="AH12" i="1" s="1"/>
  <c r="AY13" i="1"/>
  <c r="AY14" i="1"/>
  <c r="AY15" i="1"/>
  <c r="AY16" i="1"/>
  <c r="AY17" i="1"/>
  <c r="AY18" i="1"/>
  <c r="AY19" i="1"/>
  <c r="AH19" i="1" s="1"/>
  <c r="AY20" i="1"/>
  <c r="AY21" i="1"/>
  <c r="AY22" i="1"/>
  <c r="AY23" i="1"/>
  <c r="AY24" i="1"/>
  <c r="AY25" i="1"/>
  <c r="AY5" i="1"/>
  <c r="AH5" i="1" s="1"/>
  <c r="AF12" i="1"/>
  <c r="AF19" i="1"/>
</calcChain>
</file>

<file path=xl/sharedStrings.xml><?xml version="1.0" encoding="utf-8"?>
<sst xmlns="http://schemas.openxmlformats.org/spreadsheetml/2006/main" count="48" uniqueCount="48">
  <si>
    <t>Temperature [°C]</t>
  </si>
  <si>
    <t>Time [min]</t>
  </si>
  <si>
    <t>Glucose + Celobiose</t>
  </si>
  <si>
    <t>Xylose</t>
  </si>
  <si>
    <t>Arabinose</t>
  </si>
  <si>
    <t>HMF</t>
  </si>
  <si>
    <t>Furfural</t>
  </si>
  <si>
    <t>Glucooligomers</t>
  </si>
  <si>
    <t>Xylooligomers</t>
  </si>
  <si>
    <t>Arabinooligomers</t>
  </si>
  <si>
    <t>Formic acid</t>
  </si>
  <si>
    <t>Acetic acid</t>
  </si>
  <si>
    <t>Glucuronic acid</t>
  </si>
  <si>
    <t>Celulose Dissolvida [g/L]</t>
  </si>
  <si>
    <t>Hemicelulose dissolvida [g/L]</t>
  </si>
  <si>
    <t>Inicial Cellulose Concentration [g/L]</t>
  </si>
  <si>
    <t>Inicial Cellulose Composition</t>
  </si>
  <si>
    <t>Inicial Hemicellulose Composition</t>
  </si>
  <si>
    <t>Inicial Lignin Composition</t>
  </si>
  <si>
    <t>Inicial Extractives Composition</t>
  </si>
  <si>
    <t>Inicial Ashes Composition</t>
  </si>
  <si>
    <t>Inicial Solid Loading [g/L]</t>
  </si>
  <si>
    <t>Inicial Hemicelulose Concentration [g/L]</t>
  </si>
  <si>
    <t>ln(A)</t>
  </si>
  <si>
    <t>k1 hemi</t>
  </si>
  <si>
    <t>Ea k1 hemi</t>
  </si>
  <si>
    <t>k2 hemi</t>
  </si>
  <si>
    <t>k3 hemi</t>
  </si>
  <si>
    <t>k4 hemi</t>
  </si>
  <si>
    <t>k5 hemi</t>
  </si>
  <si>
    <t>k6 hemi</t>
  </si>
  <si>
    <t>Ea k2 hemi</t>
  </si>
  <si>
    <t>Ea k3 hemi</t>
  </si>
  <si>
    <t>Ea k4 hemi</t>
  </si>
  <si>
    <t>Ea k5 hemi</t>
  </si>
  <si>
    <t>Ea k6 hemi</t>
  </si>
  <si>
    <t>Ea k1 celu</t>
  </si>
  <si>
    <t>Ea k2 celu</t>
  </si>
  <si>
    <t>Ea k3 celu</t>
  </si>
  <si>
    <t>Ea k4 celu</t>
  </si>
  <si>
    <t>Ea k5 celu</t>
  </si>
  <si>
    <t>Ea k6 celu</t>
  </si>
  <si>
    <t>k1 celu</t>
  </si>
  <si>
    <t>k2 celu</t>
  </si>
  <si>
    <t>k3 celu</t>
  </si>
  <si>
    <t>k4 celu</t>
  </si>
  <si>
    <t>k5 celu</t>
  </si>
  <si>
    <t>k6 celu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</si>
</sst>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43A4-0DAC-457A-848A-14A5BE5128F2}">
  <dimension ref="D3:BC25"/>
  <sheetViews>
    <sheetView tabSelected="1" zoomScale="75" zoomScaleNormal="85" workbookViewId="0">
      <selection activeCell="F30" sqref="F30"/>
    </sheetView>
  </sheetViews>
  <sheetFormatPr defaultRowHeight="14.4" x14ac:dyDescent="0.3"/>
  <cols>
    <col min="1" max="3" width="8.88671875" style="1"/>
    <col min="4" max="4" width="15.21875" style="1" bestFit="1" customWidth="1"/>
    <col min="5" max="29" width="15.21875" style="1" customWidth="1"/>
    <col min="30" max="30" width="30.21875" style="1" customWidth="1"/>
    <col min="31" max="31" width="26.109375" style="1" bestFit="1" customWidth="1"/>
    <col min="32" max="32" width="31.6640625" style="1" bestFit="1" customWidth="1"/>
    <col min="33" max="33" width="30.5546875" style="1" bestFit="1" customWidth="1"/>
    <col min="34" max="34" width="35.5546875" style="1" bestFit="1" customWidth="1"/>
    <col min="35" max="35" width="24.5546875" style="1" customWidth="1"/>
    <col min="36" max="36" width="27.6640625" style="1" bestFit="1" customWidth="1"/>
    <col min="37" max="37" width="23.21875" style="1" bestFit="1" customWidth="1"/>
    <col min="38" max="38" width="11.5546875" style="1" customWidth="1"/>
    <col min="39" max="39" width="18.44140625" style="1" bestFit="1" customWidth="1"/>
    <col min="40" max="40" width="11.44140625" style="1" customWidth="1"/>
    <col min="41" max="41" width="10.88671875" style="1" customWidth="1"/>
    <col min="42" max="42" width="22.21875" bestFit="1" customWidth="1"/>
    <col min="43" max="43" width="10.21875" style="1" bestFit="1" customWidth="1"/>
    <col min="44" max="44" width="14.6640625" style="1" bestFit="1" customWidth="1"/>
    <col min="45" max="45" width="12.44140625" style="1" customWidth="1"/>
    <col min="46" max="46" width="14.6640625" style="1" bestFit="1" customWidth="1"/>
    <col min="47" max="47" width="13.33203125" style="1" bestFit="1" customWidth="1"/>
    <col min="48" max="48" width="16.5546875" style="1" bestFit="1" customWidth="1"/>
    <col min="49" max="49" width="13.33203125" style="1" bestFit="1" customWidth="1"/>
    <col min="50" max="50" width="16.5546875" style="1" bestFit="1" customWidth="1"/>
    <col min="51" max="51" width="25.44140625" style="1" customWidth="1"/>
    <col min="52" max="55" width="16.5546875" style="1" bestFit="1" customWidth="1"/>
    <col min="56" max="16384" width="8.88671875" style="1"/>
  </cols>
  <sheetData>
    <row r="3" spans="4:55" x14ac:dyDescent="0.3">
      <c r="AM3" s="3"/>
      <c r="AN3" s="3"/>
      <c r="AO3" s="3"/>
      <c r="AQ3" s="4"/>
      <c r="AR3" s="4"/>
      <c r="AS3" s="4"/>
      <c r="AT3" s="4"/>
      <c r="AU3" s="4"/>
      <c r="AV3" s="5"/>
      <c r="AW3" s="5"/>
      <c r="AX3" s="5"/>
      <c r="AY3" s="6"/>
      <c r="AZ3" s="6"/>
      <c r="BA3" s="6"/>
      <c r="BB3" s="6"/>
      <c r="BC3" s="6"/>
    </row>
    <row r="4" spans="4:55" x14ac:dyDescent="0.3">
      <c r="D4" s="17" t="s">
        <v>0</v>
      </c>
      <c r="E4" s="17" t="s">
        <v>23</v>
      </c>
      <c r="F4" s="17" t="s">
        <v>25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24</v>
      </c>
      <c r="M4" s="17" t="s">
        <v>26</v>
      </c>
      <c r="N4" s="17" t="s">
        <v>27</v>
      </c>
      <c r="O4" s="17" t="s">
        <v>28</v>
      </c>
      <c r="P4" s="17" t="s">
        <v>29</v>
      </c>
      <c r="Q4" s="17" t="s">
        <v>30</v>
      </c>
      <c r="R4" s="17" t="s">
        <v>36</v>
      </c>
      <c r="S4" s="17" t="s">
        <v>37</v>
      </c>
      <c r="T4" s="17" t="s">
        <v>38</v>
      </c>
      <c r="U4" s="17" t="s">
        <v>39</v>
      </c>
      <c r="V4" s="17" t="s">
        <v>40</v>
      </c>
      <c r="W4" s="17" t="s">
        <v>41</v>
      </c>
      <c r="X4" s="17" t="s">
        <v>42</v>
      </c>
      <c r="Y4" s="17" t="s">
        <v>43</v>
      </c>
      <c r="Z4" s="17" t="s">
        <v>44</v>
      </c>
      <c r="AA4" s="17" t="s">
        <v>45</v>
      </c>
      <c r="AB4" s="17" t="s">
        <v>46</v>
      </c>
      <c r="AC4" s="17" t="s">
        <v>47</v>
      </c>
      <c r="AD4" s="17" t="s">
        <v>21</v>
      </c>
      <c r="AE4" s="17" t="s">
        <v>16</v>
      </c>
      <c r="AF4" s="17" t="s">
        <v>15</v>
      </c>
      <c r="AG4" s="17" t="s">
        <v>17</v>
      </c>
      <c r="AH4" s="17" t="s">
        <v>22</v>
      </c>
      <c r="AI4" s="17" t="s">
        <v>18</v>
      </c>
      <c r="AJ4" s="17" t="s">
        <v>19</v>
      </c>
      <c r="AK4" s="17" t="s">
        <v>20</v>
      </c>
      <c r="AL4" s="17" t="s">
        <v>1</v>
      </c>
      <c r="AM4" s="17" t="s">
        <v>2</v>
      </c>
      <c r="AN4" s="17" t="s">
        <v>10</v>
      </c>
      <c r="AO4" s="17" t="s">
        <v>5</v>
      </c>
      <c r="AP4" s="17" t="s">
        <v>13</v>
      </c>
      <c r="AQ4" s="17" t="s">
        <v>3</v>
      </c>
      <c r="AR4" s="17" t="s">
        <v>4</v>
      </c>
      <c r="AS4" s="17" t="s">
        <v>11</v>
      </c>
      <c r="AT4" s="17" t="s">
        <v>12</v>
      </c>
      <c r="AU4" s="17" t="s">
        <v>6</v>
      </c>
      <c r="AV4" s="17" t="s">
        <v>7</v>
      </c>
      <c r="AW4" s="17" t="s">
        <v>8</v>
      </c>
      <c r="AX4" s="17" t="s">
        <v>9</v>
      </c>
      <c r="AY4" s="17" t="s">
        <v>14</v>
      </c>
      <c r="AZ4" s="16"/>
      <c r="BA4" s="2"/>
      <c r="BB4" s="2"/>
      <c r="BC4" s="2"/>
    </row>
    <row r="5" spans="4:55" x14ac:dyDescent="0.3">
      <c r="D5" s="7">
        <v>180</v>
      </c>
      <c r="E5" s="20"/>
      <c r="F5" s="20"/>
      <c r="G5" s="20"/>
      <c r="H5" s="20"/>
      <c r="I5" s="20"/>
      <c r="J5" s="20"/>
      <c r="K5" s="20"/>
      <c r="L5" s="20">
        <v>3.7000000000000002E-3</v>
      </c>
      <c r="M5" s="20">
        <v>3.5299999999999998E-2</v>
      </c>
      <c r="N5" s="20">
        <v>7.3000000000000001E-3</v>
      </c>
      <c r="O5" s="20">
        <v>9.7000000000000003E-3</v>
      </c>
      <c r="P5" s="20">
        <v>1.3899999999999999E-2</v>
      </c>
      <c r="Q5" s="20">
        <v>4.3E-3</v>
      </c>
      <c r="R5" s="20"/>
      <c r="S5" s="20"/>
      <c r="T5" s="20"/>
      <c r="U5" s="20"/>
      <c r="V5" s="20"/>
      <c r="W5" s="20"/>
      <c r="X5" s="20">
        <v>5.1000000000000004E-3</v>
      </c>
      <c r="Y5" s="20">
        <v>2.0000000000000001E-4</v>
      </c>
      <c r="Z5" s="20">
        <v>5.5E-2</v>
      </c>
      <c r="AA5" s="20">
        <v>2.3E-3</v>
      </c>
      <c r="AB5" s="20">
        <v>5.3100000000000001E-2</v>
      </c>
      <c r="AC5" s="23">
        <v>6.9999999999999999E-4</v>
      </c>
      <c r="AD5" s="8">
        <v>100</v>
      </c>
      <c r="AE5" s="8">
        <v>0.34799999999999998</v>
      </c>
      <c r="AF5" s="8">
        <f>AD5*AE5-AP5</f>
        <v>33.808</v>
      </c>
      <c r="AG5" s="8">
        <v>0.23</v>
      </c>
      <c r="AH5" s="8">
        <f>AD5*AG5 - AY5</f>
        <v>21.427800000000001</v>
      </c>
      <c r="AI5" s="8">
        <v>0.24099999999999999</v>
      </c>
      <c r="AJ5" s="8">
        <v>0.14899999999999999</v>
      </c>
      <c r="AK5" s="8">
        <v>7.0999999999999994E-2</v>
      </c>
      <c r="AL5" s="8">
        <v>0</v>
      </c>
      <c r="AM5" s="8">
        <v>0.6</v>
      </c>
      <c r="AN5" s="8">
        <v>0</v>
      </c>
      <c r="AO5" s="8">
        <v>0.01</v>
      </c>
      <c r="AP5" s="18">
        <f>AM5*0.9 + AN5 * 3.09 + AO5*1.2 +AV5</f>
        <v>0.99199999999999999</v>
      </c>
      <c r="AQ5" s="8">
        <v>0.56000000000000005</v>
      </c>
      <c r="AR5" s="8">
        <v>0.15</v>
      </c>
      <c r="AS5" s="8">
        <v>0</v>
      </c>
      <c r="AT5" s="8">
        <v>0</v>
      </c>
      <c r="AU5" s="8">
        <v>0.02</v>
      </c>
      <c r="AV5" s="8">
        <v>0.44</v>
      </c>
      <c r="AW5" s="8">
        <v>0.56999999999999995</v>
      </c>
      <c r="AX5" s="8">
        <v>0.35</v>
      </c>
      <c r="AY5" s="9">
        <f>AQ5*0.88 + 0.72*AS5 + 0.88*AR5 + 1.37*AU5 +AW5+AX5</f>
        <v>1.5722</v>
      </c>
      <c r="AZ5" s="10"/>
      <c r="BA5" s="10"/>
      <c r="BB5" s="10"/>
      <c r="BC5" s="10"/>
    </row>
    <row r="6" spans="4:55" x14ac:dyDescent="0.3">
      <c r="D6" s="11">
        <v>180</v>
      </c>
      <c r="E6" s="22"/>
      <c r="F6" s="22"/>
      <c r="G6" s="22"/>
      <c r="H6" s="22"/>
      <c r="I6" s="22"/>
      <c r="J6" s="22"/>
      <c r="K6" s="22"/>
      <c r="L6" s="22">
        <v>3.7000000000000002E-3</v>
      </c>
      <c r="M6" s="22">
        <v>3.5299999999999998E-2</v>
      </c>
      <c r="N6" s="22">
        <v>7.3000000000000001E-3</v>
      </c>
      <c r="O6" s="22">
        <v>9.7000000000000003E-3</v>
      </c>
      <c r="P6" s="22">
        <v>1.3899999999999999E-2</v>
      </c>
      <c r="Q6" s="22">
        <v>4.3E-3</v>
      </c>
      <c r="R6" s="22"/>
      <c r="S6" s="22"/>
      <c r="T6" s="22"/>
      <c r="U6" s="22"/>
      <c r="V6" s="22"/>
      <c r="W6" s="22"/>
      <c r="X6" s="22">
        <v>5.1000000000000004E-3</v>
      </c>
      <c r="Y6" s="22">
        <v>2.0000000000000001E-4</v>
      </c>
      <c r="Z6" s="22">
        <v>5.5E-2</v>
      </c>
      <c r="AA6" s="22">
        <v>2.3E-3</v>
      </c>
      <c r="AB6" s="22">
        <v>5.3100000000000001E-2</v>
      </c>
      <c r="AC6" s="24">
        <v>6.9999999999999999E-4</v>
      </c>
      <c r="AD6" s="10">
        <v>100</v>
      </c>
      <c r="AE6" s="10">
        <v>0.34799999999999998</v>
      </c>
      <c r="AF6" s="10">
        <v>33.808</v>
      </c>
      <c r="AG6" s="10">
        <v>0.23</v>
      </c>
      <c r="AH6" s="10">
        <v>21.428000000000001</v>
      </c>
      <c r="AI6" s="10">
        <v>0.24099999999999999</v>
      </c>
      <c r="AJ6" s="10">
        <v>0.14899999999999999</v>
      </c>
      <c r="AK6" s="10">
        <v>7.0999999999999994E-2</v>
      </c>
      <c r="AL6" s="10">
        <v>5</v>
      </c>
      <c r="AM6" s="10">
        <v>1.91</v>
      </c>
      <c r="AN6" s="10">
        <v>0.44</v>
      </c>
      <c r="AO6" s="10">
        <v>7.0000000000000007E-2</v>
      </c>
      <c r="AP6" s="1">
        <f t="shared" ref="AP6:AP25" si="0">AM6*0.9 + AN6 * 3.09 + AO6*1.2 +AV6</f>
        <v>3.6126</v>
      </c>
      <c r="AQ6" s="10">
        <v>1.1299999999999999</v>
      </c>
      <c r="AR6" s="10">
        <v>0.96</v>
      </c>
      <c r="AS6" s="10">
        <v>0.28999999999999998</v>
      </c>
      <c r="AT6" s="10">
        <v>0.23</v>
      </c>
      <c r="AU6" s="10">
        <v>0.11</v>
      </c>
      <c r="AV6" s="10">
        <v>0.45</v>
      </c>
      <c r="AW6" s="10">
        <v>4.47</v>
      </c>
      <c r="AX6" s="10">
        <v>0.67</v>
      </c>
      <c r="AY6" s="12">
        <f t="shared" ref="AY6:AY25" si="1">AQ6*0.88 + 0.72*AS6 + 0.88*AR6 + 1.37*AU6 +AW6+AX6</f>
        <v>7.3386999999999993</v>
      </c>
      <c r="AZ6" s="10"/>
      <c r="BA6" s="10"/>
      <c r="BB6" s="10"/>
      <c r="BC6" s="10"/>
    </row>
    <row r="7" spans="4:55" x14ac:dyDescent="0.3">
      <c r="D7" s="11">
        <v>180</v>
      </c>
      <c r="E7" s="22"/>
      <c r="F7" s="22"/>
      <c r="G7" s="22"/>
      <c r="H7" s="22"/>
      <c r="I7" s="22"/>
      <c r="J7" s="22"/>
      <c r="K7" s="22"/>
      <c r="L7" s="22">
        <v>3.7000000000000002E-3</v>
      </c>
      <c r="M7" s="22">
        <v>3.5299999999999998E-2</v>
      </c>
      <c r="N7" s="22">
        <v>7.3000000000000001E-3</v>
      </c>
      <c r="O7" s="22">
        <v>9.7000000000000003E-3</v>
      </c>
      <c r="P7" s="22">
        <v>1.3899999999999999E-2</v>
      </c>
      <c r="Q7" s="22">
        <v>4.3E-3</v>
      </c>
      <c r="R7" s="22"/>
      <c r="S7" s="22"/>
      <c r="T7" s="22"/>
      <c r="U7" s="22"/>
      <c r="V7" s="22"/>
      <c r="W7" s="22"/>
      <c r="X7" s="22">
        <v>5.1000000000000004E-3</v>
      </c>
      <c r="Y7" s="22">
        <v>2.0000000000000001E-4</v>
      </c>
      <c r="Z7" s="22">
        <v>5.5E-2</v>
      </c>
      <c r="AA7" s="22">
        <v>2.3E-3</v>
      </c>
      <c r="AB7" s="22">
        <v>5.3100000000000001E-2</v>
      </c>
      <c r="AC7" s="24">
        <v>6.9999999999999999E-4</v>
      </c>
      <c r="AD7" s="10">
        <v>100</v>
      </c>
      <c r="AE7" s="10">
        <v>0.34799999999999998</v>
      </c>
      <c r="AF7" s="10">
        <v>33.808</v>
      </c>
      <c r="AG7" s="10">
        <v>0.23</v>
      </c>
      <c r="AH7" s="10">
        <v>21.428000000000001</v>
      </c>
      <c r="AI7" s="10">
        <v>0.24099999999999999</v>
      </c>
      <c r="AJ7" s="10">
        <v>0.14899999999999999</v>
      </c>
      <c r="AK7" s="10">
        <v>7.0999999999999994E-2</v>
      </c>
      <c r="AL7" s="10">
        <v>10</v>
      </c>
      <c r="AM7" s="10">
        <v>2.06</v>
      </c>
      <c r="AN7" s="10">
        <v>0.47</v>
      </c>
      <c r="AO7" s="10">
        <v>0.08</v>
      </c>
      <c r="AP7" s="1">
        <f t="shared" si="0"/>
        <v>3.7923000000000004</v>
      </c>
      <c r="AQ7" s="10">
        <v>1.1100000000000001</v>
      </c>
      <c r="AR7" s="10">
        <v>0.98</v>
      </c>
      <c r="AS7" s="10">
        <v>0.35</v>
      </c>
      <c r="AT7" s="10">
        <v>0.3</v>
      </c>
      <c r="AU7" s="10">
        <v>0.13</v>
      </c>
      <c r="AV7" s="10">
        <v>0.39</v>
      </c>
      <c r="AW7" s="10">
        <v>5.52</v>
      </c>
      <c r="AX7" s="10">
        <v>0.78</v>
      </c>
      <c r="AY7" s="12">
        <f t="shared" si="1"/>
        <v>8.5693000000000001</v>
      </c>
      <c r="AZ7" s="10"/>
      <c r="BA7" s="10"/>
      <c r="BB7" s="10"/>
      <c r="BC7" s="10"/>
    </row>
    <row r="8" spans="4:55" x14ac:dyDescent="0.3">
      <c r="D8" s="11">
        <v>180</v>
      </c>
      <c r="E8" s="22"/>
      <c r="F8" s="22"/>
      <c r="G8" s="22"/>
      <c r="H8" s="22"/>
      <c r="I8" s="22"/>
      <c r="J8" s="22"/>
      <c r="K8" s="22"/>
      <c r="L8" s="22">
        <v>3.7000000000000002E-3</v>
      </c>
      <c r="M8" s="22">
        <v>3.5299999999999998E-2</v>
      </c>
      <c r="N8" s="22">
        <v>7.3000000000000001E-3</v>
      </c>
      <c r="O8" s="22">
        <v>9.7000000000000003E-3</v>
      </c>
      <c r="P8" s="22">
        <v>1.3899999999999999E-2</v>
      </c>
      <c r="Q8" s="22">
        <v>4.3E-3</v>
      </c>
      <c r="R8" s="22"/>
      <c r="S8" s="22"/>
      <c r="T8" s="22"/>
      <c r="U8" s="22"/>
      <c r="V8" s="22"/>
      <c r="W8" s="22"/>
      <c r="X8" s="22">
        <v>5.1000000000000004E-3</v>
      </c>
      <c r="Y8" s="22">
        <v>2.0000000000000001E-4</v>
      </c>
      <c r="Z8" s="22">
        <v>5.5E-2</v>
      </c>
      <c r="AA8" s="22">
        <v>2.3E-3</v>
      </c>
      <c r="AB8" s="22">
        <v>5.3100000000000001E-2</v>
      </c>
      <c r="AC8" s="24">
        <v>6.9999999999999999E-4</v>
      </c>
      <c r="AD8" s="10">
        <v>100</v>
      </c>
      <c r="AE8" s="10">
        <v>0.34799999999999998</v>
      </c>
      <c r="AF8" s="10">
        <v>33.808</v>
      </c>
      <c r="AG8" s="10">
        <v>0.23</v>
      </c>
      <c r="AH8" s="10">
        <v>21.428000000000001</v>
      </c>
      <c r="AI8" s="10">
        <v>0.24099999999999999</v>
      </c>
      <c r="AJ8" s="10">
        <v>0.14899999999999999</v>
      </c>
      <c r="AK8" s="10">
        <v>7.0999999999999994E-2</v>
      </c>
      <c r="AL8" s="10">
        <v>15</v>
      </c>
      <c r="AM8" s="10">
        <v>2.2200000000000002</v>
      </c>
      <c r="AN8" s="10">
        <v>0.5</v>
      </c>
      <c r="AO8" s="10">
        <v>7.0000000000000007E-2</v>
      </c>
      <c r="AP8" s="1">
        <f t="shared" si="0"/>
        <v>4.0270000000000001</v>
      </c>
      <c r="AQ8" s="10">
        <v>1.38</v>
      </c>
      <c r="AR8" s="10">
        <v>0.37</v>
      </c>
      <c r="AS8" s="10">
        <v>0.4</v>
      </c>
      <c r="AT8" s="10">
        <v>0.38</v>
      </c>
      <c r="AU8" s="10">
        <v>0.14000000000000001</v>
      </c>
      <c r="AV8" s="10">
        <v>0.4</v>
      </c>
      <c r="AW8" s="10">
        <v>7.03</v>
      </c>
      <c r="AX8" s="10">
        <v>0.8</v>
      </c>
      <c r="AY8" s="12">
        <f t="shared" si="1"/>
        <v>9.8498000000000019</v>
      </c>
      <c r="AZ8" s="10"/>
      <c r="BA8" s="10"/>
      <c r="BB8" s="10"/>
      <c r="BC8" s="10"/>
    </row>
    <row r="9" spans="4:55" x14ac:dyDescent="0.3">
      <c r="D9" s="11">
        <v>180</v>
      </c>
      <c r="E9" s="22"/>
      <c r="F9" s="22"/>
      <c r="G9" s="22"/>
      <c r="H9" s="22"/>
      <c r="I9" s="22"/>
      <c r="J9" s="22"/>
      <c r="K9" s="22"/>
      <c r="L9" s="22">
        <v>3.7000000000000002E-3</v>
      </c>
      <c r="M9" s="22">
        <v>3.5299999999999998E-2</v>
      </c>
      <c r="N9" s="22">
        <v>7.3000000000000001E-3</v>
      </c>
      <c r="O9" s="22">
        <v>9.7000000000000003E-3</v>
      </c>
      <c r="P9" s="22">
        <v>1.3899999999999999E-2</v>
      </c>
      <c r="Q9" s="22">
        <v>4.3E-3</v>
      </c>
      <c r="R9" s="22"/>
      <c r="S9" s="22"/>
      <c r="T9" s="22"/>
      <c r="U9" s="22"/>
      <c r="V9" s="22"/>
      <c r="W9" s="22"/>
      <c r="X9" s="22">
        <v>5.1000000000000004E-3</v>
      </c>
      <c r="Y9" s="22">
        <v>2.0000000000000001E-4</v>
      </c>
      <c r="Z9" s="22">
        <v>5.5E-2</v>
      </c>
      <c r="AA9" s="22">
        <v>2.3E-3</v>
      </c>
      <c r="AB9" s="22">
        <v>5.3100000000000001E-2</v>
      </c>
      <c r="AC9" s="24">
        <v>6.9999999999999999E-4</v>
      </c>
      <c r="AD9" s="10">
        <v>100</v>
      </c>
      <c r="AE9" s="10">
        <v>0.34799999999999998</v>
      </c>
      <c r="AF9" s="10">
        <v>33.808</v>
      </c>
      <c r="AG9" s="10">
        <v>0.23</v>
      </c>
      <c r="AH9" s="10">
        <v>21.428000000000001</v>
      </c>
      <c r="AI9" s="10">
        <v>0.24099999999999999</v>
      </c>
      <c r="AJ9" s="10">
        <v>0.14899999999999999</v>
      </c>
      <c r="AK9" s="10">
        <v>7.0999999999999994E-2</v>
      </c>
      <c r="AL9" s="10">
        <v>20</v>
      </c>
      <c r="AM9" s="10">
        <v>2.25</v>
      </c>
      <c r="AN9" s="10">
        <v>0.82</v>
      </c>
      <c r="AO9" s="10">
        <v>0.09</v>
      </c>
      <c r="AP9" s="1">
        <f t="shared" si="0"/>
        <v>4.9867999999999997</v>
      </c>
      <c r="AQ9" s="10">
        <v>1.03</v>
      </c>
      <c r="AR9" s="10">
        <v>1.17</v>
      </c>
      <c r="AS9" s="10">
        <v>0.49</v>
      </c>
      <c r="AT9" s="10">
        <v>0.4</v>
      </c>
      <c r="AU9" s="10">
        <v>0.22</v>
      </c>
      <c r="AV9" s="10">
        <v>0.32</v>
      </c>
      <c r="AW9" s="10">
        <v>10.27</v>
      </c>
      <c r="AX9" s="10">
        <v>0.89</v>
      </c>
      <c r="AY9" s="12">
        <f t="shared" si="1"/>
        <v>13.7502</v>
      </c>
      <c r="AZ9" s="10"/>
      <c r="BA9" s="10"/>
      <c r="BB9" s="10"/>
      <c r="BC9" s="10"/>
    </row>
    <row r="10" spans="4:55" x14ac:dyDescent="0.3">
      <c r="D10" s="11">
        <v>180</v>
      </c>
      <c r="E10" s="22"/>
      <c r="F10" s="22"/>
      <c r="G10" s="22"/>
      <c r="H10" s="22"/>
      <c r="I10" s="22"/>
      <c r="J10" s="22"/>
      <c r="K10" s="22"/>
      <c r="L10" s="22">
        <v>3.7000000000000002E-3</v>
      </c>
      <c r="M10" s="22">
        <v>3.5299999999999998E-2</v>
      </c>
      <c r="N10" s="22">
        <v>7.3000000000000001E-3</v>
      </c>
      <c r="O10" s="22">
        <v>9.7000000000000003E-3</v>
      </c>
      <c r="P10" s="22">
        <v>1.3899999999999999E-2</v>
      </c>
      <c r="Q10" s="22">
        <v>4.3E-3</v>
      </c>
      <c r="R10" s="22"/>
      <c r="S10" s="22"/>
      <c r="T10" s="22"/>
      <c r="U10" s="22"/>
      <c r="V10" s="22"/>
      <c r="W10" s="22"/>
      <c r="X10" s="22">
        <v>5.1000000000000004E-3</v>
      </c>
      <c r="Y10" s="22">
        <v>2.0000000000000001E-4</v>
      </c>
      <c r="Z10" s="22">
        <v>5.5E-2</v>
      </c>
      <c r="AA10" s="22">
        <v>2.3E-3</v>
      </c>
      <c r="AB10" s="22">
        <v>5.3100000000000001E-2</v>
      </c>
      <c r="AC10" s="24">
        <v>6.9999999999999999E-4</v>
      </c>
      <c r="AD10" s="10">
        <v>100</v>
      </c>
      <c r="AE10" s="10">
        <v>0.34799999999999998</v>
      </c>
      <c r="AF10" s="10">
        <v>33.808</v>
      </c>
      <c r="AG10" s="10">
        <v>0.23</v>
      </c>
      <c r="AH10" s="10">
        <v>21.428000000000001</v>
      </c>
      <c r="AI10" s="10">
        <v>0.24099999999999999</v>
      </c>
      <c r="AJ10" s="10">
        <v>0.14899999999999999</v>
      </c>
      <c r="AK10" s="10">
        <v>7.0999999999999994E-2</v>
      </c>
      <c r="AL10" s="10">
        <v>30</v>
      </c>
      <c r="AM10" s="10">
        <v>2.4900000000000002</v>
      </c>
      <c r="AN10" s="10">
        <v>0.9</v>
      </c>
      <c r="AO10" s="10">
        <v>0.15</v>
      </c>
      <c r="AP10" s="1">
        <f t="shared" si="0"/>
        <v>5.4619999999999997</v>
      </c>
      <c r="AQ10" s="10">
        <v>1.28</v>
      </c>
      <c r="AR10" s="10">
        <v>1.03</v>
      </c>
      <c r="AS10" s="10">
        <v>0.68</v>
      </c>
      <c r="AT10" s="10">
        <v>0.97</v>
      </c>
      <c r="AU10" s="10">
        <v>0.39</v>
      </c>
      <c r="AV10" s="10">
        <v>0.26</v>
      </c>
      <c r="AW10" s="10">
        <v>12.25</v>
      </c>
      <c r="AX10" s="10">
        <v>1.06</v>
      </c>
      <c r="AY10" s="12">
        <f t="shared" si="1"/>
        <v>16.366699999999998</v>
      </c>
      <c r="AZ10" s="10"/>
      <c r="BA10" s="10"/>
      <c r="BB10" s="10"/>
      <c r="BC10" s="10"/>
    </row>
    <row r="11" spans="4:55" x14ac:dyDescent="0.3">
      <c r="D11" s="13">
        <v>180</v>
      </c>
      <c r="E11" s="21"/>
      <c r="F11" s="21"/>
      <c r="G11" s="21"/>
      <c r="H11" s="21"/>
      <c r="I11" s="21"/>
      <c r="J11" s="21"/>
      <c r="K11" s="21"/>
      <c r="L11" s="21">
        <v>3.7000000000000002E-3</v>
      </c>
      <c r="M11" s="21">
        <v>3.5299999999999998E-2</v>
      </c>
      <c r="N11" s="21">
        <v>7.3000000000000001E-3</v>
      </c>
      <c r="O11" s="21">
        <v>9.7000000000000003E-3</v>
      </c>
      <c r="P11" s="21">
        <v>1.3899999999999999E-2</v>
      </c>
      <c r="Q11" s="21">
        <v>4.3E-3</v>
      </c>
      <c r="R11" s="21"/>
      <c r="S11" s="21"/>
      <c r="T11" s="21"/>
      <c r="U11" s="21"/>
      <c r="V11" s="21"/>
      <c r="W11" s="21"/>
      <c r="X11" s="21">
        <v>5.1000000000000004E-3</v>
      </c>
      <c r="Y11" s="21">
        <v>2.0000000000000001E-4</v>
      </c>
      <c r="Z11" s="21">
        <v>5.5E-2</v>
      </c>
      <c r="AA11" s="21">
        <v>2.3E-3</v>
      </c>
      <c r="AB11" s="21">
        <v>5.3100000000000001E-2</v>
      </c>
      <c r="AC11" s="25">
        <v>6.9999999999999999E-4</v>
      </c>
      <c r="AD11" s="14">
        <v>100</v>
      </c>
      <c r="AE11" s="14">
        <v>0.34799999999999998</v>
      </c>
      <c r="AF11" s="14">
        <v>33.808</v>
      </c>
      <c r="AG11" s="14">
        <v>0.23</v>
      </c>
      <c r="AH11" s="14">
        <v>21.428000000000001</v>
      </c>
      <c r="AI11" s="14">
        <v>0.24099999999999999</v>
      </c>
      <c r="AJ11" s="14">
        <v>0.14899999999999999</v>
      </c>
      <c r="AK11" s="14">
        <v>7.0999999999999994E-2</v>
      </c>
      <c r="AL11" s="14">
        <v>40</v>
      </c>
      <c r="AM11" s="14">
        <v>2.64</v>
      </c>
      <c r="AN11" s="14">
        <v>0.94</v>
      </c>
      <c r="AO11" s="14">
        <v>0.18</v>
      </c>
      <c r="AP11" s="19">
        <f t="shared" si="0"/>
        <v>5.6665999999999999</v>
      </c>
      <c r="AQ11" s="14">
        <v>2.0299999999999998</v>
      </c>
      <c r="AR11" s="14">
        <v>1.01</v>
      </c>
      <c r="AS11" s="14">
        <v>0.9</v>
      </c>
      <c r="AT11" s="14">
        <v>2.86</v>
      </c>
      <c r="AU11" s="14">
        <v>0.9</v>
      </c>
      <c r="AV11" s="14">
        <v>0.17</v>
      </c>
      <c r="AW11" s="14">
        <v>11.91</v>
      </c>
      <c r="AX11" s="14">
        <v>0.63</v>
      </c>
      <c r="AY11" s="15">
        <f t="shared" si="1"/>
        <v>17.0962</v>
      </c>
      <c r="AZ11" s="10"/>
      <c r="BA11" s="10"/>
      <c r="BB11" s="10"/>
      <c r="BC11" s="10"/>
    </row>
    <row r="12" spans="4:55" x14ac:dyDescent="0.3">
      <c r="D12" s="7">
        <v>195</v>
      </c>
      <c r="E12" s="20"/>
      <c r="F12" s="20"/>
      <c r="G12" s="20"/>
      <c r="H12" s="20"/>
      <c r="I12" s="20"/>
      <c r="J12" s="20"/>
      <c r="K12" s="20"/>
      <c r="L12" s="20">
        <v>4.1000000000000003E-3</v>
      </c>
      <c r="M12" s="20">
        <v>9.8799999999999999E-2</v>
      </c>
      <c r="N12" s="20">
        <v>6.6199999999999995E-2</v>
      </c>
      <c r="O12" s="20">
        <v>3.1600000000000003E-2</v>
      </c>
      <c r="P12" s="20">
        <v>6.5500000000000003E-2</v>
      </c>
      <c r="Q12" s="20">
        <v>4.7000000000000002E-3</v>
      </c>
      <c r="R12" s="20"/>
      <c r="S12" s="20"/>
      <c r="T12" s="20"/>
      <c r="U12" s="20"/>
      <c r="V12" s="20"/>
      <c r="W12" s="20"/>
      <c r="X12" s="20">
        <v>6.0000000000000001E-3</v>
      </c>
      <c r="Y12" s="20">
        <v>8.3999999999999995E-3</v>
      </c>
      <c r="Z12" s="20">
        <v>0.24</v>
      </c>
      <c r="AA12" s="20">
        <v>7.0000000000000001E-3</v>
      </c>
      <c r="AB12" s="20">
        <v>0.1573</v>
      </c>
      <c r="AC12" s="23">
        <v>1E-3</v>
      </c>
      <c r="AD12" s="8">
        <v>100</v>
      </c>
      <c r="AE12" s="8">
        <v>0.34799999999999998</v>
      </c>
      <c r="AF12" s="8">
        <f>AD12*AE12-AP12</f>
        <v>33.055999999999997</v>
      </c>
      <c r="AG12" s="8">
        <v>0.23</v>
      </c>
      <c r="AH12" s="8">
        <f t="shared" ref="AH12:AH19" si="2">AD12*AG12 - AY12</f>
        <v>19.6296</v>
      </c>
      <c r="AI12" s="8">
        <v>0.24099999999999999</v>
      </c>
      <c r="AJ12" s="8">
        <v>0.14899999999999999</v>
      </c>
      <c r="AK12" s="8">
        <v>7.0999999999999994E-2</v>
      </c>
      <c r="AL12" s="8">
        <v>0</v>
      </c>
      <c r="AM12" s="8">
        <v>1.1599999999999999</v>
      </c>
      <c r="AN12" s="8">
        <v>0</v>
      </c>
      <c r="AO12" s="8">
        <v>0.05</v>
      </c>
      <c r="AP12" s="18">
        <f t="shared" si="0"/>
        <v>1.7440000000000002</v>
      </c>
      <c r="AQ12" s="8">
        <v>1.1200000000000001</v>
      </c>
      <c r="AR12" s="8">
        <v>0.27</v>
      </c>
      <c r="AS12" s="8">
        <v>0.13</v>
      </c>
      <c r="AT12" s="8">
        <v>0</v>
      </c>
      <c r="AU12" s="8">
        <v>0.28000000000000003</v>
      </c>
      <c r="AV12" s="8">
        <v>0.64</v>
      </c>
      <c r="AW12" s="8">
        <v>1.45</v>
      </c>
      <c r="AX12" s="8">
        <v>0.22</v>
      </c>
      <c r="AY12" s="9">
        <f t="shared" si="1"/>
        <v>3.3704000000000005</v>
      </c>
      <c r="AZ12" s="10"/>
      <c r="BA12" s="10"/>
      <c r="BB12" s="10"/>
      <c r="BC12" s="10"/>
    </row>
    <row r="13" spans="4:55" x14ac:dyDescent="0.3">
      <c r="D13" s="11">
        <v>195</v>
      </c>
      <c r="E13" s="22"/>
      <c r="F13" s="22"/>
      <c r="G13" s="22"/>
      <c r="H13" s="22"/>
      <c r="I13" s="22"/>
      <c r="J13" s="22"/>
      <c r="K13" s="22"/>
      <c r="L13" s="22">
        <v>4.1000000000000003E-3</v>
      </c>
      <c r="M13" s="22">
        <v>9.8799999999999999E-2</v>
      </c>
      <c r="N13" s="22">
        <v>6.6199999999999995E-2</v>
      </c>
      <c r="O13" s="22">
        <v>3.1600000000000003E-2</v>
      </c>
      <c r="P13" s="22">
        <v>6.5500000000000003E-2</v>
      </c>
      <c r="Q13" s="22">
        <v>4.7000000000000002E-3</v>
      </c>
      <c r="R13" s="22"/>
      <c r="S13" s="22"/>
      <c r="T13" s="22"/>
      <c r="U13" s="22"/>
      <c r="V13" s="22"/>
      <c r="W13" s="22"/>
      <c r="X13" s="22">
        <v>6.0000000000000001E-3</v>
      </c>
      <c r="Y13" s="22">
        <v>8.3999999999999995E-3</v>
      </c>
      <c r="Z13" s="22">
        <v>0.24</v>
      </c>
      <c r="AA13" s="22">
        <v>7.0000000000000001E-3</v>
      </c>
      <c r="AB13" s="22">
        <v>0.1573</v>
      </c>
      <c r="AC13" s="24">
        <v>1E-3</v>
      </c>
      <c r="AD13" s="10">
        <v>100</v>
      </c>
      <c r="AE13" s="10">
        <v>0.34799999999999998</v>
      </c>
      <c r="AF13" s="10">
        <v>33.055999999999997</v>
      </c>
      <c r="AG13" s="10">
        <v>0.23</v>
      </c>
      <c r="AH13" s="10">
        <v>19.63</v>
      </c>
      <c r="AI13" s="10">
        <v>0.24099999999999999</v>
      </c>
      <c r="AJ13" s="10">
        <v>0.14899999999999999</v>
      </c>
      <c r="AK13" s="10">
        <v>7.0999999999999994E-2</v>
      </c>
      <c r="AL13" s="10">
        <v>5</v>
      </c>
      <c r="AM13" s="10">
        <v>2.04</v>
      </c>
      <c r="AN13" s="10">
        <v>0.64</v>
      </c>
      <c r="AO13" s="10">
        <v>0.13</v>
      </c>
      <c r="AP13" s="1">
        <f t="shared" si="0"/>
        <v>4.9396000000000004</v>
      </c>
      <c r="AQ13" s="10">
        <v>1.39</v>
      </c>
      <c r="AR13" s="10">
        <v>0.92</v>
      </c>
      <c r="AS13" s="10">
        <v>0.45</v>
      </c>
      <c r="AT13" s="10">
        <v>0.51</v>
      </c>
      <c r="AU13" s="10">
        <v>0.28000000000000003</v>
      </c>
      <c r="AV13" s="10">
        <v>0.97</v>
      </c>
      <c r="AW13" s="10">
        <v>6.48</v>
      </c>
      <c r="AX13" s="10">
        <v>0.7</v>
      </c>
      <c r="AY13" s="12">
        <f t="shared" si="1"/>
        <v>9.920399999999999</v>
      </c>
      <c r="AZ13" s="10"/>
      <c r="BA13" s="10"/>
      <c r="BB13" s="10"/>
      <c r="BC13" s="10"/>
    </row>
    <row r="14" spans="4:55" x14ac:dyDescent="0.3">
      <c r="D14" s="11">
        <v>195</v>
      </c>
      <c r="E14" s="22"/>
      <c r="F14" s="22"/>
      <c r="G14" s="22"/>
      <c r="H14" s="22"/>
      <c r="I14" s="22"/>
      <c r="J14" s="22"/>
      <c r="K14" s="22"/>
      <c r="L14" s="22">
        <v>4.1000000000000003E-3</v>
      </c>
      <c r="M14" s="22">
        <v>9.8799999999999999E-2</v>
      </c>
      <c r="N14" s="22">
        <v>6.6199999999999995E-2</v>
      </c>
      <c r="O14" s="22">
        <v>3.1600000000000003E-2</v>
      </c>
      <c r="P14" s="22">
        <v>6.5500000000000003E-2</v>
      </c>
      <c r="Q14" s="22">
        <v>4.7000000000000002E-3</v>
      </c>
      <c r="R14" s="22"/>
      <c r="S14" s="22"/>
      <c r="T14" s="22"/>
      <c r="U14" s="22"/>
      <c r="V14" s="22"/>
      <c r="W14" s="22"/>
      <c r="X14" s="22">
        <v>6.0000000000000001E-3</v>
      </c>
      <c r="Y14" s="22">
        <v>8.3999999999999995E-3</v>
      </c>
      <c r="Z14" s="22">
        <v>0.24</v>
      </c>
      <c r="AA14" s="22">
        <v>7.0000000000000001E-3</v>
      </c>
      <c r="AB14" s="22">
        <v>0.1573</v>
      </c>
      <c r="AC14" s="24">
        <v>1E-3</v>
      </c>
      <c r="AD14" s="10">
        <v>100</v>
      </c>
      <c r="AE14" s="10">
        <v>0.34799999999999998</v>
      </c>
      <c r="AF14" s="10">
        <v>33.055999999999997</v>
      </c>
      <c r="AG14" s="10">
        <v>0.23</v>
      </c>
      <c r="AH14" s="10">
        <v>19.63</v>
      </c>
      <c r="AI14" s="10">
        <v>0.24099999999999999</v>
      </c>
      <c r="AJ14" s="10">
        <v>0.14899999999999999</v>
      </c>
      <c r="AK14" s="10">
        <v>7.0999999999999994E-2</v>
      </c>
      <c r="AL14" s="10">
        <v>10</v>
      </c>
      <c r="AM14" s="10">
        <v>2.2599999999999998</v>
      </c>
      <c r="AN14" s="10">
        <v>1.1000000000000001</v>
      </c>
      <c r="AO14" s="10">
        <v>0.22</v>
      </c>
      <c r="AP14" s="1">
        <f t="shared" si="0"/>
        <v>6.7170000000000005</v>
      </c>
      <c r="AQ14" s="10">
        <v>1.92</v>
      </c>
      <c r="AR14" s="10">
        <v>0.96</v>
      </c>
      <c r="AS14" s="10">
        <v>0.8</v>
      </c>
      <c r="AT14" s="10">
        <v>2.4</v>
      </c>
      <c r="AU14" s="10">
        <v>0.64</v>
      </c>
      <c r="AV14" s="10">
        <v>1.02</v>
      </c>
      <c r="AW14" s="10">
        <v>9.66</v>
      </c>
      <c r="AX14" s="10">
        <v>0.91</v>
      </c>
      <c r="AY14" s="12">
        <f t="shared" si="1"/>
        <v>14.557200000000002</v>
      </c>
      <c r="AZ14" s="10"/>
      <c r="BA14" s="10"/>
      <c r="BB14" s="10"/>
      <c r="BC14" s="10"/>
    </row>
    <row r="15" spans="4:55" x14ac:dyDescent="0.3">
      <c r="D15" s="11">
        <v>195</v>
      </c>
      <c r="E15" s="22"/>
      <c r="F15" s="22"/>
      <c r="G15" s="22"/>
      <c r="H15" s="22"/>
      <c r="I15" s="22"/>
      <c r="J15" s="22"/>
      <c r="K15" s="22"/>
      <c r="L15" s="22">
        <v>4.1000000000000003E-3</v>
      </c>
      <c r="M15" s="22">
        <v>9.8799999999999999E-2</v>
      </c>
      <c r="N15" s="22">
        <v>6.6199999999999995E-2</v>
      </c>
      <c r="O15" s="22">
        <v>3.1600000000000003E-2</v>
      </c>
      <c r="P15" s="22">
        <v>6.5500000000000003E-2</v>
      </c>
      <c r="Q15" s="22">
        <v>4.7000000000000002E-3</v>
      </c>
      <c r="R15" s="22"/>
      <c r="S15" s="22"/>
      <c r="T15" s="22"/>
      <c r="U15" s="22"/>
      <c r="V15" s="22"/>
      <c r="W15" s="22"/>
      <c r="X15" s="22">
        <v>6.0000000000000001E-3</v>
      </c>
      <c r="Y15" s="22">
        <v>8.3999999999999995E-3</v>
      </c>
      <c r="Z15" s="22">
        <v>0.24</v>
      </c>
      <c r="AA15" s="22">
        <v>7.0000000000000001E-3</v>
      </c>
      <c r="AB15" s="22">
        <v>0.1573</v>
      </c>
      <c r="AC15" s="24">
        <v>1E-3</v>
      </c>
      <c r="AD15" s="10">
        <v>100</v>
      </c>
      <c r="AE15" s="10">
        <v>0.34799999999999998</v>
      </c>
      <c r="AF15" s="10">
        <v>33.055999999999997</v>
      </c>
      <c r="AG15" s="10">
        <v>0.23</v>
      </c>
      <c r="AH15" s="10">
        <v>19.63</v>
      </c>
      <c r="AI15" s="10">
        <v>0.24099999999999999</v>
      </c>
      <c r="AJ15" s="10">
        <v>0.14899999999999999</v>
      </c>
      <c r="AK15" s="10">
        <v>7.0999999999999994E-2</v>
      </c>
      <c r="AL15" s="10">
        <v>15</v>
      </c>
      <c r="AM15" s="10">
        <v>2.5099999999999998</v>
      </c>
      <c r="AN15" s="10">
        <v>1.37</v>
      </c>
      <c r="AO15" s="10">
        <v>0.34</v>
      </c>
      <c r="AP15" s="1">
        <f t="shared" si="0"/>
        <v>7.3303000000000003</v>
      </c>
      <c r="AQ15" s="10">
        <v>2.91</v>
      </c>
      <c r="AR15" s="10">
        <v>1.1000000000000001</v>
      </c>
      <c r="AS15" s="10">
        <v>1.08</v>
      </c>
      <c r="AT15" s="10">
        <v>3.88</v>
      </c>
      <c r="AU15" s="10">
        <v>1.37</v>
      </c>
      <c r="AV15" s="10">
        <v>0.43</v>
      </c>
      <c r="AW15" s="10">
        <v>11.12</v>
      </c>
      <c r="AX15" s="10">
        <v>0.36</v>
      </c>
      <c r="AY15" s="12">
        <f t="shared" si="1"/>
        <v>17.6633</v>
      </c>
      <c r="AZ15" s="10"/>
      <c r="BA15" s="10"/>
      <c r="BB15" s="10"/>
      <c r="BC15" s="10"/>
    </row>
    <row r="16" spans="4:55" x14ac:dyDescent="0.3">
      <c r="D16" s="11">
        <v>195</v>
      </c>
      <c r="E16" s="22"/>
      <c r="F16" s="22"/>
      <c r="G16" s="22"/>
      <c r="H16" s="22"/>
      <c r="I16" s="22"/>
      <c r="J16" s="22"/>
      <c r="K16" s="22"/>
      <c r="L16" s="22">
        <v>4.1000000000000003E-3</v>
      </c>
      <c r="M16" s="22">
        <v>9.8799999999999999E-2</v>
      </c>
      <c r="N16" s="22">
        <v>6.6199999999999995E-2</v>
      </c>
      <c r="O16" s="22">
        <v>3.1600000000000003E-2</v>
      </c>
      <c r="P16" s="22">
        <v>6.5500000000000003E-2</v>
      </c>
      <c r="Q16" s="22">
        <v>4.7000000000000002E-3</v>
      </c>
      <c r="R16" s="22"/>
      <c r="S16" s="22"/>
      <c r="T16" s="22"/>
      <c r="U16" s="22"/>
      <c r="V16" s="22"/>
      <c r="W16" s="22"/>
      <c r="X16" s="22">
        <v>6.0000000000000001E-3</v>
      </c>
      <c r="Y16" s="22">
        <v>8.3999999999999995E-3</v>
      </c>
      <c r="Z16" s="22">
        <v>0.24</v>
      </c>
      <c r="AA16" s="22">
        <v>7.0000000000000001E-3</v>
      </c>
      <c r="AB16" s="22">
        <v>0.1573</v>
      </c>
      <c r="AC16" s="24">
        <v>1E-3</v>
      </c>
      <c r="AD16" s="10">
        <v>100</v>
      </c>
      <c r="AE16" s="10">
        <v>0.34799999999999998</v>
      </c>
      <c r="AF16" s="10">
        <v>33.055999999999997</v>
      </c>
      <c r="AG16" s="10">
        <v>0.23</v>
      </c>
      <c r="AH16" s="10">
        <v>19.63</v>
      </c>
      <c r="AI16" s="10">
        <v>0.24099999999999999</v>
      </c>
      <c r="AJ16" s="10">
        <v>0.14899999999999999</v>
      </c>
      <c r="AK16" s="10">
        <v>7.0999999999999994E-2</v>
      </c>
      <c r="AL16" s="10">
        <v>20</v>
      </c>
      <c r="AM16" s="10">
        <v>2.4500000000000002</v>
      </c>
      <c r="AN16" s="10">
        <v>1.72</v>
      </c>
      <c r="AO16" s="10">
        <v>0.45</v>
      </c>
      <c r="AP16" s="1">
        <f t="shared" si="0"/>
        <v>8.2698</v>
      </c>
      <c r="AQ16" s="10">
        <v>3.71</v>
      </c>
      <c r="AR16" s="10">
        <v>0.97</v>
      </c>
      <c r="AS16" s="10">
        <v>1.23</v>
      </c>
      <c r="AT16" s="10">
        <v>4.72</v>
      </c>
      <c r="AU16" s="10">
        <v>2.38</v>
      </c>
      <c r="AV16" s="10">
        <v>0.21</v>
      </c>
      <c r="AW16" s="10">
        <v>5.43</v>
      </c>
      <c r="AX16" s="10">
        <v>0.11</v>
      </c>
      <c r="AY16" s="12">
        <f t="shared" si="1"/>
        <v>13.804600000000001</v>
      </c>
      <c r="AZ16" s="10"/>
      <c r="BA16" s="10"/>
      <c r="BB16" s="10"/>
      <c r="BC16" s="10"/>
    </row>
    <row r="17" spans="4:55" x14ac:dyDescent="0.3">
      <c r="D17" s="11">
        <v>195</v>
      </c>
      <c r="E17" s="22"/>
      <c r="F17" s="22"/>
      <c r="G17" s="22"/>
      <c r="H17" s="22"/>
      <c r="I17" s="22"/>
      <c r="J17" s="22"/>
      <c r="K17" s="22"/>
      <c r="L17" s="22">
        <v>4.1000000000000003E-3</v>
      </c>
      <c r="M17" s="22">
        <v>9.8799999999999999E-2</v>
      </c>
      <c r="N17" s="22">
        <v>6.6199999999999995E-2</v>
      </c>
      <c r="O17" s="22">
        <v>3.1600000000000003E-2</v>
      </c>
      <c r="P17" s="22">
        <v>6.5500000000000003E-2</v>
      </c>
      <c r="Q17" s="22">
        <v>4.7000000000000002E-3</v>
      </c>
      <c r="R17" s="22"/>
      <c r="S17" s="22"/>
      <c r="T17" s="22"/>
      <c r="U17" s="22"/>
      <c r="V17" s="22"/>
      <c r="W17" s="22"/>
      <c r="X17" s="22">
        <v>6.0000000000000001E-3</v>
      </c>
      <c r="Y17" s="22">
        <v>8.3999999999999995E-3</v>
      </c>
      <c r="Z17" s="22">
        <v>0.24</v>
      </c>
      <c r="AA17" s="22">
        <v>7.0000000000000001E-3</v>
      </c>
      <c r="AB17" s="22">
        <v>0.1573</v>
      </c>
      <c r="AC17" s="24">
        <v>1E-3</v>
      </c>
      <c r="AD17" s="10">
        <v>100</v>
      </c>
      <c r="AE17" s="10">
        <v>0.34799999999999998</v>
      </c>
      <c r="AF17" s="10">
        <v>33.055999999999997</v>
      </c>
      <c r="AG17" s="10">
        <v>0.23</v>
      </c>
      <c r="AH17" s="10">
        <v>19.63</v>
      </c>
      <c r="AI17" s="10">
        <v>0.24099999999999999</v>
      </c>
      <c r="AJ17" s="10">
        <v>0.14899999999999999</v>
      </c>
      <c r="AK17" s="10">
        <v>7.0999999999999994E-2</v>
      </c>
      <c r="AL17" s="10">
        <v>30</v>
      </c>
      <c r="AM17" s="10">
        <v>2.13</v>
      </c>
      <c r="AN17" s="10">
        <v>1.95</v>
      </c>
      <c r="AO17" s="10">
        <v>0.6</v>
      </c>
      <c r="AP17" s="1">
        <f t="shared" si="0"/>
        <v>8.7624999999999993</v>
      </c>
      <c r="AQ17" s="10">
        <v>4.93</v>
      </c>
      <c r="AR17" s="10">
        <v>0.82</v>
      </c>
      <c r="AS17" s="10">
        <v>1.66</v>
      </c>
      <c r="AT17" s="10">
        <v>3.79</v>
      </c>
      <c r="AU17" s="10">
        <v>3.97</v>
      </c>
      <c r="AV17" s="10">
        <v>0.1</v>
      </c>
      <c r="AW17" s="10">
        <v>3.39</v>
      </c>
      <c r="AX17" s="10">
        <v>0.47</v>
      </c>
      <c r="AY17" s="12">
        <f t="shared" si="1"/>
        <v>15.5541</v>
      </c>
      <c r="AZ17" s="10"/>
      <c r="BA17" s="10"/>
      <c r="BB17" s="10"/>
      <c r="BC17" s="10"/>
    </row>
    <row r="18" spans="4:55" x14ac:dyDescent="0.3">
      <c r="D18" s="13">
        <v>195</v>
      </c>
      <c r="E18" s="21"/>
      <c r="F18" s="21"/>
      <c r="G18" s="21"/>
      <c r="H18" s="21"/>
      <c r="I18" s="21"/>
      <c r="J18" s="21"/>
      <c r="K18" s="21"/>
      <c r="L18" s="21">
        <v>4.1000000000000003E-3</v>
      </c>
      <c r="M18" s="21">
        <v>9.8799999999999999E-2</v>
      </c>
      <c r="N18" s="21">
        <v>6.6199999999999995E-2</v>
      </c>
      <c r="O18" s="21">
        <v>3.1600000000000003E-2</v>
      </c>
      <c r="P18" s="21">
        <v>6.5500000000000003E-2</v>
      </c>
      <c r="Q18" s="21">
        <v>4.7000000000000002E-3</v>
      </c>
      <c r="R18" s="21"/>
      <c r="S18" s="21"/>
      <c r="T18" s="21"/>
      <c r="U18" s="21"/>
      <c r="V18" s="21"/>
      <c r="W18" s="21"/>
      <c r="X18" s="21">
        <v>6.0000000000000001E-3</v>
      </c>
      <c r="Y18" s="21">
        <v>8.3999999999999995E-3</v>
      </c>
      <c r="Z18" s="21">
        <v>0.24</v>
      </c>
      <c r="AA18" s="21">
        <v>7.0000000000000001E-3</v>
      </c>
      <c r="AB18" s="21">
        <v>0.1573</v>
      </c>
      <c r="AC18" s="25">
        <v>1E-3</v>
      </c>
      <c r="AD18" s="14">
        <v>100</v>
      </c>
      <c r="AE18" s="14">
        <v>0.34799999999999998</v>
      </c>
      <c r="AF18" s="14">
        <v>33.055999999999997</v>
      </c>
      <c r="AG18" s="14">
        <v>0.23</v>
      </c>
      <c r="AH18" s="14">
        <v>19.63</v>
      </c>
      <c r="AI18" s="14">
        <v>0.24099999999999999</v>
      </c>
      <c r="AJ18" s="14">
        <v>0.14899999999999999</v>
      </c>
      <c r="AK18" s="14">
        <v>7.0999999999999994E-2</v>
      </c>
      <c r="AL18" s="14">
        <v>40</v>
      </c>
      <c r="AM18" s="14">
        <v>1.1200000000000001</v>
      </c>
      <c r="AN18" s="14">
        <v>0.89</v>
      </c>
      <c r="AO18" s="14">
        <v>0.74</v>
      </c>
      <c r="AP18" s="19">
        <f t="shared" si="0"/>
        <v>4.7561</v>
      </c>
      <c r="AQ18" s="14">
        <v>3.47</v>
      </c>
      <c r="AR18" s="14">
        <v>0.36</v>
      </c>
      <c r="AS18" s="14">
        <v>1.53</v>
      </c>
      <c r="AT18" s="14">
        <v>1.26</v>
      </c>
      <c r="AU18" s="14">
        <v>5.31</v>
      </c>
      <c r="AV18" s="14">
        <v>0.11</v>
      </c>
      <c r="AW18" s="14">
        <v>0.65</v>
      </c>
      <c r="AX18" s="14">
        <v>0.05</v>
      </c>
      <c r="AY18" s="15">
        <f t="shared" si="1"/>
        <v>12.446700000000002</v>
      </c>
      <c r="AZ18" s="10"/>
      <c r="BA18" s="10"/>
      <c r="BB18" s="10"/>
      <c r="BC18" s="10"/>
    </row>
    <row r="19" spans="4:55" x14ac:dyDescent="0.3">
      <c r="D19" s="11">
        <v>210</v>
      </c>
      <c r="E19" s="22"/>
      <c r="F19" s="22"/>
      <c r="G19" s="22"/>
      <c r="H19" s="22"/>
      <c r="I19" s="22"/>
      <c r="J19" s="22"/>
      <c r="K19" s="22"/>
      <c r="L19" s="22">
        <v>1.0500000000000001E-2</v>
      </c>
      <c r="M19" s="22">
        <v>0.21429999999999999</v>
      </c>
      <c r="N19" s="22">
        <v>0.27389999999999998</v>
      </c>
      <c r="O19" s="22">
        <v>7.2999999999999995E-2</v>
      </c>
      <c r="P19" s="22">
        <v>0.15459999999999999</v>
      </c>
      <c r="Q19" s="22">
        <v>3.1699999999999999E-2</v>
      </c>
      <c r="R19" s="22"/>
      <c r="S19" s="22"/>
      <c r="T19" s="22"/>
      <c r="U19" s="22"/>
      <c r="V19" s="22"/>
      <c r="W19" s="22"/>
      <c r="X19" s="22">
        <v>2.9399999999999999E-2</v>
      </c>
      <c r="Y19" s="22">
        <v>8.0000000000000002E-3</v>
      </c>
      <c r="Z19" s="22">
        <v>0.31</v>
      </c>
      <c r="AA19" s="22">
        <v>4.5999999999999999E-2</v>
      </c>
      <c r="AB19" s="22">
        <v>0.37719999999999998</v>
      </c>
      <c r="AC19" s="22">
        <v>5.8799999999999998E-2</v>
      </c>
      <c r="AD19" s="8">
        <v>100</v>
      </c>
      <c r="AE19" s="8">
        <v>0.34799999999999998</v>
      </c>
      <c r="AF19" s="8">
        <f>AD19*AE19-AP19</f>
        <v>29.793799999999997</v>
      </c>
      <c r="AG19" s="8">
        <v>0.23</v>
      </c>
      <c r="AH19" s="8">
        <f t="shared" si="2"/>
        <v>12.256599999999999</v>
      </c>
      <c r="AI19" s="8">
        <v>0.24099999999999999</v>
      </c>
      <c r="AJ19" s="8">
        <v>0.14899999999999999</v>
      </c>
      <c r="AK19" s="8">
        <v>7.0999999999999994E-2</v>
      </c>
      <c r="AL19" s="8">
        <v>0</v>
      </c>
      <c r="AM19" s="8">
        <v>2.12</v>
      </c>
      <c r="AN19" s="8">
        <v>0.78</v>
      </c>
      <c r="AO19" s="8">
        <v>0.49</v>
      </c>
      <c r="AP19" s="18">
        <f t="shared" si="0"/>
        <v>5.0061999999999998</v>
      </c>
      <c r="AQ19" s="8">
        <v>1.47</v>
      </c>
      <c r="AR19" s="8">
        <v>0.43</v>
      </c>
      <c r="AS19" s="8">
        <v>0.57999999999999996</v>
      </c>
      <c r="AT19" s="8">
        <v>1.81</v>
      </c>
      <c r="AU19" s="8">
        <v>2.74</v>
      </c>
      <c r="AV19" s="8">
        <v>0.1</v>
      </c>
      <c r="AW19" s="8">
        <v>4.7300000000000004</v>
      </c>
      <c r="AX19" s="8">
        <v>0.17</v>
      </c>
      <c r="AY19" s="9">
        <f t="shared" si="1"/>
        <v>10.743400000000001</v>
      </c>
      <c r="AZ19" s="10"/>
      <c r="BA19" s="10"/>
      <c r="BB19" s="10"/>
      <c r="BC19" s="10"/>
    </row>
    <row r="20" spans="4:55" x14ac:dyDescent="0.3">
      <c r="D20" s="11">
        <v>210</v>
      </c>
      <c r="E20" s="22"/>
      <c r="F20" s="22"/>
      <c r="G20" s="22"/>
      <c r="H20" s="22"/>
      <c r="I20" s="22"/>
      <c r="J20" s="22"/>
      <c r="K20" s="22"/>
      <c r="L20" s="22">
        <v>1.0500000000000001E-2</v>
      </c>
      <c r="M20" s="22">
        <v>0.21429999999999999</v>
      </c>
      <c r="N20" s="22">
        <v>0.27389999999999998</v>
      </c>
      <c r="O20" s="22">
        <v>7.2999999999999995E-2</v>
      </c>
      <c r="P20" s="22">
        <v>0.15459999999999999</v>
      </c>
      <c r="Q20" s="22">
        <v>3.1699999999999999E-2</v>
      </c>
      <c r="R20" s="22"/>
      <c r="S20" s="22"/>
      <c r="T20" s="22"/>
      <c r="U20" s="22"/>
      <c r="V20" s="22"/>
      <c r="W20" s="22"/>
      <c r="X20" s="22">
        <v>2.9399999999999999E-2</v>
      </c>
      <c r="Y20" s="22">
        <v>8.0000000000000002E-3</v>
      </c>
      <c r="Z20" s="22">
        <v>0.31</v>
      </c>
      <c r="AA20" s="22">
        <v>4.5999999999999999E-2</v>
      </c>
      <c r="AB20" s="22">
        <v>0.37719999999999998</v>
      </c>
      <c r="AC20" s="22">
        <v>5.8799999999999998E-2</v>
      </c>
      <c r="AD20" s="10">
        <v>100</v>
      </c>
      <c r="AE20" s="10">
        <v>0.34799999999999998</v>
      </c>
      <c r="AF20" s="10">
        <v>29.794</v>
      </c>
      <c r="AG20" s="10">
        <v>0.23</v>
      </c>
      <c r="AH20" s="10">
        <v>12.257</v>
      </c>
      <c r="AI20" s="10">
        <v>0.24099999999999999</v>
      </c>
      <c r="AJ20" s="10">
        <v>0.14899999999999999</v>
      </c>
      <c r="AK20" s="10">
        <v>7.0999999999999994E-2</v>
      </c>
      <c r="AL20" s="10">
        <v>5</v>
      </c>
      <c r="AM20" s="10">
        <v>2.44</v>
      </c>
      <c r="AN20" s="10">
        <v>1.87</v>
      </c>
      <c r="AO20" s="10">
        <v>0.48</v>
      </c>
      <c r="AP20" s="1">
        <f t="shared" si="0"/>
        <v>8.8003</v>
      </c>
      <c r="AQ20" s="10">
        <v>4.04</v>
      </c>
      <c r="AR20" s="10">
        <v>0.86</v>
      </c>
      <c r="AS20" s="10">
        <v>1.44</v>
      </c>
      <c r="AT20" s="10">
        <v>4.17</v>
      </c>
      <c r="AU20" s="10">
        <v>2.72</v>
      </c>
      <c r="AV20" s="10">
        <v>0.25</v>
      </c>
      <c r="AW20" s="10">
        <v>7.07</v>
      </c>
      <c r="AX20" s="10">
        <v>0.23</v>
      </c>
      <c r="AY20" s="12">
        <f t="shared" si="1"/>
        <v>16.375200000000003</v>
      </c>
      <c r="AZ20" s="10"/>
      <c r="BA20" s="10"/>
      <c r="BB20" s="10"/>
      <c r="BC20" s="10"/>
    </row>
    <row r="21" spans="4:55" x14ac:dyDescent="0.3">
      <c r="D21" s="11">
        <v>210</v>
      </c>
      <c r="E21" s="22"/>
      <c r="F21" s="22"/>
      <c r="G21" s="22"/>
      <c r="H21" s="22"/>
      <c r="I21" s="22"/>
      <c r="J21" s="22"/>
      <c r="K21" s="22"/>
      <c r="L21" s="22">
        <v>1.0500000000000001E-2</v>
      </c>
      <c r="M21" s="22">
        <v>0.21429999999999999</v>
      </c>
      <c r="N21" s="22">
        <v>0.27389999999999998</v>
      </c>
      <c r="O21" s="22">
        <v>7.2999999999999995E-2</v>
      </c>
      <c r="P21" s="22">
        <v>0.15459999999999999</v>
      </c>
      <c r="Q21" s="22">
        <v>3.1699999999999999E-2</v>
      </c>
      <c r="R21" s="22"/>
      <c r="S21" s="22"/>
      <c r="T21" s="22"/>
      <c r="U21" s="22"/>
      <c r="V21" s="22"/>
      <c r="W21" s="22"/>
      <c r="X21" s="22">
        <v>2.9399999999999999E-2</v>
      </c>
      <c r="Y21" s="22">
        <v>8.0000000000000002E-3</v>
      </c>
      <c r="Z21" s="22">
        <v>0.31</v>
      </c>
      <c r="AA21" s="22">
        <v>4.5999999999999999E-2</v>
      </c>
      <c r="AB21" s="22">
        <v>0.37719999999999998</v>
      </c>
      <c r="AC21" s="22">
        <v>5.8799999999999998E-2</v>
      </c>
      <c r="AD21" s="10">
        <v>100</v>
      </c>
      <c r="AE21" s="10">
        <v>0.34799999999999998</v>
      </c>
      <c r="AF21" s="10">
        <v>29.794</v>
      </c>
      <c r="AG21" s="10">
        <v>0.23</v>
      </c>
      <c r="AH21" s="10">
        <v>12.257</v>
      </c>
      <c r="AI21" s="10">
        <v>0.24099999999999999</v>
      </c>
      <c r="AJ21" s="10">
        <v>0.14899999999999999</v>
      </c>
      <c r="AK21" s="10">
        <v>7.0999999999999994E-2</v>
      </c>
      <c r="AL21" s="10">
        <v>10</v>
      </c>
      <c r="AM21" s="10">
        <v>1.38</v>
      </c>
      <c r="AN21" s="10">
        <v>2.12</v>
      </c>
      <c r="AO21" s="10">
        <v>0.75</v>
      </c>
      <c r="AP21" s="1">
        <f t="shared" si="0"/>
        <v>9.3127999999999993</v>
      </c>
      <c r="AQ21" s="10">
        <v>4.16</v>
      </c>
      <c r="AR21" s="10">
        <v>1.1499999999999999</v>
      </c>
      <c r="AS21" s="10">
        <v>2</v>
      </c>
      <c r="AT21" s="10">
        <v>2.0499999999999998</v>
      </c>
      <c r="AU21" s="10">
        <v>5.07</v>
      </c>
      <c r="AV21" s="10">
        <v>0.62</v>
      </c>
      <c r="AW21" s="10">
        <v>0.94</v>
      </c>
      <c r="AX21" s="10">
        <v>0.05</v>
      </c>
      <c r="AY21" s="12">
        <f t="shared" si="1"/>
        <v>14.048700000000002</v>
      </c>
      <c r="AZ21" s="10"/>
      <c r="BA21" s="10"/>
      <c r="BB21" s="10"/>
      <c r="BC21" s="10"/>
    </row>
    <row r="22" spans="4:55" x14ac:dyDescent="0.3">
      <c r="D22" s="11">
        <v>210</v>
      </c>
      <c r="E22" s="22"/>
      <c r="F22" s="22"/>
      <c r="G22" s="22"/>
      <c r="H22" s="22"/>
      <c r="I22" s="22"/>
      <c r="J22" s="22"/>
      <c r="K22" s="22"/>
      <c r="L22" s="22">
        <v>1.0500000000000001E-2</v>
      </c>
      <c r="M22" s="22">
        <v>0.21429999999999999</v>
      </c>
      <c r="N22" s="22">
        <v>0.27389999999999998</v>
      </c>
      <c r="O22" s="22">
        <v>7.2999999999999995E-2</v>
      </c>
      <c r="P22" s="22">
        <v>0.15459999999999999</v>
      </c>
      <c r="Q22" s="22">
        <v>3.1699999999999999E-2</v>
      </c>
      <c r="R22" s="22"/>
      <c r="S22" s="22"/>
      <c r="T22" s="22"/>
      <c r="U22" s="22"/>
      <c r="V22" s="22"/>
      <c r="W22" s="22"/>
      <c r="X22" s="22">
        <v>2.9399999999999999E-2</v>
      </c>
      <c r="Y22" s="22">
        <v>8.0000000000000002E-3</v>
      </c>
      <c r="Z22" s="22">
        <v>0.31</v>
      </c>
      <c r="AA22" s="22">
        <v>4.5999999999999999E-2</v>
      </c>
      <c r="AB22" s="22">
        <v>0.37719999999999998</v>
      </c>
      <c r="AC22" s="22">
        <v>5.8799999999999998E-2</v>
      </c>
      <c r="AD22" s="10">
        <v>100</v>
      </c>
      <c r="AE22" s="10">
        <v>0.34799999999999998</v>
      </c>
      <c r="AF22" s="10">
        <v>29.794</v>
      </c>
      <c r="AG22" s="10">
        <v>0.23</v>
      </c>
      <c r="AH22" s="10">
        <v>12.257</v>
      </c>
      <c r="AI22" s="10">
        <v>0.24099999999999999</v>
      </c>
      <c r="AJ22" s="10">
        <v>0.14899999999999999</v>
      </c>
      <c r="AK22" s="10">
        <v>7.0999999999999994E-2</v>
      </c>
      <c r="AL22" s="10">
        <v>15</v>
      </c>
      <c r="AM22" s="10">
        <v>1.18</v>
      </c>
      <c r="AN22" s="10">
        <v>2.38</v>
      </c>
      <c r="AO22" s="10">
        <v>1.17</v>
      </c>
      <c r="AP22" s="1">
        <f t="shared" si="0"/>
        <v>10.420199999999999</v>
      </c>
      <c r="AQ22" s="10">
        <v>1.0900000000000001</v>
      </c>
      <c r="AR22" s="10">
        <v>1.06</v>
      </c>
      <c r="AS22" s="10">
        <v>2.21</v>
      </c>
      <c r="AT22" s="10">
        <v>0.47</v>
      </c>
      <c r="AU22" s="10">
        <v>5.4</v>
      </c>
      <c r="AV22" s="10">
        <v>0.6</v>
      </c>
      <c r="AW22" s="10">
        <v>0.22</v>
      </c>
      <c r="AX22" s="10">
        <v>0.03</v>
      </c>
      <c r="AY22" s="12">
        <f t="shared" si="1"/>
        <v>11.131200000000002</v>
      </c>
      <c r="AZ22" s="10"/>
      <c r="BA22" s="10"/>
      <c r="BB22" s="10"/>
      <c r="BC22" s="10"/>
    </row>
    <row r="23" spans="4:55" x14ac:dyDescent="0.3">
      <c r="D23" s="11">
        <v>210</v>
      </c>
      <c r="E23" s="22"/>
      <c r="F23" s="22"/>
      <c r="G23" s="22"/>
      <c r="H23" s="22"/>
      <c r="I23" s="22"/>
      <c r="J23" s="22"/>
      <c r="K23" s="22"/>
      <c r="L23" s="22">
        <v>1.0500000000000001E-2</v>
      </c>
      <c r="M23" s="22">
        <v>0.21429999999999999</v>
      </c>
      <c r="N23" s="22">
        <v>0.27389999999999998</v>
      </c>
      <c r="O23" s="22">
        <v>7.2999999999999995E-2</v>
      </c>
      <c r="P23" s="22">
        <v>0.15459999999999999</v>
      </c>
      <c r="Q23" s="22">
        <v>3.1699999999999999E-2</v>
      </c>
      <c r="R23" s="22"/>
      <c r="S23" s="22"/>
      <c r="T23" s="22"/>
      <c r="U23" s="22"/>
      <c r="V23" s="22"/>
      <c r="W23" s="22"/>
      <c r="X23" s="22">
        <v>2.9399999999999999E-2</v>
      </c>
      <c r="Y23" s="22">
        <v>8.0000000000000002E-3</v>
      </c>
      <c r="Z23" s="22">
        <v>0.31</v>
      </c>
      <c r="AA23" s="22">
        <v>4.5999999999999999E-2</v>
      </c>
      <c r="AB23" s="22">
        <v>0.37719999999999998</v>
      </c>
      <c r="AC23" s="22">
        <v>5.8799999999999998E-2</v>
      </c>
      <c r="AD23" s="10">
        <v>100</v>
      </c>
      <c r="AE23" s="10">
        <v>0.34799999999999998</v>
      </c>
      <c r="AF23" s="10">
        <v>29.794</v>
      </c>
      <c r="AG23" s="10">
        <v>0.23</v>
      </c>
      <c r="AH23" s="10">
        <v>12.257</v>
      </c>
      <c r="AI23" s="10">
        <v>0.24099999999999999</v>
      </c>
      <c r="AJ23" s="10">
        <v>0.14899999999999999</v>
      </c>
      <c r="AK23" s="10">
        <v>7.0999999999999994E-2</v>
      </c>
      <c r="AL23" s="10">
        <v>20</v>
      </c>
      <c r="AM23" s="10">
        <v>0.86</v>
      </c>
      <c r="AN23" s="10">
        <v>2.36</v>
      </c>
      <c r="AO23" s="10">
        <v>1.2</v>
      </c>
      <c r="AP23" s="1">
        <f t="shared" si="0"/>
        <v>10.016399999999997</v>
      </c>
      <c r="AQ23" s="10">
        <v>0.57999999999999996</v>
      </c>
      <c r="AR23" s="10">
        <v>0.35</v>
      </c>
      <c r="AS23" s="10">
        <v>2.0499999999999998</v>
      </c>
      <c r="AT23" s="10">
        <v>0.45</v>
      </c>
      <c r="AU23" s="10">
        <v>4.7699999999999996</v>
      </c>
      <c r="AV23" s="10">
        <v>0.51</v>
      </c>
      <c r="AW23" s="10">
        <v>0.24</v>
      </c>
      <c r="AX23" s="10">
        <v>0.03</v>
      </c>
      <c r="AY23" s="12">
        <f t="shared" si="1"/>
        <v>9.0992999999999995</v>
      </c>
      <c r="AZ23" s="10"/>
      <c r="BA23" s="10"/>
      <c r="BB23" s="10"/>
      <c r="BC23" s="10"/>
    </row>
    <row r="24" spans="4:55" x14ac:dyDescent="0.3">
      <c r="D24" s="11">
        <v>210</v>
      </c>
      <c r="E24" s="22"/>
      <c r="F24" s="22"/>
      <c r="G24" s="22"/>
      <c r="H24" s="22"/>
      <c r="I24" s="22"/>
      <c r="J24" s="22"/>
      <c r="K24" s="22"/>
      <c r="L24" s="22">
        <v>1.0500000000000001E-2</v>
      </c>
      <c r="M24" s="22">
        <v>0.21429999999999999</v>
      </c>
      <c r="N24" s="22">
        <v>0.27389999999999998</v>
      </c>
      <c r="O24" s="22">
        <v>7.2999999999999995E-2</v>
      </c>
      <c r="P24" s="22">
        <v>0.15459999999999999</v>
      </c>
      <c r="Q24" s="22">
        <v>3.1699999999999999E-2</v>
      </c>
      <c r="R24" s="22"/>
      <c r="S24" s="22"/>
      <c r="T24" s="22"/>
      <c r="U24" s="22"/>
      <c r="V24" s="22"/>
      <c r="W24" s="22"/>
      <c r="X24" s="22">
        <v>2.9399999999999999E-2</v>
      </c>
      <c r="Y24" s="22">
        <v>8.0000000000000002E-3</v>
      </c>
      <c r="Z24" s="22">
        <v>0.31</v>
      </c>
      <c r="AA24" s="22">
        <v>4.5999999999999999E-2</v>
      </c>
      <c r="AB24" s="22">
        <v>0.37719999999999998</v>
      </c>
      <c r="AC24" s="22">
        <v>5.8799999999999998E-2</v>
      </c>
      <c r="AD24" s="10">
        <v>100</v>
      </c>
      <c r="AE24" s="10">
        <v>0.34799999999999998</v>
      </c>
      <c r="AF24" s="10">
        <v>29.794</v>
      </c>
      <c r="AG24" s="10">
        <v>0.23</v>
      </c>
      <c r="AH24" s="10">
        <v>12.257</v>
      </c>
      <c r="AI24" s="10">
        <v>0.24099999999999999</v>
      </c>
      <c r="AJ24" s="10">
        <v>0.14899999999999999</v>
      </c>
      <c r="AK24" s="10">
        <v>7.0999999999999994E-2</v>
      </c>
      <c r="AL24" s="10">
        <v>30</v>
      </c>
      <c r="AM24" s="10">
        <v>0.82</v>
      </c>
      <c r="AN24" s="10">
        <v>1.98</v>
      </c>
      <c r="AO24" s="10">
        <v>1.01</v>
      </c>
      <c r="AP24" s="1">
        <f t="shared" si="0"/>
        <v>8.3581999999999983</v>
      </c>
      <c r="AQ24" s="10">
        <v>0.56999999999999995</v>
      </c>
      <c r="AR24" s="10">
        <v>0.31</v>
      </c>
      <c r="AS24" s="10">
        <v>1.7</v>
      </c>
      <c r="AT24" s="10">
        <v>0.42</v>
      </c>
      <c r="AU24" s="10">
        <v>4.33</v>
      </c>
      <c r="AV24" s="10">
        <v>0.28999999999999998</v>
      </c>
      <c r="AW24" s="10">
        <v>0.12</v>
      </c>
      <c r="AX24" s="10">
        <v>0.01</v>
      </c>
      <c r="AY24" s="12">
        <f t="shared" si="1"/>
        <v>8.0604999999999993</v>
      </c>
      <c r="AZ24" s="10"/>
      <c r="BA24" s="10"/>
      <c r="BB24" s="10"/>
      <c r="BC24" s="10"/>
    </row>
    <row r="25" spans="4:55" x14ac:dyDescent="0.3">
      <c r="D25" s="13">
        <v>210</v>
      </c>
      <c r="E25" s="22"/>
      <c r="F25" s="22"/>
      <c r="G25" s="22"/>
      <c r="H25" s="22"/>
      <c r="I25" s="22"/>
      <c r="J25" s="22"/>
      <c r="K25" s="22"/>
      <c r="L25" s="22">
        <v>1.0500000000000001E-2</v>
      </c>
      <c r="M25" s="22">
        <v>0.21429999999999999</v>
      </c>
      <c r="N25" s="22">
        <v>0.27389999999999998</v>
      </c>
      <c r="O25" s="22">
        <v>7.2999999999999995E-2</v>
      </c>
      <c r="P25" s="22">
        <v>0.15459999999999999</v>
      </c>
      <c r="Q25" s="22">
        <v>3.1699999999999999E-2</v>
      </c>
      <c r="R25" s="22"/>
      <c r="S25" s="22"/>
      <c r="T25" s="22"/>
      <c r="U25" s="22"/>
      <c r="V25" s="22"/>
      <c r="W25" s="22"/>
      <c r="X25" s="22">
        <v>2.9399999999999999E-2</v>
      </c>
      <c r="Y25" s="22">
        <v>8.0000000000000002E-3</v>
      </c>
      <c r="Z25" s="22">
        <v>0.31</v>
      </c>
      <c r="AA25" s="22">
        <v>4.5999999999999999E-2</v>
      </c>
      <c r="AB25" s="22">
        <v>0.37719999999999998</v>
      </c>
      <c r="AC25" s="22">
        <v>5.8799999999999998E-2</v>
      </c>
      <c r="AD25" s="14">
        <v>100</v>
      </c>
      <c r="AE25" s="14">
        <v>0.34799999999999998</v>
      </c>
      <c r="AF25" s="14">
        <v>29.794</v>
      </c>
      <c r="AG25" s="14">
        <v>0.23</v>
      </c>
      <c r="AH25" s="14">
        <v>12.257</v>
      </c>
      <c r="AI25" s="14">
        <v>0.24099999999999999</v>
      </c>
      <c r="AJ25" s="14">
        <v>0.14899999999999999</v>
      </c>
      <c r="AK25" s="14">
        <v>7.0999999999999994E-2</v>
      </c>
      <c r="AL25" s="14">
        <v>40</v>
      </c>
      <c r="AM25" s="14">
        <v>0.51</v>
      </c>
      <c r="AN25" s="14">
        <v>1.75</v>
      </c>
      <c r="AO25" s="14">
        <v>0.98</v>
      </c>
      <c r="AP25" s="19">
        <f t="shared" si="0"/>
        <v>7.3424999999999994</v>
      </c>
      <c r="AQ25" s="14">
        <v>0.37</v>
      </c>
      <c r="AR25" s="14">
        <v>0.27</v>
      </c>
      <c r="AS25" s="14">
        <v>1.55</v>
      </c>
      <c r="AT25" s="14">
        <v>0.34</v>
      </c>
      <c r="AU25" s="14">
        <v>3.79</v>
      </c>
      <c r="AV25" s="14">
        <v>0.3</v>
      </c>
      <c r="AW25" s="14">
        <v>0.22</v>
      </c>
      <c r="AX25" s="14">
        <v>0.12</v>
      </c>
      <c r="AY25" s="15">
        <f t="shared" si="1"/>
        <v>7.2115</v>
      </c>
      <c r="AZ25" s="10"/>
      <c r="BA25" s="10"/>
      <c r="BB25" s="10"/>
      <c r="BC2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Demetrio Canutilho</dc:creator>
  <cp:lastModifiedBy>Augusto Demetrio Canutilho</cp:lastModifiedBy>
  <dcterms:created xsi:type="dcterms:W3CDTF">2025-07-08T14:34:22Z</dcterms:created>
  <dcterms:modified xsi:type="dcterms:W3CDTF">2025-07-21T12:57:21Z</dcterms:modified>
</cp:coreProperties>
</file>