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9875" windowHeight="7590"/>
  </bookViews>
  <sheets>
    <sheet name="Hoja1" sheetId="9" r:id="rId1"/>
    <sheet name="Supuest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  <sheet name="Rotacion 8" sheetId="11" r:id="rId10"/>
  </sheets>
  <definedNames>
    <definedName name="_xlnm._FilterDatabase" localSheetId="2" hidden="1">'Rotacion 1'!$B$1:$E$1</definedName>
    <definedName name="_xlnm._FilterDatabase" localSheetId="3" hidden="1">'Rotacion 2'!$B$1:$D$1</definedName>
    <definedName name="_xlnm._FilterDatabase" localSheetId="4" hidden="1">'Rotacion 3'!$C$1:$E$73</definedName>
    <definedName name="_xlnm._FilterDatabase" localSheetId="5" hidden="1">'Rotacion 4'!$B$1:$D$1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  <definedName name="_xlnm._FilterDatabase" localSheetId="9" hidden="1">'Rotacion 8'!$B$1:$D$1</definedName>
  </definedNames>
  <calcPr calcId="144525"/>
</workbook>
</file>

<file path=xl/calcChain.xml><?xml version="1.0" encoding="utf-8"?>
<calcChain xmlns="http://schemas.openxmlformats.org/spreadsheetml/2006/main">
  <c r="A73" i="9" l="1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C2" i="4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B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B9" i="5"/>
  <c r="B2" i="2" l="1"/>
  <c r="D20" i="1" l="1"/>
  <c r="D24" i="1"/>
  <c r="B26" i="1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3" i="6"/>
  <c r="B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5" i="5"/>
  <c r="B2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6" i="5"/>
  <c r="B7" i="5"/>
  <c r="B8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" i="5"/>
  <c r="B3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</calcChain>
</file>

<file path=xl/sharedStrings.xml><?xml version="1.0" encoding="utf-8"?>
<sst xmlns="http://schemas.openxmlformats.org/spreadsheetml/2006/main" count="1988" uniqueCount="75">
  <si>
    <t>rf</t>
  </si>
  <si>
    <t>PAST</t>
  </si>
  <si>
    <t>EUCA</t>
  </si>
  <si>
    <t>SOYB</t>
  </si>
  <si>
    <t>CORN</t>
  </si>
  <si>
    <t>MONT</t>
  </si>
  <si>
    <t>OATS</t>
  </si>
  <si>
    <t>SGHY</t>
  </si>
  <si>
    <t>Mes</t>
  </si>
  <si>
    <t>CORN 1RA</t>
  </si>
  <si>
    <t>CORN 2DA</t>
  </si>
  <si>
    <t>SOYB 1RA</t>
  </si>
  <si>
    <t>SOYB 2DA</t>
  </si>
  <si>
    <t>SORG 1RA</t>
  </si>
  <si>
    <t>SORG 2DA</t>
  </si>
  <si>
    <t>OATS/AVENA</t>
  </si>
  <si>
    <t>USD/ha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</si>
  <si>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</si>
  <si>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</si>
  <si>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</si>
  <si>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</si>
  <si>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</si>
  <si>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</si>
  <si>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</si>
  <si>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</si>
  <si>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</si>
  <si>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</si>
  <si>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</si>
  <si>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</si>
  <si>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usd / ha anuales</t>
  </si>
  <si>
    <t>1RA= sin plantar algo de invierno antes (trigo o avena)</t>
  </si>
  <si>
    <t>2DA= plantando despues de un cultivo de invierno</t>
  </si>
  <si>
    <t>Rotacion</t>
  </si>
  <si>
    <t>El primer vector supone un costo anual de 120 usd/ha distribuido uniformemente en los meses</t>
  </si>
  <si>
    <t xml:space="preserve">El segundo vector asume que el costo se paga de una vez </t>
  </si>
  <si>
    <t>Supuesto: la soja es de segunda</t>
  </si>
  <si>
    <t>Fuente: Okara</t>
  </si>
  <si>
    <t>http://www.inia.uy/Documentos/P%C3%BAblicos/INIA%20Las%20Brujas/PRODUCCI%C3%93N%20FAMILIAR/Ganader%C3%ADa%20familiar%20en%20el%20sur_16mayo2019/8_Lombardo_IPA.pdf</t>
  </si>
  <si>
    <t>Link inia costos ganaderos</t>
  </si>
  <si>
    <t xml:space="preserve"> Fuente ppt inia costos (inst plan agropec)</t>
  </si>
  <si>
    <t>supongo que la past es de cobertura</t>
  </si>
  <si>
    <t>Tambien hay data en union rural de flores y sofoval, que es parecida</t>
  </si>
  <si>
    <t>Costo Por ha/eucalypto:</t>
  </si>
  <si>
    <t xml:space="preserve">Supuestos: aprox 1300 plantas/ha </t>
  </si>
  <si>
    <t>Fuente: costo ficto mgap 2010 ajustado por inflacion</t>
  </si>
  <si>
    <t>Costo corr 2010 pesos</t>
  </si>
  <si>
    <t>Indice ipc ene 2010</t>
  </si>
  <si>
    <t>Indice ipc ene 2020</t>
  </si>
  <si>
    <t>Inflacion:</t>
  </si>
  <si>
    <t>Costo pesos 2020</t>
  </si>
  <si>
    <t>Dólar Enero 2020 (aprox dólar interbancario)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</si>
  <si>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</si>
  <si>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</si>
  <si>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</si>
  <si>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</si>
  <si>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</si>
  <si>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</si>
  <si>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</si>
  <si>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</si>
  <si>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USD/ha 2</t>
  </si>
  <si>
    <t>USD/ha1</t>
  </si>
  <si>
    <t>Supuesto: el costo de las paturas se hace durante todo los meses</t>
  </si>
  <si>
    <t>Supuesto: el costo es el costo de una vez que implica forestar.</t>
  </si>
  <si>
    <t>Supuesto: los costos de cultivar y cosechar se hacen al principio del período</t>
  </si>
  <si>
    <t>Meses</t>
  </si>
  <si>
    <t>Año</t>
  </si>
  <si>
    <t>Anio</t>
  </si>
  <si>
    <t xml:space="preserve">unico uso: </t>
  </si>
  <si>
    <t>unico uso</t>
  </si>
  <si>
    <t>La rotación es la misma que la 4, nada mas que empieza en otro momento</t>
  </si>
  <si>
    <t>SORGHUM</t>
  </si>
  <si>
    <t>PASTURE</t>
  </si>
  <si>
    <t>rotacion_8</t>
  </si>
  <si>
    <t>GRAS</t>
  </si>
  <si>
    <t>WWHT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</si>
</sst>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0" fillId="0" borderId="0" xfId="0" applyAlignment="1">
      <alignment wrapText="1"/>
    </xf>
    <xf numFmtId="2" fontId="2" fillId="0" borderId="0" xfId="0" applyNumberFormat="1" applyFont="1" applyFill="1" applyAlignment="1" applyProtection="1">
      <alignment horizontal="right"/>
    </xf>
    <xf numFmtId="0" fontId="0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ia.uy/Documentos/P%C3%BAblicos/INIA%20Las%20Brujas/PRODUCCI%C3%93N%20FAMILIAR/Ganader%C3%ADa%20familiar%20en%20el%20sur_16mayo2019/8_Lombardo_IP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s="6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72</v>
      </c>
    </row>
    <row r="2" spans="1:8" x14ac:dyDescent="0.25">
      <c r="A2">
        <f>Supuestos!$B$4/12</f>
        <v>10</v>
      </c>
      <c r="B2">
        <v>760</v>
      </c>
      <c r="C2">
        <v>395</v>
      </c>
      <c r="D2">
        <v>641</v>
      </c>
      <c r="E2">
        <v>10</v>
      </c>
      <c r="F2">
        <v>10</v>
      </c>
      <c r="G2">
        <v>10</v>
      </c>
      <c r="H2">
        <v>0</v>
      </c>
    </row>
    <row r="3" spans="1:8" x14ac:dyDescent="0.25">
      <c r="A3">
        <f>Supuestos!$B$4/12</f>
        <v>10</v>
      </c>
      <c r="B3">
        <v>0</v>
      </c>
      <c r="C3">
        <v>0</v>
      </c>
      <c r="D3">
        <v>0</v>
      </c>
      <c r="E3">
        <v>10</v>
      </c>
      <c r="F3">
        <v>393</v>
      </c>
      <c r="G3">
        <v>10</v>
      </c>
      <c r="H3">
        <v>0</v>
      </c>
    </row>
    <row r="4" spans="1:8" x14ac:dyDescent="0.25">
      <c r="A4">
        <f>Supuestos!$B$4/12</f>
        <v>10</v>
      </c>
      <c r="B4">
        <v>0</v>
      </c>
      <c r="C4">
        <v>0</v>
      </c>
      <c r="D4">
        <v>0</v>
      </c>
      <c r="E4">
        <v>10</v>
      </c>
      <c r="F4">
        <v>0</v>
      </c>
      <c r="G4">
        <v>10</v>
      </c>
      <c r="H4">
        <v>0</v>
      </c>
    </row>
    <row r="5" spans="1:8" x14ac:dyDescent="0.25">
      <c r="A5">
        <f>Supuestos!$B$4/12</f>
        <v>10</v>
      </c>
      <c r="B5">
        <v>0</v>
      </c>
      <c r="C5">
        <v>476</v>
      </c>
      <c r="D5">
        <v>10</v>
      </c>
      <c r="E5">
        <v>10</v>
      </c>
      <c r="F5">
        <v>0</v>
      </c>
      <c r="G5">
        <v>10</v>
      </c>
      <c r="H5">
        <v>0</v>
      </c>
    </row>
    <row r="6" spans="1:8" x14ac:dyDescent="0.25">
      <c r="A6">
        <f>Supuestos!$B$4/12</f>
        <v>10</v>
      </c>
      <c r="B6">
        <v>0</v>
      </c>
      <c r="C6">
        <v>0</v>
      </c>
      <c r="D6">
        <v>10</v>
      </c>
      <c r="E6">
        <v>10</v>
      </c>
      <c r="F6">
        <v>0</v>
      </c>
      <c r="G6">
        <v>10</v>
      </c>
      <c r="H6">
        <v>0</v>
      </c>
    </row>
    <row r="7" spans="1:8" x14ac:dyDescent="0.25">
      <c r="A7">
        <f>Supuestos!$B$4/12</f>
        <v>10</v>
      </c>
      <c r="B7">
        <v>0</v>
      </c>
      <c r="C7">
        <v>0</v>
      </c>
      <c r="D7">
        <v>10</v>
      </c>
      <c r="E7">
        <v>10</v>
      </c>
      <c r="F7">
        <v>0</v>
      </c>
      <c r="G7">
        <v>10</v>
      </c>
      <c r="H7">
        <v>0</v>
      </c>
    </row>
    <row r="8" spans="1:8" x14ac:dyDescent="0.25">
      <c r="A8">
        <f>Supuestos!$B$4/12</f>
        <v>10</v>
      </c>
      <c r="B8">
        <v>0</v>
      </c>
      <c r="C8">
        <v>0</v>
      </c>
      <c r="D8">
        <v>10</v>
      </c>
      <c r="E8">
        <v>10</v>
      </c>
      <c r="F8">
        <v>0</v>
      </c>
      <c r="G8">
        <v>10</v>
      </c>
      <c r="H8">
        <v>0</v>
      </c>
    </row>
    <row r="9" spans="1:8" x14ac:dyDescent="0.25">
      <c r="A9">
        <f>Supuestos!$B$4/12</f>
        <v>10</v>
      </c>
      <c r="B9">
        <v>0</v>
      </c>
      <c r="C9">
        <v>0</v>
      </c>
      <c r="D9">
        <v>10</v>
      </c>
      <c r="E9">
        <v>10</v>
      </c>
      <c r="F9">
        <v>0</v>
      </c>
      <c r="G9">
        <v>10</v>
      </c>
      <c r="H9">
        <v>0</v>
      </c>
    </row>
    <row r="10" spans="1:8" x14ac:dyDescent="0.25">
      <c r="A10">
        <f>Supuestos!$B$4/12</f>
        <v>10</v>
      </c>
      <c r="B10">
        <v>0</v>
      </c>
      <c r="C10">
        <v>0</v>
      </c>
      <c r="D10">
        <v>10</v>
      </c>
      <c r="E10">
        <v>10</v>
      </c>
      <c r="F10">
        <v>0</v>
      </c>
      <c r="G10">
        <v>10</v>
      </c>
      <c r="H10">
        <v>0</v>
      </c>
    </row>
    <row r="11" spans="1:8" x14ac:dyDescent="0.25">
      <c r="A11">
        <f>Supuestos!$B$4/12</f>
        <v>10</v>
      </c>
      <c r="B11">
        <v>0</v>
      </c>
      <c r="C11">
        <v>0</v>
      </c>
      <c r="D11">
        <v>10</v>
      </c>
      <c r="E11">
        <v>10</v>
      </c>
      <c r="F11">
        <v>447</v>
      </c>
      <c r="G11">
        <v>10</v>
      </c>
      <c r="H11">
        <v>0</v>
      </c>
    </row>
    <row r="12" spans="1:8" x14ac:dyDescent="0.25">
      <c r="A12">
        <f>Supuestos!$B$4/12</f>
        <v>10</v>
      </c>
      <c r="B12">
        <v>0</v>
      </c>
      <c r="C12">
        <v>0</v>
      </c>
      <c r="D12">
        <v>10</v>
      </c>
      <c r="E12">
        <v>10</v>
      </c>
      <c r="F12">
        <v>0</v>
      </c>
      <c r="G12">
        <v>10</v>
      </c>
      <c r="H12">
        <v>0</v>
      </c>
    </row>
    <row r="13" spans="1:8" x14ac:dyDescent="0.25">
      <c r="A13">
        <f>Supuestos!$B$4/12</f>
        <v>10</v>
      </c>
      <c r="B13">
        <v>0</v>
      </c>
      <c r="C13">
        <v>395</v>
      </c>
      <c r="D13">
        <v>10</v>
      </c>
      <c r="E13">
        <v>10</v>
      </c>
      <c r="F13">
        <v>0</v>
      </c>
      <c r="G13">
        <v>10</v>
      </c>
      <c r="H13">
        <v>0</v>
      </c>
    </row>
    <row r="14" spans="1:8" x14ac:dyDescent="0.25">
      <c r="A14">
        <f>Supuestos!$B$4/12</f>
        <v>10</v>
      </c>
      <c r="B14">
        <v>0</v>
      </c>
      <c r="C14">
        <v>0</v>
      </c>
      <c r="D14">
        <v>10</v>
      </c>
      <c r="E14">
        <v>10</v>
      </c>
      <c r="F14">
        <v>0</v>
      </c>
      <c r="G14">
        <v>10</v>
      </c>
      <c r="H14">
        <v>0</v>
      </c>
    </row>
    <row r="15" spans="1:8" x14ac:dyDescent="0.25">
      <c r="A15">
        <f>Supuestos!$B$4/12</f>
        <v>10</v>
      </c>
      <c r="B15">
        <v>0</v>
      </c>
      <c r="C15">
        <v>0</v>
      </c>
      <c r="D15">
        <v>10</v>
      </c>
      <c r="E15">
        <v>10</v>
      </c>
      <c r="F15">
        <v>0</v>
      </c>
      <c r="G15">
        <v>10</v>
      </c>
      <c r="H15">
        <v>0</v>
      </c>
    </row>
    <row r="16" spans="1:8" x14ac:dyDescent="0.25">
      <c r="A16">
        <f>Supuestos!$B$4/12</f>
        <v>10</v>
      </c>
      <c r="B16">
        <v>0</v>
      </c>
      <c r="C16">
        <v>0</v>
      </c>
      <c r="D16">
        <v>10</v>
      </c>
      <c r="E16">
        <v>10</v>
      </c>
      <c r="F16">
        <v>0</v>
      </c>
      <c r="G16">
        <v>10</v>
      </c>
      <c r="H16">
        <v>0</v>
      </c>
    </row>
    <row r="17" spans="1:8" x14ac:dyDescent="0.25">
      <c r="A17">
        <f>Supuestos!$B$4/12</f>
        <v>10</v>
      </c>
      <c r="B17">
        <v>0</v>
      </c>
      <c r="C17">
        <v>393</v>
      </c>
      <c r="D17">
        <v>10</v>
      </c>
      <c r="E17">
        <v>10</v>
      </c>
      <c r="F17">
        <v>10</v>
      </c>
      <c r="G17">
        <v>10</v>
      </c>
      <c r="H17">
        <v>0</v>
      </c>
    </row>
    <row r="18" spans="1:8" x14ac:dyDescent="0.25">
      <c r="A18">
        <f>Supuestos!$B$4/12</f>
        <v>10</v>
      </c>
      <c r="B18">
        <v>0</v>
      </c>
      <c r="C18">
        <v>0</v>
      </c>
      <c r="D18">
        <v>10</v>
      </c>
      <c r="E18">
        <v>10</v>
      </c>
      <c r="F18">
        <v>10</v>
      </c>
      <c r="G18">
        <v>10</v>
      </c>
      <c r="H18">
        <v>0</v>
      </c>
    </row>
    <row r="19" spans="1:8" x14ac:dyDescent="0.25">
      <c r="A19">
        <f>Supuestos!$B$4/12</f>
        <v>10</v>
      </c>
      <c r="B19">
        <v>0</v>
      </c>
      <c r="C19">
        <v>0</v>
      </c>
      <c r="D19">
        <v>10</v>
      </c>
      <c r="E19">
        <v>10</v>
      </c>
      <c r="F19">
        <v>10</v>
      </c>
      <c r="G19">
        <v>10</v>
      </c>
      <c r="H19">
        <v>0</v>
      </c>
    </row>
    <row r="20" spans="1:8" x14ac:dyDescent="0.25">
      <c r="A20">
        <f>Supuestos!$B$4/12</f>
        <v>10</v>
      </c>
      <c r="B20">
        <v>0</v>
      </c>
      <c r="C20">
        <v>0</v>
      </c>
      <c r="D20">
        <v>10</v>
      </c>
      <c r="E20">
        <v>10</v>
      </c>
      <c r="F20">
        <v>10</v>
      </c>
      <c r="G20">
        <v>10</v>
      </c>
      <c r="H20">
        <v>0</v>
      </c>
    </row>
    <row r="21" spans="1:8" x14ac:dyDescent="0.25">
      <c r="A21">
        <f>Supuestos!$B$4/12</f>
        <v>10</v>
      </c>
      <c r="B21">
        <v>0</v>
      </c>
      <c r="C21">
        <v>0</v>
      </c>
      <c r="D21">
        <v>10</v>
      </c>
      <c r="E21">
        <v>10</v>
      </c>
      <c r="F21">
        <v>10</v>
      </c>
      <c r="G21">
        <v>10</v>
      </c>
      <c r="H21">
        <v>0</v>
      </c>
    </row>
    <row r="22" spans="1:8" x14ac:dyDescent="0.25">
      <c r="A22">
        <f>Supuestos!$B$4/12</f>
        <v>10</v>
      </c>
      <c r="B22">
        <v>0</v>
      </c>
      <c r="C22">
        <v>0</v>
      </c>
      <c r="D22">
        <v>10</v>
      </c>
      <c r="E22">
        <v>10</v>
      </c>
      <c r="F22">
        <v>10</v>
      </c>
      <c r="G22">
        <v>10</v>
      </c>
      <c r="H22">
        <v>0</v>
      </c>
    </row>
    <row r="23" spans="1:8" x14ac:dyDescent="0.25">
      <c r="A23">
        <f>Supuestos!$B$4/12</f>
        <v>10</v>
      </c>
      <c r="B23">
        <v>0</v>
      </c>
      <c r="C23">
        <v>0</v>
      </c>
      <c r="D23">
        <v>10</v>
      </c>
      <c r="E23">
        <v>641</v>
      </c>
      <c r="F23">
        <v>10</v>
      </c>
      <c r="G23">
        <v>10</v>
      </c>
      <c r="H23">
        <v>0</v>
      </c>
    </row>
    <row r="24" spans="1:8" x14ac:dyDescent="0.25">
      <c r="A24">
        <f>Supuestos!$B$4/12</f>
        <v>10</v>
      </c>
      <c r="B24">
        <v>0</v>
      </c>
      <c r="C24">
        <v>641</v>
      </c>
      <c r="D24">
        <v>10</v>
      </c>
      <c r="E24">
        <v>0</v>
      </c>
      <c r="F24">
        <v>10</v>
      </c>
      <c r="G24">
        <v>10</v>
      </c>
      <c r="H24">
        <v>0</v>
      </c>
    </row>
    <row r="25" spans="1:8" x14ac:dyDescent="0.25">
      <c r="A25">
        <f>Supuestos!$B$4/12</f>
        <v>10</v>
      </c>
      <c r="B25">
        <v>0</v>
      </c>
      <c r="C25">
        <v>0</v>
      </c>
      <c r="D25">
        <v>10</v>
      </c>
      <c r="E25">
        <v>0</v>
      </c>
      <c r="F25">
        <v>10</v>
      </c>
      <c r="G25">
        <v>10</v>
      </c>
      <c r="H25">
        <v>0</v>
      </c>
    </row>
    <row r="26" spans="1:8" x14ac:dyDescent="0.25">
      <c r="A26">
        <f>Supuestos!$B$4/12</f>
        <v>10</v>
      </c>
      <c r="B26">
        <v>0</v>
      </c>
      <c r="C26">
        <v>0</v>
      </c>
      <c r="D26">
        <v>10</v>
      </c>
      <c r="E26">
        <v>0</v>
      </c>
      <c r="F26">
        <v>10</v>
      </c>
      <c r="G26">
        <v>10</v>
      </c>
      <c r="H26">
        <v>0</v>
      </c>
    </row>
    <row r="27" spans="1:8" x14ac:dyDescent="0.25">
      <c r="A27">
        <f>Supuestos!$B$4/12</f>
        <v>10</v>
      </c>
      <c r="B27">
        <v>0</v>
      </c>
      <c r="C27">
        <v>0</v>
      </c>
      <c r="D27">
        <v>10</v>
      </c>
      <c r="E27">
        <v>0</v>
      </c>
      <c r="F27">
        <v>10</v>
      </c>
      <c r="G27">
        <v>393</v>
      </c>
      <c r="H27">
        <v>0</v>
      </c>
    </row>
    <row r="28" spans="1:8" x14ac:dyDescent="0.25">
      <c r="A28">
        <f>Supuestos!$B$4/12</f>
        <v>10</v>
      </c>
      <c r="B28">
        <v>0</v>
      </c>
      <c r="C28">
        <v>0</v>
      </c>
      <c r="D28">
        <v>10</v>
      </c>
      <c r="E28">
        <v>0</v>
      </c>
      <c r="F28">
        <v>10</v>
      </c>
      <c r="G28">
        <v>0</v>
      </c>
      <c r="H28">
        <v>0</v>
      </c>
    </row>
    <row r="29" spans="1:8" x14ac:dyDescent="0.25">
      <c r="A29">
        <f>Supuestos!$B$4/12</f>
        <v>10</v>
      </c>
      <c r="B29">
        <v>0</v>
      </c>
      <c r="C29">
        <v>0</v>
      </c>
      <c r="D29">
        <v>10</v>
      </c>
      <c r="E29">
        <v>393</v>
      </c>
      <c r="F29">
        <v>10</v>
      </c>
      <c r="G29">
        <v>0</v>
      </c>
      <c r="H29">
        <v>0</v>
      </c>
    </row>
    <row r="30" spans="1:8" x14ac:dyDescent="0.25">
      <c r="A30">
        <f>Supuestos!$B$4/12</f>
        <v>10</v>
      </c>
      <c r="B30">
        <v>0</v>
      </c>
      <c r="C30">
        <v>393</v>
      </c>
      <c r="D30">
        <v>10</v>
      </c>
      <c r="E30">
        <v>0</v>
      </c>
      <c r="F30">
        <v>10</v>
      </c>
      <c r="G30">
        <v>0</v>
      </c>
      <c r="H30">
        <v>0</v>
      </c>
    </row>
    <row r="31" spans="1:8" x14ac:dyDescent="0.25">
      <c r="A31">
        <f>Supuestos!$B$4/12</f>
        <v>10</v>
      </c>
      <c r="B31">
        <v>0</v>
      </c>
      <c r="C31">
        <v>0</v>
      </c>
      <c r="D31">
        <v>10</v>
      </c>
      <c r="E31">
        <v>0</v>
      </c>
      <c r="F31">
        <v>10</v>
      </c>
      <c r="G31">
        <v>0</v>
      </c>
      <c r="H31">
        <v>0</v>
      </c>
    </row>
    <row r="32" spans="1:8" x14ac:dyDescent="0.25">
      <c r="A32">
        <f>Supuestos!$B$4/12</f>
        <v>10</v>
      </c>
      <c r="B32">
        <v>0</v>
      </c>
      <c r="C32">
        <v>0</v>
      </c>
      <c r="D32">
        <v>10</v>
      </c>
      <c r="E32">
        <v>0</v>
      </c>
      <c r="F32">
        <v>10</v>
      </c>
      <c r="G32">
        <v>0</v>
      </c>
      <c r="H32">
        <v>0</v>
      </c>
    </row>
    <row r="33" spans="1:8" x14ac:dyDescent="0.25">
      <c r="A33">
        <f>Supuestos!$B$4/12</f>
        <v>10</v>
      </c>
      <c r="B33">
        <v>0</v>
      </c>
      <c r="C33">
        <v>0</v>
      </c>
      <c r="D33">
        <v>10</v>
      </c>
      <c r="E33">
        <v>0</v>
      </c>
      <c r="F33">
        <v>10</v>
      </c>
      <c r="G33">
        <v>0</v>
      </c>
      <c r="H33">
        <v>0</v>
      </c>
    </row>
    <row r="34" spans="1:8" x14ac:dyDescent="0.25">
      <c r="A34">
        <f>Supuestos!$B$4/12</f>
        <v>10</v>
      </c>
      <c r="B34">
        <v>0</v>
      </c>
      <c r="C34">
        <v>0</v>
      </c>
      <c r="D34">
        <v>10</v>
      </c>
      <c r="E34">
        <v>0</v>
      </c>
      <c r="F34">
        <v>10</v>
      </c>
      <c r="G34">
        <v>0</v>
      </c>
      <c r="H34">
        <v>0</v>
      </c>
    </row>
    <row r="35" spans="1:8" x14ac:dyDescent="0.25">
      <c r="A35">
        <f>Supuestos!$B$4/12</f>
        <v>10</v>
      </c>
      <c r="B35">
        <v>0</v>
      </c>
      <c r="C35">
        <v>0</v>
      </c>
      <c r="D35">
        <v>10</v>
      </c>
      <c r="E35">
        <v>641</v>
      </c>
      <c r="F35">
        <v>10</v>
      </c>
      <c r="G35">
        <v>447</v>
      </c>
      <c r="H35">
        <v>0</v>
      </c>
    </row>
    <row r="36" spans="1:8" x14ac:dyDescent="0.25">
      <c r="A36">
        <f>Supuestos!$B$4/12</f>
        <v>10</v>
      </c>
      <c r="B36">
        <v>0</v>
      </c>
      <c r="C36">
        <v>395</v>
      </c>
      <c r="D36">
        <v>10</v>
      </c>
      <c r="E36">
        <v>0</v>
      </c>
      <c r="F36">
        <v>10</v>
      </c>
      <c r="G36">
        <v>0</v>
      </c>
      <c r="H36">
        <v>0</v>
      </c>
    </row>
    <row r="37" spans="1:8" x14ac:dyDescent="0.25">
      <c r="A37">
        <f>Supuestos!$B$4/12</f>
        <v>10</v>
      </c>
      <c r="B37">
        <v>0</v>
      </c>
      <c r="C37">
        <v>0</v>
      </c>
      <c r="D37">
        <v>10</v>
      </c>
      <c r="E37">
        <v>0</v>
      </c>
      <c r="F37">
        <v>10</v>
      </c>
      <c r="G37">
        <v>0</v>
      </c>
      <c r="H37">
        <v>0</v>
      </c>
    </row>
    <row r="38" spans="1:8" x14ac:dyDescent="0.25">
      <c r="A38">
        <f>Supuestos!$B$4/12</f>
        <v>10</v>
      </c>
      <c r="B38">
        <v>0</v>
      </c>
      <c r="C38">
        <v>0</v>
      </c>
      <c r="D38">
        <v>10</v>
      </c>
      <c r="E38">
        <v>0</v>
      </c>
      <c r="F38">
        <v>10</v>
      </c>
      <c r="G38">
        <v>0</v>
      </c>
      <c r="H38">
        <v>0</v>
      </c>
    </row>
    <row r="39" spans="1:8" x14ac:dyDescent="0.25">
      <c r="A39">
        <f>Supuestos!$B$4/12</f>
        <v>10</v>
      </c>
      <c r="B39">
        <v>0</v>
      </c>
      <c r="C39">
        <v>0</v>
      </c>
      <c r="D39">
        <v>10</v>
      </c>
      <c r="E39">
        <v>0</v>
      </c>
      <c r="F39">
        <v>10</v>
      </c>
      <c r="G39">
        <v>0</v>
      </c>
      <c r="H39">
        <v>0</v>
      </c>
    </row>
    <row r="40" spans="1:8" x14ac:dyDescent="0.25">
      <c r="A40">
        <f>Supuestos!$B$4/12</f>
        <v>10</v>
      </c>
      <c r="B40">
        <v>0</v>
      </c>
      <c r="C40">
        <v>0</v>
      </c>
      <c r="D40">
        <v>10</v>
      </c>
      <c r="E40">
        <v>0</v>
      </c>
      <c r="F40">
        <v>10</v>
      </c>
      <c r="G40">
        <v>0</v>
      </c>
      <c r="H40">
        <v>0</v>
      </c>
    </row>
    <row r="41" spans="1:8" x14ac:dyDescent="0.25">
      <c r="A41">
        <f>Supuestos!$B$4/12</f>
        <v>10</v>
      </c>
      <c r="B41">
        <v>0</v>
      </c>
      <c r="C41">
        <v>476</v>
      </c>
      <c r="D41">
        <v>10</v>
      </c>
      <c r="E41">
        <v>10</v>
      </c>
      <c r="F41">
        <v>10</v>
      </c>
      <c r="G41">
        <v>10</v>
      </c>
      <c r="H41">
        <v>0</v>
      </c>
    </row>
    <row r="42" spans="1:8" x14ac:dyDescent="0.25">
      <c r="A42">
        <f>Supuestos!$B$4/12</f>
        <v>10</v>
      </c>
      <c r="B42">
        <v>0</v>
      </c>
      <c r="C42">
        <v>0</v>
      </c>
      <c r="D42">
        <v>10</v>
      </c>
      <c r="E42">
        <v>10</v>
      </c>
      <c r="F42">
        <v>10</v>
      </c>
      <c r="G42">
        <v>10</v>
      </c>
      <c r="H42">
        <v>0</v>
      </c>
    </row>
    <row r="43" spans="1:8" x14ac:dyDescent="0.25">
      <c r="A43">
        <f>Supuestos!$B$4/12</f>
        <v>10</v>
      </c>
      <c r="B43">
        <v>0</v>
      </c>
      <c r="C43">
        <v>0</v>
      </c>
      <c r="D43">
        <v>10</v>
      </c>
      <c r="E43">
        <v>10</v>
      </c>
      <c r="F43">
        <v>10</v>
      </c>
      <c r="G43">
        <v>10</v>
      </c>
      <c r="H43">
        <v>0</v>
      </c>
    </row>
    <row r="44" spans="1:8" x14ac:dyDescent="0.25">
      <c r="A44">
        <f>Supuestos!$B$4/12</f>
        <v>10</v>
      </c>
      <c r="B44">
        <v>0</v>
      </c>
      <c r="C44">
        <v>0</v>
      </c>
      <c r="D44">
        <v>10</v>
      </c>
      <c r="E44">
        <v>10</v>
      </c>
      <c r="F44">
        <v>10</v>
      </c>
      <c r="G44">
        <v>10</v>
      </c>
      <c r="H44">
        <v>0</v>
      </c>
    </row>
    <row r="45" spans="1:8" x14ac:dyDescent="0.25">
      <c r="A45">
        <f>Supuestos!$B$4/12</f>
        <v>10</v>
      </c>
      <c r="B45">
        <v>0</v>
      </c>
      <c r="C45">
        <v>0</v>
      </c>
      <c r="D45">
        <v>10</v>
      </c>
      <c r="E45">
        <v>10</v>
      </c>
      <c r="F45">
        <v>10</v>
      </c>
      <c r="G45">
        <v>10</v>
      </c>
      <c r="H45">
        <v>0</v>
      </c>
    </row>
    <row r="46" spans="1:8" x14ac:dyDescent="0.25">
      <c r="A46">
        <f>Supuestos!$B$4/12</f>
        <v>10</v>
      </c>
      <c r="B46">
        <v>0</v>
      </c>
      <c r="C46">
        <v>0</v>
      </c>
      <c r="D46">
        <v>10</v>
      </c>
      <c r="E46">
        <v>10</v>
      </c>
      <c r="F46">
        <v>10</v>
      </c>
      <c r="G46">
        <v>10</v>
      </c>
      <c r="H46">
        <v>0</v>
      </c>
    </row>
    <row r="47" spans="1:8" x14ac:dyDescent="0.25">
      <c r="A47">
        <f>Supuestos!$B$4/12</f>
        <v>10</v>
      </c>
      <c r="B47">
        <v>0</v>
      </c>
      <c r="C47">
        <v>0</v>
      </c>
      <c r="D47">
        <v>641</v>
      </c>
      <c r="E47">
        <v>10</v>
      </c>
      <c r="F47">
        <v>10</v>
      </c>
      <c r="G47">
        <v>10</v>
      </c>
      <c r="H47">
        <v>0</v>
      </c>
    </row>
    <row r="48" spans="1:8" x14ac:dyDescent="0.25">
      <c r="A48">
        <f>Supuestos!$B$4/12</f>
        <v>10</v>
      </c>
      <c r="B48">
        <v>0</v>
      </c>
      <c r="C48">
        <v>0</v>
      </c>
      <c r="D48">
        <v>0</v>
      </c>
      <c r="E48">
        <v>10</v>
      </c>
      <c r="F48">
        <v>10</v>
      </c>
      <c r="G48">
        <v>10</v>
      </c>
      <c r="H48">
        <v>0</v>
      </c>
    </row>
    <row r="49" spans="1:8" x14ac:dyDescent="0.25">
      <c r="A49">
        <f>Supuestos!$B$4/12</f>
        <v>10</v>
      </c>
      <c r="B49">
        <v>0</v>
      </c>
      <c r="C49">
        <v>395</v>
      </c>
      <c r="D49">
        <v>0</v>
      </c>
      <c r="E49">
        <v>10</v>
      </c>
      <c r="F49">
        <v>10</v>
      </c>
      <c r="G49">
        <v>10</v>
      </c>
      <c r="H49">
        <v>0</v>
      </c>
    </row>
    <row r="50" spans="1:8" x14ac:dyDescent="0.25">
      <c r="A50">
        <f>Supuestos!$B$4/12</f>
        <v>10</v>
      </c>
      <c r="B50">
        <v>0</v>
      </c>
      <c r="C50">
        <v>0</v>
      </c>
      <c r="D50">
        <v>0</v>
      </c>
      <c r="E50">
        <v>10</v>
      </c>
      <c r="F50">
        <v>10</v>
      </c>
      <c r="G50">
        <v>10</v>
      </c>
      <c r="H50">
        <v>0</v>
      </c>
    </row>
    <row r="51" spans="1:8" x14ac:dyDescent="0.25">
      <c r="A51">
        <f>Supuestos!$B$4/12</f>
        <v>10</v>
      </c>
      <c r="B51">
        <v>0</v>
      </c>
      <c r="C51">
        <v>0</v>
      </c>
      <c r="D51">
        <v>0</v>
      </c>
      <c r="E51">
        <v>10</v>
      </c>
      <c r="F51">
        <v>393</v>
      </c>
      <c r="G51">
        <v>10</v>
      </c>
      <c r="H51">
        <v>0</v>
      </c>
    </row>
    <row r="52" spans="1:8" x14ac:dyDescent="0.25">
      <c r="A52">
        <f>Supuestos!$B$4/12</f>
        <v>10</v>
      </c>
      <c r="B52">
        <v>0</v>
      </c>
      <c r="C52">
        <v>0</v>
      </c>
      <c r="D52">
        <v>0</v>
      </c>
      <c r="E52">
        <v>10</v>
      </c>
      <c r="F52">
        <v>0</v>
      </c>
      <c r="G52">
        <v>10</v>
      </c>
      <c r="H52">
        <v>0</v>
      </c>
    </row>
    <row r="53" spans="1:8" x14ac:dyDescent="0.25">
      <c r="A53">
        <f>Supuestos!$B$4/12</f>
        <v>10</v>
      </c>
      <c r="B53">
        <v>0</v>
      </c>
      <c r="C53">
        <v>393</v>
      </c>
      <c r="D53">
        <v>393</v>
      </c>
      <c r="E53">
        <v>10</v>
      </c>
      <c r="F53">
        <v>0</v>
      </c>
      <c r="G53">
        <v>10</v>
      </c>
      <c r="H53">
        <v>0</v>
      </c>
    </row>
    <row r="54" spans="1:8" x14ac:dyDescent="0.25">
      <c r="A54">
        <f>Supuestos!$B$4/12</f>
        <v>10</v>
      </c>
      <c r="B54">
        <v>0</v>
      </c>
      <c r="C54">
        <v>0</v>
      </c>
      <c r="D54">
        <v>0</v>
      </c>
      <c r="E54">
        <v>10</v>
      </c>
      <c r="F54">
        <v>0</v>
      </c>
      <c r="G54">
        <v>10</v>
      </c>
      <c r="H54">
        <v>0</v>
      </c>
    </row>
    <row r="55" spans="1:8" x14ac:dyDescent="0.25">
      <c r="A55">
        <f>Supuestos!$B$4/12</f>
        <v>10</v>
      </c>
      <c r="B55">
        <v>0</v>
      </c>
      <c r="C55">
        <v>0</v>
      </c>
      <c r="D55">
        <v>0</v>
      </c>
      <c r="E55">
        <v>10</v>
      </c>
      <c r="F55">
        <v>0</v>
      </c>
      <c r="G55">
        <v>10</v>
      </c>
      <c r="H55">
        <v>0</v>
      </c>
    </row>
    <row r="56" spans="1:8" x14ac:dyDescent="0.25">
      <c r="A56">
        <f>Supuestos!$B$4/12</f>
        <v>10</v>
      </c>
      <c r="B56">
        <v>0</v>
      </c>
      <c r="C56">
        <v>0</v>
      </c>
      <c r="D56">
        <v>0</v>
      </c>
      <c r="E56">
        <v>10</v>
      </c>
      <c r="F56">
        <v>0</v>
      </c>
      <c r="G56">
        <v>10</v>
      </c>
      <c r="H56">
        <v>0</v>
      </c>
    </row>
    <row r="57" spans="1:8" x14ac:dyDescent="0.25">
      <c r="A57">
        <f>Supuestos!$B$4/12</f>
        <v>10</v>
      </c>
      <c r="B57">
        <v>0</v>
      </c>
      <c r="C57">
        <v>0</v>
      </c>
      <c r="D57">
        <v>0</v>
      </c>
      <c r="E57">
        <v>10</v>
      </c>
      <c r="F57">
        <v>0</v>
      </c>
      <c r="G57">
        <v>10</v>
      </c>
      <c r="H57">
        <v>0</v>
      </c>
    </row>
    <row r="58" spans="1:8" x14ac:dyDescent="0.25">
      <c r="A58">
        <f>Supuestos!$B$4/12</f>
        <v>10</v>
      </c>
      <c r="B58">
        <v>0</v>
      </c>
      <c r="C58">
        <v>0</v>
      </c>
      <c r="D58">
        <v>0</v>
      </c>
      <c r="E58">
        <v>10</v>
      </c>
      <c r="F58">
        <v>0</v>
      </c>
      <c r="G58">
        <v>10</v>
      </c>
      <c r="H58">
        <v>0</v>
      </c>
    </row>
    <row r="59" spans="1:8" x14ac:dyDescent="0.25">
      <c r="A59">
        <f>Supuestos!$B$4/12</f>
        <v>10</v>
      </c>
      <c r="B59">
        <v>0</v>
      </c>
      <c r="C59">
        <v>0</v>
      </c>
      <c r="D59">
        <v>641</v>
      </c>
      <c r="E59">
        <v>10</v>
      </c>
      <c r="F59">
        <v>447</v>
      </c>
      <c r="G59">
        <v>10</v>
      </c>
      <c r="H59">
        <v>0</v>
      </c>
    </row>
    <row r="60" spans="1:8" x14ac:dyDescent="0.25">
      <c r="A60">
        <f>Supuestos!$B$4/12</f>
        <v>10</v>
      </c>
      <c r="B60">
        <v>0</v>
      </c>
      <c r="C60">
        <v>641</v>
      </c>
      <c r="D60">
        <v>0</v>
      </c>
      <c r="E60">
        <v>10</v>
      </c>
      <c r="F60">
        <v>0</v>
      </c>
      <c r="G60">
        <v>10</v>
      </c>
      <c r="H60">
        <v>0</v>
      </c>
    </row>
    <row r="61" spans="1:8" x14ac:dyDescent="0.25">
      <c r="A61">
        <f>Supuestos!$B$4/12</f>
        <v>10</v>
      </c>
      <c r="B61">
        <v>0</v>
      </c>
      <c r="C61">
        <v>0</v>
      </c>
      <c r="D61">
        <v>0</v>
      </c>
      <c r="E61">
        <v>10</v>
      </c>
      <c r="F61">
        <v>0</v>
      </c>
      <c r="G61">
        <v>10</v>
      </c>
      <c r="H61">
        <v>0</v>
      </c>
    </row>
    <row r="62" spans="1:8" x14ac:dyDescent="0.25">
      <c r="A62">
        <f>Supuestos!$B$4/12</f>
        <v>10</v>
      </c>
      <c r="B62">
        <v>0</v>
      </c>
      <c r="C62">
        <v>0</v>
      </c>
      <c r="D62">
        <v>0</v>
      </c>
      <c r="E62">
        <v>10</v>
      </c>
      <c r="F62">
        <v>0</v>
      </c>
      <c r="G62">
        <v>10</v>
      </c>
      <c r="H62">
        <v>0</v>
      </c>
    </row>
    <row r="63" spans="1:8" x14ac:dyDescent="0.25">
      <c r="A63">
        <f>Supuestos!$B$4/12</f>
        <v>10</v>
      </c>
      <c r="B63">
        <v>0</v>
      </c>
      <c r="C63">
        <v>0</v>
      </c>
      <c r="D63">
        <v>0</v>
      </c>
      <c r="E63">
        <v>10</v>
      </c>
      <c r="F63">
        <v>0</v>
      </c>
      <c r="G63">
        <v>10</v>
      </c>
      <c r="H63">
        <v>0</v>
      </c>
    </row>
    <row r="64" spans="1:8" x14ac:dyDescent="0.25">
      <c r="A64">
        <f>Supuestos!$B$4/12</f>
        <v>10</v>
      </c>
      <c r="B64">
        <v>0</v>
      </c>
      <c r="C64">
        <v>0</v>
      </c>
      <c r="D64">
        <v>0</v>
      </c>
      <c r="E64">
        <v>10</v>
      </c>
      <c r="F64">
        <v>0</v>
      </c>
      <c r="G64">
        <v>10</v>
      </c>
      <c r="H64">
        <v>0</v>
      </c>
    </row>
    <row r="65" spans="1:8" x14ac:dyDescent="0.25">
      <c r="A65">
        <f>Supuestos!$B$4/12</f>
        <v>10</v>
      </c>
      <c r="B65">
        <v>0</v>
      </c>
      <c r="C65">
        <v>0</v>
      </c>
      <c r="D65">
        <v>10</v>
      </c>
      <c r="E65">
        <v>10</v>
      </c>
      <c r="F65">
        <v>10</v>
      </c>
      <c r="G65">
        <v>10</v>
      </c>
      <c r="H65">
        <v>0</v>
      </c>
    </row>
    <row r="66" spans="1:8" x14ac:dyDescent="0.25">
      <c r="A66">
        <f>Supuestos!$B$4/12</f>
        <v>10</v>
      </c>
      <c r="B66">
        <v>0</v>
      </c>
      <c r="C66">
        <v>393</v>
      </c>
      <c r="D66">
        <v>10</v>
      </c>
      <c r="E66">
        <v>10</v>
      </c>
      <c r="F66">
        <v>10</v>
      </c>
      <c r="G66">
        <v>10</v>
      </c>
      <c r="H66">
        <v>0</v>
      </c>
    </row>
    <row r="67" spans="1:8" x14ac:dyDescent="0.25">
      <c r="A67">
        <f>Supuestos!$B$4/12</f>
        <v>10</v>
      </c>
      <c r="B67">
        <v>0</v>
      </c>
      <c r="C67">
        <v>0</v>
      </c>
      <c r="D67">
        <v>10</v>
      </c>
      <c r="E67">
        <v>10</v>
      </c>
      <c r="F67">
        <v>10</v>
      </c>
      <c r="G67">
        <v>10</v>
      </c>
      <c r="H67">
        <v>0</v>
      </c>
    </row>
    <row r="68" spans="1:8" x14ac:dyDescent="0.25">
      <c r="A68">
        <f>Supuestos!$B$4/12</f>
        <v>10</v>
      </c>
      <c r="B68">
        <v>0</v>
      </c>
      <c r="C68">
        <v>0</v>
      </c>
      <c r="D68">
        <v>10</v>
      </c>
      <c r="E68">
        <v>10</v>
      </c>
      <c r="F68">
        <v>10</v>
      </c>
      <c r="G68">
        <v>10</v>
      </c>
      <c r="H68">
        <v>0</v>
      </c>
    </row>
    <row r="69" spans="1:8" x14ac:dyDescent="0.25">
      <c r="A69">
        <f>Supuestos!$B$4/12</f>
        <v>10</v>
      </c>
      <c r="B69">
        <v>0</v>
      </c>
      <c r="C69">
        <v>0</v>
      </c>
      <c r="D69">
        <v>10</v>
      </c>
      <c r="E69">
        <v>10</v>
      </c>
      <c r="F69">
        <v>10</v>
      </c>
      <c r="G69">
        <v>10</v>
      </c>
      <c r="H69">
        <v>0</v>
      </c>
    </row>
    <row r="70" spans="1:8" x14ac:dyDescent="0.25">
      <c r="A70">
        <f>Supuestos!$B$4/12</f>
        <v>10</v>
      </c>
      <c r="B70">
        <v>0</v>
      </c>
      <c r="C70">
        <v>0</v>
      </c>
      <c r="D70">
        <v>10</v>
      </c>
      <c r="E70">
        <v>10</v>
      </c>
      <c r="F70">
        <v>10</v>
      </c>
      <c r="G70">
        <v>10</v>
      </c>
      <c r="H70">
        <v>0</v>
      </c>
    </row>
    <row r="71" spans="1:8" x14ac:dyDescent="0.25">
      <c r="A71">
        <f>Supuestos!$B$4/12</f>
        <v>10</v>
      </c>
      <c r="B71">
        <v>0</v>
      </c>
      <c r="C71">
        <v>0</v>
      </c>
      <c r="D71">
        <v>10</v>
      </c>
      <c r="E71">
        <v>10</v>
      </c>
      <c r="F71">
        <v>10</v>
      </c>
      <c r="G71">
        <v>10</v>
      </c>
      <c r="H71">
        <v>0</v>
      </c>
    </row>
    <row r="72" spans="1:8" x14ac:dyDescent="0.25">
      <c r="A72">
        <f>Supuestos!$B$4/12</f>
        <v>10</v>
      </c>
      <c r="B72">
        <v>0</v>
      </c>
      <c r="C72">
        <v>395</v>
      </c>
      <c r="D72">
        <v>10</v>
      </c>
      <c r="E72">
        <v>10</v>
      </c>
      <c r="F72">
        <v>10</v>
      </c>
      <c r="G72">
        <v>10</v>
      </c>
      <c r="H72">
        <v>0</v>
      </c>
    </row>
    <row r="73" spans="1:8" x14ac:dyDescent="0.25">
      <c r="A73">
        <f>Supuestos!$B$4/12</f>
        <v>10</v>
      </c>
      <c r="B73">
        <v>0</v>
      </c>
      <c r="C73">
        <v>0</v>
      </c>
      <c r="D73">
        <v>10</v>
      </c>
      <c r="E73">
        <v>10</v>
      </c>
      <c r="F73">
        <v>10</v>
      </c>
      <c r="G73">
        <v>10</v>
      </c>
      <c r="H7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opLeftCell="A50" workbookViewId="0">
      <selection activeCell="B2" sqref="B2:B73"/>
    </sheetView>
  </sheetViews>
  <sheetFormatPr baseColWidth="10" defaultRowHeight="15" x14ac:dyDescent="0.25"/>
  <sheetData>
    <row r="1" spans="2:7" x14ac:dyDescent="0.25">
      <c r="B1" s="7" t="s">
        <v>16</v>
      </c>
      <c r="C1" t="s">
        <v>58</v>
      </c>
      <c r="D1" t="s">
        <v>8</v>
      </c>
    </row>
    <row r="2" spans="2:7" x14ac:dyDescent="0.25">
      <c r="B2">
        <v>0</v>
      </c>
      <c r="C2" t="s">
        <v>5</v>
      </c>
    </row>
    <row r="3" spans="2:7" x14ac:dyDescent="0.25">
      <c r="B3">
        <v>0</v>
      </c>
      <c r="C3" t="s">
        <v>5</v>
      </c>
      <c r="F3" t="s">
        <v>68</v>
      </c>
      <c r="G3" t="s">
        <v>5</v>
      </c>
    </row>
    <row r="4" spans="2:7" x14ac:dyDescent="0.25">
      <c r="B4">
        <v>0</v>
      </c>
      <c r="C4" t="s">
        <v>5</v>
      </c>
    </row>
    <row r="5" spans="2:7" x14ac:dyDescent="0.25">
      <c r="B5">
        <v>0</v>
      </c>
      <c r="C5" t="s">
        <v>5</v>
      </c>
    </row>
    <row r="6" spans="2:7" x14ac:dyDescent="0.25">
      <c r="B6">
        <v>0</v>
      </c>
      <c r="C6" t="s">
        <v>5</v>
      </c>
    </row>
    <row r="7" spans="2:7" x14ac:dyDescent="0.25">
      <c r="B7">
        <v>0</v>
      </c>
      <c r="C7" t="s">
        <v>5</v>
      </c>
    </row>
    <row r="8" spans="2:7" x14ac:dyDescent="0.25">
      <c r="B8">
        <v>0</v>
      </c>
      <c r="C8" t="s">
        <v>5</v>
      </c>
    </row>
    <row r="9" spans="2:7" x14ac:dyDescent="0.25">
      <c r="B9">
        <v>0</v>
      </c>
      <c r="C9" t="s">
        <v>5</v>
      </c>
    </row>
    <row r="10" spans="2:7" x14ac:dyDescent="0.25">
      <c r="B10">
        <v>0</v>
      </c>
      <c r="C10" t="s">
        <v>5</v>
      </c>
    </row>
    <row r="11" spans="2:7" x14ac:dyDescent="0.25">
      <c r="B11">
        <v>0</v>
      </c>
      <c r="C11" t="s">
        <v>5</v>
      </c>
    </row>
    <row r="12" spans="2:7" x14ac:dyDescent="0.25">
      <c r="B12">
        <v>0</v>
      </c>
      <c r="C12" t="s">
        <v>5</v>
      </c>
    </row>
    <row r="13" spans="2:7" x14ac:dyDescent="0.25">
      <c r="B13">
        <v>0</v>
      </c>
      <c r="C13" t="s">
        <v>5</v>
      </c>
    </row>
    <row r="14" spans="2:7" x14ac:dyDescent="0.25">
      <c r="B14">
        <v>0</v>
      </c>
      <c r="C14" t="s">
        <v>5</v>
      </c>
    </row>
    <row r="15" spans="2:7" x14ac:dyDescent="0.25">
      <c r="B15">
        <v>0</v>
      </c>
      <c r="C15" t="s">
        <v>5</v>
      </c>
    </row>
    <row r="16" spans="2:7" x14ac:dyDescent="0.25">
      <c r="B16">
        <v>0</v>
      </c>
      <c r="C16" t="s">
        <v>5</v>
      </c>
    </row>
    <row r="17" spans="2:3" x14ac:dyDescent="0.25">
      <c r="B17">
        <v>0</v>
      </c>
      <c r="C17" t="s">
        <v>5</v>
      </c>
    </row>
    <row r="18" spans="2:3" x14ac:dyDescent="0.25">
      <c r="B18">
        <v>0</v>
      </c>
      <c r="C18" t="s">
        <v>5</v>
      </c>
    </row>
    <row r="19" spans="2:3" x14ac:dyDescent="0.25">
      <c r="B19">
        <v>0</v>
      </c>
      <c r="C19" t="s">
        <v>5</v>
      </c>
    </row>
    <row r="20" spans="2:3" x14ac:dyDescent="0.25">
      <c r="B20">
        <v>0</v>
      </c>
      <c r="C20" t="s">
        <v>5</v>
      </c>
    </row>
    <row r="21" spans="2:3" x14ac:dyDescent="0.25">
      <c r="B21">
        <v>0</v>
      </c>
      <c r="C21" t="s">
        <v>5</v>
      </c>
    </row>
    <row r="22" spans="2:3" x14ac:dyDescent="0.25">
      <c r="B22">
        <v>0</v>
      </c>
      <c r="C22" t="s">
        <v>5</v>
      </c>
    </row>
    <row r="23" spans="2:3" x14ac:dyDescent="0.25">
      <c r="B23">
        <v>0</v>
      </c>
      <c r="C23" t="s">
        <v>5</v>
      </c>
    </row>
    <row r="24" spans="2:3" x14ac:dyDescent="0.25">
      <c r="B24">
        <v>0</v>
      </c>
      <c r="C24" t="s">
        <v>5</v>
      </c>
    </row>
    <row r="25" spans="2:3" x14ac:dyDescent="0.25">
      <c r="B25">
        <v>0</v>
      </c>
      <c r="C25" t="s">
        <v>5</v>
      </c>
    </row>
    <row r="26" spans="2:3" x14ac:dyDescent="0.25">
      <c r="B26">
        <v>0</v>
      </c>
      <c r="C26" t="s">
        <v>5</v>
      </c>
    </row>
    <row r="27" spans="2:3" x14ac:dyDescent="0.25">
      <c r="B27">
        <v>0</v>
      </c>
      <c r="C27" t="s">
        <v>5</v>
      </c>
    </row>
    <row r="28" spans="2:3" x14ac:dyDescent="0.25">
      <c r="B28">
        <v>0</v>
      </c>
      <c r="C28" t="s">
        <v>5</v>
      </c>
    </row>
    <row r="29" spans="2:3" x14ac:dyDescent="0.25">
      <c r="B29">
        <v>0</v>
      </c>
      <c r="C29" t="s">
        <v>5</v>
      </c>
    </row>
    <row r="30" spans="2:3" x14ac:dyDescent="0.25">
      <c r="B30">
        <v>0</v>
      </c>
      <c r="C30" t="s">
        <v>5</v>
      </c>
    </row>
    <row r="31" spans="2:3" x14ac:dyDescent="0.25">
      <c r="B31">
        <v>0</v>
      </c>
      <c r="C31" t="s">
        <v>5</v>
      </c>
    </row>
    <row r="32" spans="2:3" x14ac:dyDescent="0.25">
      <c r="B32">
        <v>0</v>
      </c>
      <c r="C32" t="s">
        <v>5</v>
      </c>
    </row>
    <row r="33" spans="2:3" x14ac:dyDescent="0.25">
      <c r="B33">
        <v>0</v>
      </c>
      <c r="C33" t="s">
        <v>5</v>
      </c>
    </row>
    <row r="34" spans="2:3" x14ac:dyDescent="0.25">
      <c r="B34">
        <v>0</v>
      </c>
      <c r="C34" t="s">
        <v>5</v>
      </c>
    </row>
    <row r="35" spans="2:3" x14ac:dyDescent="0.25">
      <c r="B35">
        <v>0</v>
      </c>
      <c r="C35" t="s">
        <v>5</v>
      </c>
    </row>
    <row r="36" spans="2:3" x14ac:dyDescent="0.25">
      <c r="B36">
        <v>0</v>
      </c>
      <c r="C36" t="s">
        <v>5</v>
      </c>
    </row>
    <row r="37" spans="2:3" x14ac:dyDescent="0.25">
      <c r="B37">
        <v>0</v>
      </c>
      <c r="C37" t="s">
        <v>5</v>
      </c>
    </row>
    <row r="38" spans="2:3" x14ac:dyDescent="0.25">
      <c r="B38">
        <v>0</v>
      </c>
      <c r="C38" t="s">
        <v>5</v>
      </c>
    </row>
    <row r="39" spans="2:3" x14ac:dyDescent="0.25">
      <c r="B39">
        <v>0</v>
      </c>
      <c r="C39" t="s">
        <v>5</v>
      </c>
    </row>
    <row r="40" spans="2:3" x14ac:dyDescent="0.25">
      <c r="B40">
        <v>0</v>
      </c>
      <c r="C40" t="s">
        <v>5</v>
      </c>
    </row>
    <row r="41" spans="2:3" x14ac:dyDescent="0.25">
      <c r="B41">
        <v>0</v>
      </c>
      <c r="C41" t="s">
        <v>5</v>
      </c>
    </row>
    <row r="42" spans="2:3" x14ac:dyDescent="0.25">
      <c r="B42">
        <v>0</v>
      </c>
      <c r="C42" t="s">
        <v>5</v>
      </c>
    </row>
    <row r="43" spans="2:3" x14ac:dyDescent="0.25">
      <c r="B43">
        <v>0</v>
      </c>
      <c r="C43" t="s">
        <v>5</v>
      </c>
    </row>
    <row r="44" spans="2:3" x14ac:dyDescent="0.25">
      <c r="B44">
        <v>0</v>
      </c>
      <c r="C44" t="s">
        <v>5</v>
      </c>
    </row>
    <row r="45" spans="2:3" x14ac:dyDescent="0.25">
      <c r="B45">
        <v>0</v>
      </c>
      <c r="C45" t="s">
        <v>5</v>
      </c>
    </row>
    <row r="46" spans="2:3" x14ac:dyDescent="0.25">
      <c r="B46">
        <v>0</v>
      </c>
      <c r="C46" t="s">
        <v>5</v>
      </c>
    </row>
    <row r="47" spans="2:3" x14ac:dyDescent="0.25">
      <c r="B47">
        <v>0</v>
      </c>
      <c r="C47" t="s">
        <v>5</v>
      </c>
    </row>
    <row r="48" spans="2:3" x14ac:dyDescent="0.25">
      <c r="B48">
        <v>0</v>
      </c>
      <c r="C48" t="s">
        <v>5</v>
      </c>
    </row>
    <row r="49" spans="2:3" x14ac:dyDescent="0.25">
      <c r="B49">
        <v>0</v>
      </c>
      <c r="C49" t="s">
        <v>5</v>
      </c>
    </row>
    <row r="50" spans="2:3" x14ac:dyDescent="0.25">
      <c r="B50">
        <v>0</v>
      </c>
      <c r="C50" t="s">
        <v>5</v>
      </c>
    </row>
    <row r="51" spans="2:3" x14ac:dyDescent="0.25">
      <c r="B51">
        <v>0</v>
      </c>
      <c r="C51" t="s">
        <v>5</v>
      </c>
    </row>
    <row r="52" spans="2:3" x14ac:dyDescent="0.25">
      <c r="B52">
        <v>0</v>
      </c>
      <c r="C52" t="s">
        <v>5</v>
      </c>
    </row>
    <row r="53" spans="2:3" x14ac:dyDescent="0.25">
      <c r="B53">
        <v>0</v>
      </c>
      <c r="C53" t="s">
        <v>5</v>
      </c>
    </row>
    <row r="54" spans="2:3" x14ac:dyDescent="0.25">
      <c r="B54">
        <v>0</v>
      </c>
      <c r="C54" t="s">
        <v>5</v>
      </c>
    </row>
    <row r="55" spans="2:3" x14ac:dyDescent="0.25">
      <c r="B55">
        <v>0</v>
      </c>
      <c r="C55" t="s">
        <v>5</v>
      </c>
    </row>
    <row r="56" spans="2:3" x14ac:dyDescent="0.25">
      <c r="B56">
        <v>0</v>
      </c>
      <c r="C56" t="s">
        <v>5</v>
      </c>
    </row>
    <row r="57" spans="2:3" x14ac:dyDescent="0.25">
      <c r="B57">
        <v>0</v>
      </c>
      <c r="C57" t="s">
        <v>5</v>
      </c>
    </row>
    <row r="58" spans="2:3" x14ac:dyDescent="0.25">
      <c r="B58">
        <v>0</v>
      </c>
      <c r="C58" t="s">
        <v>5</v>
      </c>
    </row>
    <row r="59" spans="2:3" x14ac:dyDescent="0.25">
      <c r="B59">
        <v>0</v>
      </c>
      <c r="C59" t="s">
        <v>5</v>
      </c>
    </row>
    <row r="60" spans="2:3" x14ac:dyDescent="0.25">
      <c r="B60">
        <v>0</v>
      </c>
      <c r="C60" t="s">
        <v>5</v>
      </c>
    </row>
    <row r="61" spans="2:3" x14ac:dyDescent="0.25">
      <c r="B61">
        <v>0</v>
      </c>
      <c r="C61" t="s">
        <v>5</v>
      </c>
    </row>
    <row r="62" spans="2:3" x14ac:dyDescent="0.25">
      <c r="B62">
        <v>0</v>
      </c>
      <c r="C62" t="s">
        <v>5</v>
      </c>
    </row>
    <row r="63" spans="2:3" x14ac:dyDescent="0.25">
      <c r="B63">
        <v>0</v>
      </c>
      <c r="C63" t="s">
        <v>5</v>
      </c>
    </row>
    <row r="64" spans="2:3" x14ac:dyDescent="0.25">
      <c r="B64">
        <v>0</v>
      </c>
      <c r="C64" t="s">
        <v>5</v>
      </c>
    </row>
    <row r="65" spans="2:3" x14ac:dyDescent="0.25">
      <c r="B65">
        <v>0</v>
      </c>
      <c r="C65" t="s">
        <v>5</v>
      </c>
    </row>
    <row r="66" spans="2:3" x14ac:dyDescent="0.25">
      <c r="B66">
        <v>0</v>
      </c>
      <c r="C66" t="s">
        <v>5</v>
      </c>
    </row>
    <row r="67" spans="2:3" x14ac:dyDescent="0.25">
      <c r="B67">
        <v>0</v>
      </c>
      <c r="C67" t="s">
        <v>5</v>
      </c>
    </row>
    <row r="68" spans="2:3" x14ac:dyDescent="0.25">
      <c r="B68">
        <v>0</v>
      </c>
      <c r="C68" t="s">
        <v>5</v>
      </c>
    </row>
    <row r="69" spans="2:3" x14ac:dyDescent="0.25">
      <c r="B69">
        <v>0</v>
      </c>
      <c r="C69" t="s">
        <v>5</v>
      </c>
    </row>
    <row r="70" spans="2:3" x14ac:dyDescent="0.25">
      <c r="B70">
        <v>0</v>
      </c>
      <c r="C70" t="s">
        <v>5</v>
      </c>
    </row>
    <row r="71" spans="2:3" x14ac:dyDescent="0.25">
      <c r="B71">
        <v>0</v>
      </c>
      <c r="C71" t="s">
        <v>5</v>
      </c>
    </row>
    <row r="72" spans="2:3" x14ac:dyDescent="0.25">
      <c r="B72">
        <v>0</v>
      </c>
      <c r="C72" t="s">
        <v>5</v>
      </c>
    </row>
    <row r="73" spans="2:3" x14ac:dyDescent="0.25">
      <c r="B73">
        <v>0</v>
      </c>
      <c r="C73" t="s">
        <v>5</v>
      </c>
    </row>
  </sheetData>
  <autoFilter ref="B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B2" workbookViewId="0">
      <selection activeCell="J2" sqref="J2"/>
    </sheetView>
  </sheetViews>
  <sheetFormatPr baseColWidth="10" defaultRowHeight="15" x14ac:dyDescent="0.25"/>
  <cols>
    <col min="1" max="1" width="24.28515625" customWidth="1"/>
    <col min="2" max="2" width="15.85546875" customWidth="1"/>
    <col min="4" max="4" width="16.5703125" customWidth="1"/>
  </cols>
  <sheetData>
    <row r="1" spans="1:15" x14ac:dyDescent="0.25">
      <c r="A1" t="s">
        <v>0</v>
      </c>
      <c r="B1" t="s">
        <v>30</v>
      </c>
      <c r="H1" s="10" t="s">
        <v>32</v>
      </c>
      <c r="I1" s="10"/>
      <c r="J1" s="10"/>
      <c r="K1" s="10"/>
      <c r="L1" s="10"/>
      <c r="M1" s="10"/>
      <c r="N1" s="10"/>
    </row>
    <row r="2" spans="1:15" x14ac:dyDescent="0.25">
      <c r="B2" t="s">
        <v>31</v>
      </c>
      <c r="E2" t="s">
        <v>16</v>
      </c>
      <c r="G2" t="s">
        <v>8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</row>
    <row r="3" spans="1:15" x14ac:dyDescent="0.25"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72</v>
      </c>
    </row>
    <row r="4" spans="1:15" ht="25.5" customHeight="1" x14ac:dyDescent="0.25">
      <c r="A4" t="s">
        <v>1</v>
      </c>
      <c r="B4">
        <v>120</v>
      </c>
      <c r="C4" t="s">
        <v>29</v>
      </c>
      <c r="D4" s="4" t="s">
        <v>39</v>
      </c>
      <c r="E4" t="s">
        <v>40</v>
      </c>
      <c r="F4" t="s">
        <v>17</v>
      </c>
      <c r="G4">
        <v>1</v>
      </c>
      <c r="H4" t="s">
        <v>73</v>
      </c>
      <c r="I4" t="s">
        <v>2</v>
      </c>
      <c r="J4" t="s">
        <v>3</v>
      </c>
      <c r="K4" t="s">
        <v>4</v>
      </c>
      <c r="L4" t="s">
        <v>1</v>
      </c>
      <c r="M4" t="s">
        <v>1</v>
      </c>
      <c r="N4" t="s">
        <v>1</v>
      </c>
      <c r="O4" t="s">
        <v>5</v>
      </c>
    </row>
    <row r="5" spans="1:15" x14ac:dyDescent="0.25">
      <c r="A5" t="s">
        <v>2</v>
      </c>
      <c r="B5">
        <v>760</v>
      </c>
      <c r="F5" t="s">
        <v>18</v>
      </c>
      <c r="G5">
        <v>2</v>
      </c>
      <c r="H5" t="s">
        <v>73</v>
      </c>
      <c r="I5" t="s">
        <v>2</v>
      </c>
      <c r="J5" t="s">
        <v>3</v>
      </c>
      <c r="K5" t="s">
        <v>4</v>
      </c>
      <c r="L5" t="s">
        <v>1</v>
      </c>
      <c r="M5" t="s">
        <v>6</v>
      </c>
      <c r="N5" t="s">
        <v>1</v>
      </c>
      <c r="O5" t="s">
        <v>5</v>
      </c>
    </row>
    <row r="6" spans="1:15" x14ac:dyDescent="0.25">
      <c r="A6" t="s">
        <v>9</v>
      </c>
      <c r="B6">
        <v>694</v>
      </c>
      <c r="C6" s="11" t="s">
        <v>36</v>
      </c>
      <c r="F6" t="s">
        <v>19</v>
      </c>
      <c r="G6">
        <v>3</v>
      </c>
      <c r="H6" t="s">
        <v>73</v>
      </c>
      <c r="I6" t="s">
        <v>2</v>
      </c>
      <c r="J6" t="s">
        <v>3</v>
      </c>
      <c r="K6" t="s">
        <v>4</v>
      </c>
      <c r="L6" t="s">
        <v>1</v>
      </c>
      <c r="M6" t="s">
        <v>6</v>
      </c>
      <c r="N6" t="s">
        <v>1</v>
      </c>
      <c r="O6" t="s">
        <v>5</v>
      </c>
    </row>
    <row r="7" spans="1:15" x14ac:dyDescent="0.25">
      <c r="A7" t="s">
        <v>10</v>
      </c>
      <c r="B7">
        <v>641</v>
      </c>
      <c r="C7" s="11"/>
      <c r="F7" t="s">
        <v>20</v>
      </c>
      <c r="G7">
        <v>4</v>
      </c>
      <c r="H7" t="s">
        <v>73</v>
      </c>
      <c r="I7" t="s">
        <v>2</v>
      </c>
      <c r="J7" t="s">
        <v>74</v>
      </c>
      <c r="K7" t="s">
        <v>1</v>
      </c>
      <c r="L7" t="s">
        <v>1</v>
      </c>
      <c r="M7" t="s">
        <v>6</v>
      </c>
      <c r="N7" t="s">
        <v>1</v>
      </c>
      <c r="O7" t="s">
        <v>5</v>
      </c>
    </row>
    <row r="8" spans="1:15" x14ac:dyDescent="0.25">
      <c r="A8" t="s">
        <v>11</v>
      </c>
      <c r="B8">
        <v>488</v>
      </c>
      <c r="C8" s="11"/>
      <c r="F8" t="s">
        <v>21</v>
      </c>
      <c r="G8">
        <v>5</v>
      </c>
      <c r="H8" t="s">
        <v>73</v>
      </c>
      <c r="I8" t="s">
        <v>2</v>
      </c>
      <c r="J8" t="s">
        <v>74</v>
      </c>
      <c r="K8" t="s">
        <v>1</v>
      </c>
      <c r="L8" t="s">
        <v>1</v>
      </c>
      <c r="M8" t="s">
        <v>6</v>
      </c>
      <c r="N8" t="s">
        <v>1</v>
      </c>
      <c r="O8" t="s">
        <v>5</v>
      </c>
    </row>
    <row r="9" spans="1:15" x14ac:dyDescent="0.25">
      <c r="A9" t="s">
        <v>12</v>
      </c>
      <c r="B9">
        <v>395</v>
      </c>
      <c r="C9" s="11"/>
      <c r="F9" t="s">
        <v>22</v>
      </c>
      <c r="G9">
        <v>6</v>
      </c>
      <c r="H9" t="s">
        <v>73</v>
      </c>
      <c r="I9" t="s">
        <v>2</v>
      </c>
      <c r="J9" t="s">
        <v>74</v>
      </c>
      <c r="K9" t="s">
        <v>1</v>
      </c>
      <c r="L9" t="s">
        <v>1</v>
      </c>
      <c r="M9" t="s">
        <v>6</v>
      </c>
      <c r="N9" t="s">
        <v>1</v>
      </c>
      <c r="O9" t="s">
        <v>5</v>
      </c>
    </row>
    <row r="10" spans="1:15" x14ac:dyDescent="0.25">
      <c r="A10" t="s">
        <v>13</v>
      </c>
      <c r="B10">
        <v>522</v>
      </c>
      <c r="C10" s="11"/>
      <c r="F10" t="s">
        <v>23</v>
      </c>
      <c r="G10">
        <v>7</v>
      </c>
      <c r="H10" t="s">
        <v>73</v>
      </c>
      <c r="I10" t="s">
        <v>2</v>
      </c>
      <c r="J10" t="s">
        <v>74</v>
      </c>
      <c r="K10" t="s">
        <v>1</v>
      </c>
      <c r="L10" t="s">
        <v>1</v>
      </c>
      <c r="M10" t="s">
        <v>6</v>
      </c>
      <c r="N10" t="s">
        <v>1</v>
      </c>
      <c r="O10" t="s">
        <v>5</v>
      </c>
    </row>
    <row r="11" spans="1:15" x14ac:dyDescent="0.25">
      <c r="A11" t="s">
        <v>14</v>
      </c>
      <c r="B11">
        <v>447</v>
      </c>
      <c r="C11" s="11"/>
      <c r="F11" t="s">
        <v>24</v>
      </c>
      <c r="G11">
        <v>8</v>
      </c>
      <c r="H11" t="s">
        <v>73</v>
      </c>
      <c r="I11" t="s">
        <v>2</v>
      </c>
      <c r="J11" t="s">
        <v>74</v>
      </c>
      <c r="K11" t="s">
        <v>1</v>
      </c>
      <c r="L11" t="s">
        <v>1</v>
      </c>
      <c r="M11" t="s">
        <v>6</v>
      </c>
      <c r="N11" t="s">
        <v>1</v>
      </c>
      <c r="O11" t="s">
        <v>5</v>
      </c>
    </row>
    <row r="12" spans="1:15" x14ac:dyDescent="0.25">
      <c r="A12" t="s">
        <v>15</v>
      </c>
      <c r="B12">
        <v>393</v>
      </c>
      <c r="C12" s="11"/>
      <c r="F12" t="s">
        <v>25</v>
      </c>
      <c r="G12">
        <v>9</v>
      </c>
      <c r="H12" t="s">
        <v>73</v>
      </c>
      <c r="I12" t="s">
        <v>2</v>
      </c>
      <c r="J12" t="s">
        <v>74</v>
      </c>
      <c r="K12" t="s">
        <v>1</v>
      </c>
      <c r="L12" t="s">
        <v>1</v>
      </c>
      <c r="M12" t="s">
        <v>6</v>
      </c>
      <c r="N12" t="s">
        <v>1</v>
      </c>
      <c r="O12" t="s">
        <v>5</v>
      </c>
    </row>
    <row r="13" spans="1:15" x14ac:dyDescent="0.25">
      <c r="A13" t="s">
        <v>74</v>
      </c>
      <c r="B13">
        <v>476</v>
      </c>
      <c r="F13" t="s">
        <v>26</v>
      </c>
      <c r="G13">
        <v>10</v>
      </c>
      <c r="H13" t="s">
        <v>73</v>
      </c>
      <c r="I13" t="s">
        <v>2</v>
      </c>
      <c r="J13" t="s">
        <v>74</v>
      </c>
      <c r="K13" t="s">
        <v>1</v>
      </c>
      <c r="L13" t="s">
        <v>1</v>
      </c>
      <c r="M13" t="s">
        <v>7</v>
      </c>
      <c r="N13" t="s">
        <v>1</v>
      </c>
      <c r="O13" t="s">
        <v>5</v>
      </c>
    </row>
    <row r="14" spans="1:15" x14ac:dyDescent="0.25">
      <c r="A14" t="s">
        <v>5</v>
      </c>
      <c r="B14">
        <v>0</v>
      </c>
      <c r="F14" t="s">
        <v>27</v>
      </c>
      <c r="G14">
        <v>11</v>
      </c>
      <c r="H14" t="s">
        <v>73</v>
      </c>
      <c r="I14" t="s">
        <v>2</v>
      </c>
      <c r="J14" t="s">
        <v>74</v>
      </c>
      <c r="K14" t="s">
        <v>1</v>
      </c>
      <c r="L14" t="s">
        <v>1</v>
      </c>
      <c r="M14" t="s">
        <v>7</v>
      </c>
      <c r="N14" t="s">
        <v>1</v>
      </c>
      <c r="O14" t="s">
        <v>5</v>
      </c>
    </row>
    <row r="15" spans="1:15" x14ac:dyDescent="0.25">
      <c r="F15" t="s">
        <v>28</v>
      </c>
      <c r="G15">
        <v>12</v>
      </c>
      <c r="H15" t="s">
        <v>73</v>
      </c>
      <c r="I15" t="s">
        <v>2</v>
      </c>
      <c r="J15" t="s">
        <v>3</v>
      </c>
      <c r="K15" t="s">
        <v>1</v>
      </c>
      <c r="L15" t="s">
        <v>1</v>
      </c>
      <c r="M15" t="s">
        <v>7</v>
      </c>
      <c r="N15" t="s">
        <v>1</v>
      </c>
      <c r="O15" t="s">
        <v>5</v>
      </c>
    </row>
    <row r="16" spans="1:15" x14ac:dyDescent="0.25">
      <c r="A16" t="s">
        <v>38</v>
      </c>
      <c r="B16" s="3" t="s">
        <v>37</v>
      </c>
      <c r="F16" t="s">
        <v>17</v>
      </c>
      <c r="G16">
        <v>13</v>
      </c>
      <c r="H16" t="s">
        <v>73</v>
      </c>
      <c r="I16" t="s">
        <v>2</v>
      </c>
      <c r="J16" t="s">
        <v>3</v>
      </c>
      <c r="K16" t="s">
        <v>1</v>
      </c>
      <c r="L16" t="s">
        <v>1</v>
      </c>
      <c r="M16" t="s">
        <v>7</v>
      </c>
      <c r="N16" t="s">
        <v>1</v>
      </c>
      <c r="O16" t="s">
        <v>5</v>
      </c>
    </row>
    <row r="17" spans="1:15" x14ac:dyDescent="0.25">
      <c r="F17" t="s">
        <v>18</v>
      </c>
      <c r="G17">
        <v>14</v>
      </c>
      <c r="H17" t="s">
        <v>73</v>
      </c>
      <c r="I17" t="s">
        <v>2</v>
      </c>
      <c r="J17" t="s">
        <v>3</v>
      </c>
      <c r="K17" t="s">
        <v>1</v>
      </c>
      <c r="L17" t="s">
        <v>1</v>
      </c>
      <c r="M17" t="s">
        <v>7</v>
      </c>
      <c r="N17" t="s">
        <v>1</v>
      </c>
      <c r="O17" t="s">
        <v>5</v>
      </c>
    </row>
    <row r="18" spans="1:15" x14ac:dyDescent="0.25">
      <c r="A18" t="s">
        <v>41</v>
      </c>
      <c r="F18" t="s">
        <v>19</v>
      </c>
      <c r="G18">
        <v>15</v>
      </c>
      <c r="H18" t="s">
        <v>73</v>
      </c>
      <c r="I18" t="s">
        <v>2</v>
      </c>
      <c r="J18" t="s">
        <v>3</v>
      </c>
      <c r="K18" t="s">
        <v>1</v>
      </c>
      <c r="L18" t="s">
        <v>1</v>
      </c>
      <c r="M18" t="s">
        <v>7</v>
      </c>
      <c r="N18" t="s">
        <v>1</v>
      </c>
      <c r="O18" t="s">
        <v>5</v>
      </c>
    </row>
    <row r="19" spans="1:15" x14ac:dyDescent="0.25">
      <c r="F19" t="s">
        <v>20</v>
      </c>
      <c r="G19">
        <v>16</v>
      </c>
      <c r="H19" t="s">
        <v>73</v>
      </c>
      <c r="I19" t="s">
        <v>2</v>
      </c>
      <c r="J19" t="s">
        <v>6</v>
      </c>
      <c r="K19" t="s">
        <v>1</v>
      </c>
      <c r="L19" t="s">
        <v>1</v>
      </c>
      <c r="M19" t="s">
        <v>1</v>
      </c>
      <c r="N19" t="s">
        <v>1</v>
      </c>
      <c r="O19" t="s">
        <v>5</v>
      </c>
    </row>
    <row r="20" spans="1:15" x14ac:dyDescent="0.25">
      <c r="A20" t="s">
        <v>42</v>
      </c>
      <c r="D20">
        <f>D24/B27</f>
        <v>763.16664802245054</v>
      </c>
      <c r="F20" t="s">
        <v>21</v>
      </c>
      <c r="G20">
        <v>17</v>
      </c>
      <c r="H20" t="s">
        <v>73</v>
      </c>
      <c r="I20" t="s">
        <v>2</v>
      </c>
      <c r="J20" t="s">
        <v>6</v>
      </c>
      <c r="K20" t="s">
        <v>1</v>
      </c>
      <c r="L20" t="s">
        <v>1</v>
      </c>
      <c r="M20" t="s">
        <v>1</v>
      </c>
      <c r="N20" t="s">
        <v>1</v>
      </c>
      <c r="O20" t="s">
        <v>5</v>
      </c>
    </row>
    <row r="21" spans="1:15" x14ac:dyDescent="0.25">
      <c r="A21" t="s">
        <v>43</v>
      </c>
      <c r="D21" t="s">
        <v>45</v>
      </c>
      <c r="F21" t="s">
        <v>22</v>
      </c>
      <c r="G21">
        <v>18</v>
      </c>
      <c r="H21" t="s">
        <v>73</v>
      </c>
      <c r="I21" t="s">
        <v>2</v>
      </c>
      <c r="J21" t="s">
        <v>6</v>
      </c>
      <c r="K21" t="s">
        <v>1</v>
      </c>
      <c r="L21" t="s">
        <v>1</v>
      </c>
      <c r="M21" t="s">
        <v>1</v>
      </c>
      <c r="N21" t="s">
        <v>1</v>
      </c>
      <c r="O21" t="s">
        <v>5</v>
      </c>
    </row>
    <row r="22" spans="1:15" x14ac:dyDescent="0.25">
      <c r="A22" t="s">
        <v>44</v>
      </c>
      <c r="D22">
        <v>13033</v>
      </c>
      <c r="F22" t="s">
        <v>23</v>
      </c>
      <c r="G22">
        <v>19</v>
      </c>
      <c r="H22" t="s">
        <v>73</v>
      </c>
      <c r="I22" t="s">
        <v>2</v>
      </c>
      <c r="J22" t="s">
        <v>6</v>
      </c>
      <c r="K22" t="s">
        <v>1</v>
      </c>
      <c r="L22" t="s">
        <v>1</v>
      </c>
      <c r="M22" t="s">
        <v>1</v>
      </c>
      <c r="N22" t="s">
        <v>1</v>
      </c>
      <c r="O22" t="s">
        <v>5</v>
      </c>
    </row>
    <row r="23" spans="1:15" x14ac:dyDescent="0.25">
      <c r="D23" t="s">
        <v>49</v>
      </c>
      <c r="F23" t="s">
        <v>24</v>
      </c>
      <c r="G23">
        <v>20</v>
      </c>
      <c r="H23" t="s">
        <v>73</v>
      </c>
      <c r="I23" t="s">
        <v>2</v>
      </c>
      <c r="J23" t="s">
        <v>6</v>
      </c>
      <c r="K23" t="s">
        <v>1</v>
      </c>
      <c r="L23" t="s">
        <v>1</v>
      </c>
      <c r="M23" t="s">
        <v>1</v>
      </c>
      <c r="N23" t="s">
        <v>1</v>
      </c>
      <c r="O23" t="s">
        <v>5</v>
      </c>
    </row>
    <row r="24" spans="1:15" x14ac:dyDescent="0.25">
      <c r="A24" t="s">
        <v>46</v>
      </c>
      <c r="B24" s="5">
        <v>94.39091420813881</v>
      </c>
      <c r="D24">
        <f>D22*(B25/B24)</f>
        <v>28618.749300841897</v>
      </c>
      <c r="F24" t="s">
        <v>25</v>
      </c>
      <c r="G24">
        <v>21</v>
      </c>
      <c r="H24" t="s">
        <v>73</v>
      </c>
      <c r="I24" t="s">
        <v>2</v>
      </c>
      <c r="J24" t="s">
        <v>6</v>
      </c>
      <c r="K24" t="s">
        <v>1</v>
      </c>
      <c r="L24" t="s">
        <v>1</v>
      </c>
      <c r="M24" t="s">
        <v>1</v>
      </c>
      <c r="N24" t="s">
        <v>1</v>
      </c>
      <c r="O24" t="s">
        <v>5</v>
      </c>
    </row>
    <row r="25" spans="1:15" x14ac:dyDescent="0.25">
      <c r="A25" t="s">
        <v>47</v>
      </c>
      <c r="B25">
        <v>207.27</v>
      </c>
      <c r="F25" t="s">
        <v>26</v>
      </c>
      <c r="G25">
        <v>22</v>
      </c>
      <c r="H25" t="s">
        <v>73</v>
      </c>
      <c r="I25" t="s">
        <v>2</v>
      </c>
      <c r="J25" t="s">
        <v>6</v>
      </c>
      <c r="K25" t="s">
        <v>1</v>
      </c>
      <c r="L25" t="s">
        <v>4</v>
      </c>
      <c r="M25" t="s">
        <v>1</v>
      </c>
      <c r="N25" t="s">
        <v>1</v>
      </c>
      <c r="O25" t="s">
        <v>5</v>
      </c>
    </row>
    <row r="26" spans="1:15" x14ac:dyDescent="0.25">
      <c r="A26" t="s">
        <v>48</v>
      </c>
      <c r="B26">
        <f>(B25/B24-1)*100</f>
        <v>119.58681271266704</v>
      </c>
      <c r="F26" t="s">
        <v>27</v>
      </c>
      <c r="G26">
        <v>23</v>
      </c>
      <c r="H26" t="s">
        <v>73</v>
      </c>
      <c r="I26" t="s">
        <v>2</v>
      </c>
      <c r="J26" t="s">
        <v>4</v>
      </c>
      <c r="K26" t="s">
        <v>1</v>
      </c>
      <c r="L26" t="s">
        <v>4</v>
      </c>
      <c r="M26" t="s">
        <v>1</v>
      </c>
      <c r="N26" t="s">
        <v>1</v>
      </c>
      <c r="O26" t="s">
        <v>5</v>
      </c>
    </row>
    <row r="27" spans="1:15" x14ac:dyDescent="0.25">
      <c r="A27" t="s">
        <v>50</v>
      </c>
      <c r="B27">
        <v>37.5</v>
      </c>
      <c r="F27" t="s">
        <v>28</v>
      </c>
      <c r="G27">
        <v>24</v>
      </c>
      <c r="H27" t="s">
        <v>73</v>
      </c>
      <c r="I27" t="s">
        <v>2</v>
      </c>
      <c r="J27" t="s">
        <v>4</v>
      </c>
      <c r="K27" t="s">
        <v>1</v>
      </c>
      <c r="L27" t="s">
        <v>4</v>
      </c>
      <c r="M27" t="s">
        <v>1</v>
      </c>
      <c r="N27" t="s">
        <v>1</v>
      </c>
      <c r="O27" t="s">
        <v>5</v>
      </c>
    </row>
    <row r="28" spans="1:15" x14ac:dyDescent="0.25">
      <c r="F28" t="s">
        <v>17</v>
      </c>
      <c r="G28">
        <v>25</v>
      </c>
      <c r="H28" t="s">
        <v>73</v>
      </c>
      <c r="I28" t="s">
        <v>2</v>
      </c>
      <c r="J28" t="s">
        <v>4</v>
      </c>
      <c r="K28" t="s">
        <v>1</v>
      </c>
      <c r="L28" t="s">
        <v>4</v>
      </c>
      <c r="M28" t="s">
        <v>1</v>
      </c>
      <c r="N28" t="s">
        <v>1</v>
      </c>
      <c r="O28" t="s">
        <v>5</v>
      </c>
    </row>
    <row r="29" spans="1:15" x14ac:dyDescent="0.25">
      <c r="F29" t="s">
        <v>18</v>
      </c>
      <c r="G29">
        <v>26</v>
      </c>
      <c r="H29" t="s">
        <v>73</v>
      </c>
      <c r="I29" t="s">
        <v>2</v>
      </c>
      <c r="J29" t="s">
        <v>4</v>
      </c>
      <c r="K29" t="s">
        <v>1</v>
      </c>
      <c r="L29" t="s">
        <v>4</v>
      </c>
      <c r="M29" t="s">
        <v>1</v>
      </c>
      <c r="N29" t="s">
        <v>6</v>
      </c>
      <c r="O29" t="s">
        <v>5</v>
      </c>
    </row>
    <row r="30" spans="1:15" x14ac:dyDescent="0.25">
      <c r="F30" t="s">
        <v>19</v>
      </c>
      <c r="G30">
        <v>27</v>
      </c>
      <c r="H30" t="s">
        <v>73</v>
      </c>
      <c r="I30" t="s">
        <v>2</v>
      </c>
      <c r="J30" t="s">
        <v>4</v>
      </c>
      <c r="K30" t="s">
        <v>1</v>
      </c>
      <c r="L30" t="s">
        <v>4</v>
      </c>
      <c r="M30" t="s">
        <v>1</v>
      </c>
      <c r="N30" t="s">
        <v>6</v>
      </c>
      <c r="O30" t="s">
        <v>5</v>
      </c>
    </row>
    <row r="31" spans="1:15" x14ac:dyDescent="0.25">
      <c r="F31" t="s">
        <v>20</v>
      </c>
      <c r="G31">
        <v>28</v>
      </c>
      <c r="H31" t="s">
        <v>73</v>
      </c>
      <c r="I31" t="s">
        <v>2</v>
      </c>
      <c r="J31" t="s">
        <v>4</v>
      </c>
      <c r="K31" t="s">
        <v>1</v>
      </c>
      <c r="L31" t="s">
        <v>6</v>
      </c>
      <c r="M31" t="s">
        <v>1</v>
      </c>
      <c r="N31" t="s">
        <v>6</v>
      </c>
      <c r="O31" t="s">
        <v>5</v>
      </c>
    </row>
    <row r="32" spans="1:15" x14ac:dyDescent="0.25">
      <c r="F32" t="s">
        <v>21</v>
      </c>
      <c r="G32">
        <v>29</v>
      </c>
      <c r="H32" t="s">
        <v>73</v>
      </c>
      <c r="I32" t="s">
        <v>2</v>
      </c>
      <c r="J32" t="s">
        <v>6</v>
      </c>
      <c r="K32" t="s">
        <v>1</v>
      </c>
      <c r="L32" t="s">
        <v>6</v>
      </c>
      <c r="M32" t="s">
        <v>1</v>
      </c>
      <c r="N32" t="s">
        <v>6</v>
      </c>
      <c r="O32" t="s">
        <v>5</v>
      </c>
    </row>
    <row r="33" spans="6:15" x14ac:dyDescent="0.25">
      <c r="F33" t="s">
        <v>22</v>
      </c>
      <c r="G33">
        <v>30</v>
      </c>
      <c r="H33" t="s">
        <v>73</v>
      </c>
      <c r="I33" t="s">
        <v>2</v>
      </c>
      <c r="J33" t="s">
        <v>6</v>
      </c>
      <c r="K33" t="s">
        <v>1</v>
      </c>
      <c r="L33" t="s">
        <v>6</v>
      </c>
      <c r="M33" t="s">
        <v>1</v>
      </c>
      <c r="N33" t="s">
        <v>6</v>
      </c>
      <c r="O33" t="s">
        <v>5</v>
      </c>
    </row>
    <row r="34" spans="6:15" x14ac:dyDescent="0.25">
      <c r="F34" t="s">
        <v>23</v>
      </c>
      <c r="G34">
        <v>31</v>
      </c>
      <c r="H34" t="s">
        <v>73</v>
      </c>
      <c r="I34" t="s">
        <v>2</v>
      </c>
      <c r="J34" t="s">
        <v>6</v>
      </c>
      <c r="K34" t="s">
        <v>1</v>
      </c>
      <c r="L34" t="s">
        <v>6</v>
      </c>
      <c r="M34" t="s">
        <v>1</v>
      </c>
      <c r="N34" t="s">
        <v>6</v>
      </c>
      <c r="O34" t="s">
        <v>5</v>
      </c>
    </row>
    <row r="35" spans="6:15" x14ac:dyDescent="0.25">
      <c r="F35" t="s">
        <v>24</v>
      </c>
      <c r="G35">
        <v>32</v>
      </c>
      <c r="H35" t="s">
        <v>73</v>
      </c>
      <c r="I35" t="s">
        <v>2</v>
      </c>
      <c r="J35" t="s">
        <v>6</v>
      </c>
      <c r="K35" t="s">
        <v>1</v>
      </c>
      <c r="L35" t="s">
        <v>6</v>
      </c>
      <c r="M35" t="s">
        <v>1</v>
      </c>
      <c r="N35" t="s">
        <v>6</v>
      </c>
      <c r="O35" t="s">
        <v>5</v>
      </c>
    </row>
    <row r="36" spans="6:15" x14ac:dyDescent="0.25">
      <c r="F36" t="s">
        <v>25</v>
      </c>
      <c r="G36">
        <v>33</v>
      </c>
      <c r="H36" t="s">
        <v>73</v>
      </c>
      <c r="I36" t="s">
        <v>2</v>
      </c>
      <c r="J36" t="s">
        <v>6</v>
      </c>
      <c r="K36" t="s">
        <v>1</v>
      </c>
      <c r="L36" t="s">
        <v>6</v>
      </c>
      <c r="M36" t="s">
        <v>1</v>
      </c>
      <c r="N36" t="s">
        <v>6</v>
      </c>
      <c r="O36" t="s">
        <v>5</v>
      </c>
    </row>
    <row r="37" spans="6:15" x14ac:dyDescent="0.25">
      <c r="F37" t="s">
        <v>26</v>
      </c>
      <c r="G37">
        <v>34</v>
      </c>
      <c r="H37" t="s">
        <v>73</v>
      </c>
      <c r="I37" t="s">
        <v>2</v>
      </c>
      <c r="J37" t="s">
        <v>6</v>
      </c>
      <c r="K37" t="s">
        <v>1</v>
      </c>
      <c r="L37" t="s">
        <v>4</v>
      </c>
      <c r="M37" t="s">
        <v>1</v>
      </c>
      <c r="N37" t="s">
        <v>7</v>
      </c>
      <c r="O37" t="s">
        <v>5</v>
      </c>
    </row>
    <row r="38" spans="6:15" x14ac:dyDescent="0.25">
      <c r="F38" t="s">
        <v>27</v>
      </c>
      <c r="G38">
        <v>35</v>
      </c>
      <c r="H38" t="s">
        <v>73</v>
      </c>
      <c r="I38" t="s">
        <v>2</v>
      </c>
      <c r="J38" t="s">
        <v>3</v>
      </c>
      <c r="K38" t="s">
        <v>1</v>
      </c>
      <c r="L38" t="s">
        <v>4</v>
      </c>
      <c r="M38" t="s">
        <v>1</v>
      </c>
      <c r="N38" t="s">
        <v>7</v>
      </c>
      <c r="O38" t="s">
        <v>5</v>
      </c>
    </row>
    <row r="39" spans="6:15" x14ac:dyDescent="0.25">
      <c r="F39" t="s">
        <v>28</v>
      </c>
      <c r="G39">
        <v>36</v>
      </c>
      <c r="H39" t="s">
        <v>73</v>
      </c>
      <c r="I39" t="s">
        <v>2</v>
      </c>
      <c r="J39" t="s">
        <v>3</v>
      </c>
      <c r="K39" t="s">
        <v>1</v>
      </c>
      <c r="L39" t="s">
        <v>4</v>
      </c>
      <c r="M39" t="s">
        <v>1</v>
      </c>
      <c r="N39" t="s">
        <v>7</v>
      </c>
      <c r="O39" t="s">
        <v>5</v>
      </c>
    </row>
    <row r="40" spans="6:15" x14ac:dyDescent="0.25">
      <c r="F40" t="s">
        <v>17</v>
      </c>
      <c r="G40">
        <v>37</v>
      </c>
      <c r="H40" t="s">
        <v>73</v>
      </c>
      <c r="I40" t="s">
        <v>2</v>
      </c>
      <c r="J40" t="s">
        <v>3</v>
      </c>
      <c r="K40" t="s">
        <v>1</v>
      </c>
      <c r="L40" t="s">
        <v>4</v>
      </c>
      <c r="M40" t="s">
        <v>1</v>
      </c>
      <c r="N40" t="s">
        <v>7</v>
      </c>
      <c r="O40" t="s">
        <v>5</v>
      </c>
    </row>
    <row r="41" spans="6:15" x14ac:dyDescent="0.25">
      <c r="F41" t="s">
        <v>18</v>
      </c>
      <c r="G41">
        <v>38</v>
      </c>
      <c r="H41" t="s">
        <v>73</v>
      </c>
      <c r="I41" t="s">
        <v>2</v>
      </c>
      <c r="J41" t="s">
        <v>3</v>
      </c>
      <c r="K41" t="s">
        <v>1</v>
      </c>
      <c r="L41" t="s">
        <v>4</v>
      </c>
      <c r="M41" t="s">
        <v>1</v>
      </c>
      <c r="N41" t="s">
        <v>7</v>
      </c>
      <c r="O41" t="s">
        <v>5</v>
      </c>
    </row>
    <row r="42" spans="6:15" x14ac:dyDescent="0.25">
      <c r="F42" t="s">
        <v>19</v>
      </c>
      <c r="G42">
        <v>39</v>
      </c>
      <c r="H42" t="s">
        <v>73</v>
      </c>
      <c r="I42" t="s">
        <v>2</v>
      </c>
      <c r="J42" t="s">
        <v>3</v>
      </c>
      <c r="K42" t="s">
        <v>1</v>
      </c>
      <c r="L42" t="s">
        <v>4</v>
      </c>
      <c r="M42" t="s">
        <v>1</v>
      </c>
      <c r="N42" t="s">
        <v>7</v>
      </c>
      <c r="O42" t="s">
        <v>5</v>
      </c>
    </row>
    <row r="43" spans="6:15" x14ac:dyDescent="0.25">
      <c r="F43" t="s">
        <v>20</v>
      </c>
      <c r="G43">
        <v>40</v>
      </c>
      <c r="H43" t="s">
        <v>73</v>
      </c>
      <c r="I43" t="s">
        <v>2</v>
      </c>
      <c r="J43" t="s">
        <v>74</v>
      </c>
      <c r="K43" t="s">
        <v>1</v>
      </c>
      <c r="L43" t="s">
        <v>1</v>
      </c>
      <c r="M43" t="s">
        <v>1</v>
      </c>
      <c r="N43" t="s">
        <v>1</v>
      </c>
      <c r="O43" t="s">
        <v>5</v>
      </c>
    </row>
    <row r="44" spans="6:15" x14ac:dyDescent="0.25">
      <c r="F44" t="s">
        <v>21</v>
      </c>
      <c r="G44">
        <v>41</v>
      </c>
      <c r="H44" t="s">
        <v>73</v>
      </c>
      <c r="I44" t="s">
        <v>2</v>
      </c>
      <c r="J44" t="s">
        <v>74</v>
      </c>
      <c r="K44" t="s">
        <v>1</v>
      </c>
      <c r="L44" t="s">
        <v>1</v>
      </c>
      <c r="M44" t="s">
        <v>1</v>
      </c>
      <c r="N44" t="s">
        <v>1</v>
      </c>
      <c r="O44" t="s">
        <v>5</v>
      </c>
    </row>
    <row r="45" spans="6:15" x14ac:dyDescent="0.25">
      <c r="F45" t="s">
        <v>22</v>
      </c>
      <c r="G45">
        <v>42</v>
      </c>
      <c r="H45" t="s">
        <v>73</v>
      </c>
      <c r="I45" t="s">
        <v>2</v>
      </c>
      <c r="J45" t="s">
        <v>74</v>
      </c>
      <c r="K45" t="s">
        <v>1</v>
      </c>
      <c r="L45" t="s">
        <v>1</v>
      </c>
      <c r="M45" t="s">
        <v>1</v>
      </c>
      <c r="N45" t="s">
        <v>1</v>
      </c>
      <c r="O45" t="s">
        <v>5</v>
      </c>
    </row>
    <row r="46" spans="6:15" x14ac:dyDescent="0.25">
      <c r="F46" t="s">
        <v>23</v>
      </c>
      <c r="G46">
        <v>43</v>
      </c>
      <c r="H46" t="s">
        <v>73</v>
      </c>
      <c r="I46" t="s">
        <v>2</v>
      </c>
      <c r="J46" t="s">
        <v>74</v>
      </c>
      <c r="K46" t="s">
        <v>1</v>
      </c>
      <c r="L46" t="s">
        <v>1</v>
      </c>
      <c r="M46" t="s">
        <v>1</v>
      </c>
      <c r="N46" t="s">
        <v>1</v>
      </c>
      <c r="O46" t="s">
        <v>5</v>
      </c>
    </row>
    <row r="47" spans="6:15" x14ac:dyDescent="0.25">
      <c r="F47" t="s">
        <v>24</v>
      </c>
      <c r="G47">
        <v>44</v>
      </c>
      <c r="H47" t="s">
        <v>73</v>
      </c>
      <c r="I47" t="s">
        <v>2</v>
      </c>
      <c r="J47" t="s">
        <v>74</v>
      </c>
      <c r="K47" t="s">
        <v>1</v>
      </c>
      <c r="L47" t="s">
        <v>1</v>
      </c>
      <c r="M47" t="s">
        <v>1</v>
      </c>
      <c r="N47" t="s">
        <v>1</v>
      </c>
      <c r="O47" t="s">
        <v>5</v>
      </c>
    </row>
    <row r="48" spans="6:15" x14ac:dyDescent="0.25">
      <c r="F48" t="s">
        <v>25</v>
      </c>
      <c r="G48">
        <v>45</v>
      </c>
      <c r="H48" t="s">
        <v>73</v>
      </c>
      <c r="I48" t="s">
        <v>2</v>
      </c>
      <c r="J48" t="s">
        <v>74</v>
      </c>
      <c r="K48" t="s">
        <v>1</v>
      </c>
      <c r="L48" t="s">
        <v>1</v>
      </c>
      <c r="M48" t="s">
        <v>1</v>
      </c>
      <c r="N48" t="s">
        <v>1</v>
      </c>
      <c r="O48" t="s">
        <v>5</v>
      </c>
    </row>
    <row r="49" spans="6:15" x14ac:dyDescent="0.25">
      <c r="F49" t="s">
        <v>26</v>
      </c>
      <c r="G49">
        <v>46</v>
      </c>
      <c r="H49" t="s">
        <v>73</v>
      </c>
      <c r="I49" t="s">
        <v>2</v>
      </c>
      <c r="J49" t="s">
        <v>74</v>
      </c>
      <c r="K49" t="s">
        <v>4</v>
      </c>
      <c r="L49" t="s">
        <v>1</v>
      </c>
      <c r="M49" t="s">
        <v>1</v>
      </c>
      <c r="N49" t="s">
        <v>1</v>
      </c>
      <c r="O49" t="s">
        <v>5</v>
      </c>
    </row>
    <row r="50" spans="6:15" x14ac:dyDescent="0.25">
      <c r="F50" t="s">
        <v>27</v>
      </c>
      <c r="G50">
        <v>47</v>
      </c>
      <c r="H50" t="s">
        <v>73</v>
      </c>
      <c r="I50" t="s">
        <v>2</v>
      </c>
      <c r="J50" t="s">
        <v>74</v>
      </c>
      <c r="K50" t="s">
        <v>4</v>
      </c>
      <c r="L50" t="s">
        <v>1</v>
      </c>
      <c r="M50" t="s">
        <v>1</v>
      </c>
      <c r="N50" t="s">
        <v>1</v>
      </c>
      <c r="O50" t="s">
        <v>5</v>
      </c>
    </row>
    <row r="51" spans="6:15" x14ac:dyDescent="0.25">
      <c r="F51" t="s">
        <v>28</v>
      </c>
      <c r="G51">
        <v>48</v>
      </c>
      <c r="H51" t="s">
        <v>73</v>
      </c>
      <c r="I51" t="s">
        <v>2</v>
      </c>
      <c r="J51" t="s">
        <v>3</v>
      </c>
      <c r="K51" t="s">
        <v>4</v>
      </c>
      <c r="L51" t="s">
        <v>1</v>
      </c>
      <c r="M51" t="s">
        <v>1</v>
      </c>
      <c r="N51" t="s">
        <v>1</v>
      </c>
      <c r="O51" t="s">
        <v>5</v>
      </c>
    </row>
    <row r="52" spans="6:15" x14ac:dyDescent="0.25">
      <c r="F52" t="s">
        <v>17</v>
      </c>
      <c r="G52">
        <v>49</v>
      </c>
      <c r="H52" t="s">
        <v>73</v>
      </c>
      <c r="I52" t="s">
        <v>2</v>
      </c>
      <c r="J52" t="s">
        <v>3</v>
      </c>
      <c r="K52" t="s">
        <v>4</v>
      </c>
      <c r="L52" t="s">
        <v>1</v>
      </c>
      <c r="M52" t="s">
        <v>1</v>
      </c>
      <c r="N52" t="s">
        <v>1</v>
      </c>
      <c r="O52" t="s">
        <v>5</v>
      </c>
    </row>
    <row r="53" spans="6:15" x14ac:dyDescent="0.25">
      <c r="F53" t="s">
        <v>18</v>
      </c>
      <c r="G53">
        <v>50</v>
      </c>
      <c r="H53" t="s">
        <v>73</v>
      </c>
      <c r="I53" t="s">
        <v>2</v>
      </c>
      <c r="J53" t="s">
        <v>3</v>
      </c>
      <c r="K53" t="s">
        <v>4</v>
      </c>
      <c r="L53" t="s">
        <v>1</v>
      </c>
      <c r="M53" t="s">
        <v>6</v>
      </c>
      <c r="N53" t="s">
        <v>1</v>
      </c>
      <c r="O53" t="s">
        <v>5</v>
      </c>
    </row>
    <row r="54" spans="6:15" x14ac:dyDescent="0.25">
      <c r="F54" t="s">
        <v>19</v>
      </c>
      <c r="G54">
        <v>51</v>
      </c>
      <c r="H54" t="s">
        <v>73</v>
      </c>
      <c r="I54" t="s">
        <v>2</v>
      </c>
      <c r="J54" t="s">
        <v>3</v>
      </c>
      <c r="K54" t="s">
        <v>4</v>
      </c>
      <c r="L54" t="s">
        <v>1</v>
      </c>
      <c r="M54" t="s">
        <v>6</v>
      </c>
      <c r="N54" t="s">
        <v>1</v>
      </c>
      <c r="O54" t="s">
        <v>5</v>
      </c>
    </row>
    <row r="55" spans="6:15" x14ac:dyDescent="0.25">
      <c r="F55" t="s">
        <v>20</v>
      </c>
      <c r="G55">
        <v>52</v>
      </c>
      <c r="H55" t="s">
        <v>73</v>
      </c>
      <c r="I55" t="s">
        <v>2</v>
      </c>
      <c r="J55" t="s">
        <v>6</v>
      </c>
      <c r="K55" t="s">
        <v>6</v>
      </c>
      <c r="L55" t="s">
        <v>1</v>
      </c>
      <c r="M55" t="s">
        <v>6</v>
      </c>
      <c r="N55" t="s">
        <v>1</v>
      </c>
      <c r="O55" t="s">
        <v>5</v>
      </c>
    </row>
    <row r="56" spans="6:15" x14ac:dyDescent="0.25">
      <c r="F56" t="s">
        <v>21</v>
      </c>
      <c r="G56">
        <v>53</v>
      </c>
      <c r="H56" t="s">
        <v>73</v>
      </c>
      <c r="I56" t="s">
        <v>2</v>
      </c>
      <c r="J56" t="s">
        <v>6</v>
      </c>
      <c r="K56" t="s">
        <v>6</v>
      </c>
      <c r="L56" t="s">
        <v>1</v>
      </c>
      <c r="M56" t="s">
        <v>6</v>
      </c>
      <c r="N56" t="s">
        <v>1</v>
      </c>
      <c r="O56" t="s">
        <v>5</v>
      </c>
    </row>
    <row r="57" spans="6:15" x14ac:dyDescent="0.25">
      <c r="F57" t="s">
        <v>22</v>
      </c>
      <c r="G57">
        <v>54</v>
      </c>
      <c r="H57" t="s">
        <v>73</v>
      </c>
      <c r="I57" t="s">
        <v>2</v>
      </c>
      <c r="J57" t="s">
        <v>6</v>
      </c>
      <c r="K57" t="s">
        <v>6</v>
      </c>
      <c r="L57" t="s">
        <v>1</v>
      </c>
      <c r="M57" t="s">
        <v>6</v>
      </c>
      <c r="N57" t="s">
        <v>1</v>
      </c>
      <c r="O57" t="s">
        <v>5</v>
      </c>
    </row>
    <row r="58" spans="6:15" x14ac:dyDescent="0.25">
      <c r="F58" t="s">
        <v>23</v>
      </c>
      <c r="G58">
        <v>55</v>
      </c>
      <c r="H58" t="s">
        <v>73</v>
      </c>
      <c r="I58" t="s">
        <v>2</v>
      </c>
      <c r="J58" t="s">
        <v>6</v>
      </c>
      <c r="K58" t="s">
        <v>6</v>
      </c>
      <c r="L58" t="s">
        <v>1</v>
      </c>
      <c r="M58" t="s">
        <v>6</v>
      </c>
      <c r="N58" t="s">
        <v>1</v>
      </c>
      <c r="O58" t="s">
        <v>5</v>
      </c>
    </row>
    <row r="59" spans="6:15" x14ac:dyDescent="0.25">
      <c r="F59" t="s">
        <v>24</v>
      </c>
      <c r="G59">
        <v>56</v>
      </c>
      <c r="H59" t="s">
        <v>73</v>
      </c>
      <c r="I59" t="s">
        <v>2</v>
      </c>
      <c r="J59" t="s">
        <v>6</v>
      </c>
      <c r="K59" t="s">
        <v>6</v>
      </c>
      <c r="L59" t="s">
        <v>1</v>
      </c>
      <c r="M59" t="s">
        <v>6</v>
      </c>
      <c r="N59" t="s">
        <v>1</v>
      </c>
      <c r="O59" t="s">
        <v>5</v>
      </c>
    </row>
    <row r="60" spans="6:15" x14ac:dyDescent="0.25">
      <c r="F60" t="s">
        <v>25</v>
      </c>
      <c r="G60">
        <v>57</v>
      </c>
      <c r="H60" t="s">
        <v>73</v>
      </c>
      <c r="I60" t="s">
        <v>2</v>
      </c>
      <c r="J60" t="s">
        <v>6</v>
      </c>
      <c r="K60" t="s">
        <v>6</v>
      </c>
      <c r="L60" t="s">
        <v>1</v>
      </c>
      <c r="M60" t="s">
        <v>6</v>
      </c>
      <c r="N60" t="s">
        <v>1</v>
      </c>
      <c r="O60" t="s">
        <v>5</v>
      </c>
    </row>
    <row r="61" spans="6:15" x14ac:dyDescent="0.25">
      <c r="F61" t="s">
        <v>26</v>
      </c>
      <c r="G61">
        <v>58</v>
      </c>
      <c r="H61" t="s">
        <v>73</v>
      </c>
      <c r="I61" t="s">
        <v>2</v>
      </c>
      <c r="J61" t="s">
        <v>6</v>
      </c>
      <c r="K61" t="s">
        <v>4</v>
      </c>
      <c r="L61" t="s">
        <v>1</v>
      </c>
      <c r="M61" t="s">
        <v>7</v>
      </c>
      <c r="N61" t="s">
        <v>1</v>
      </c>
      <c r="O61" t="s">
        <v>5</v>
      </c>
    </row>
    <row r="62" spans="6:15" x14ac:dyDescent="0.25">
      <c r="F62" t="s">
        <v>27</v>
      </c>
      <c r="G62">
        <v>59</v>
      </c>
      <c r="H62" t="s">
        <v>73</v>
      </c>
      <c r="I62" t="s">
        <v>2</v>
      </c>
      <c r="J62" t="s">
        <v>4</v>
      </c>
      <c r="K62" t="s">
        <v>4</v>
      </c>
      <c r="L62" t="s">
        <v>1</v>
      </c>
      <c r="M62" t="s">
        <v>7</v>
      </c>
      <c r="N62" t="s">
        <v>1</v>
      </c>
      <c r="O62" t="s">
        <v>5</v>
      </c>
    </row>
    <row r="63" spans="6:15" x14ac:dyDescent="0.25">
      <c r="F63" t="s">
        <v>28</v>
      </c>
      <c r="G63">
        <v>60</v>
      </c>
      <c r="H63" t="s">
        <v>73</v>
      </c>
      <c r="I63" t="s">
        <v>2</v>
      </c>
      <c r="J63" t="s">
        <v>4</v>
      </c>
      <c r="K63" t="s">
        <v>4</v>
      </c>
      <c r="L63" t="s">
        <v>1</v>
      </c>
      <c r="M63" t="s">
        <v>7</v>
      </c>
      <c r="N63" t="s">
        <v>1</v>
      </c>
      <c r="O63" t="s">
        <v>5</v>
      </c>
    </row>
    <row r="64" spans="6:15" x14ac:dyDescent="0.25">
      <c r="F64" t="s">
        <v>17</v>
      </c>
      <c r="G64">
        <v>61</v>
      </c>
      <c r="H64" t="s">
        <v>73</v>
      </c>
      <c r="I64" t="s">
        <v>2</v>
      </c>
      <c r="J64" t="s">
        <v>4</v>
      </c>
      <c r="K64" t="s">
        <v>4</v>
      </c>
      <c r="L64" t="s">
        <v>1</v>
      </c>
      <c r="M64" t="s">
        <v>7</v>
      </c>
      <c r="N64" t="s">
        <v>1</v>
      </c>
      <c r="O64" t="s">
        <v>5</v>
      </c>
    </row>
    <row r="65" spans="6:15" x14ac:dyDescent="0.25">
      <c r="F65" t="s">
        <v>18</v>
      </c>
      <c r="G65">
        <v>62</v>
      </c>
      <c r="H65" t="s">
        <v>73</v>
      </c>
      <c r="I65" t="s">
        <v>2</v>
      </c>
      <c r="J65" t="s">
        <v>4</v>
      </c>
      <c r="K65" t="s">
        <v>4</v>
      </c>
      <c r="L65" t="s">
        <v>1</v>
      </c>
      <c r="M65" t="s">
        <v>7</v>
      </c>
      <c r="N65" t="s">
        <v>1</v>
      </c>
      <c r="O65" t="s">
        <v>5</v>
      </c>
    </row>
    <row r="66" spans="6:15" x14ac:dyDescent="0.25">
      <c r="F66" t="s">
        <v>19</v>
      </c>
      <c r="G66">
        <v>63</v>
      </c>
      <c r="H66" t="s">
        <v>73</v>
      </c>
      <c r="I66" t="s">
        <v>2</v>
      </c>
      <c r="J66" t="s">
        <v>4</v>
      </c>
      <c r="K66" t="s">
        <v>4</v>
      </c>
      <c r="L66" t="s">
        <v>1</v>
      </c>
      <c r="M66" t="s">
        <v>7</v>
      </c>
      <c r="N66" t="s">
        <v>1</v>
      </c>
      <c r="O66" t="s">
        <v>5</v>
      </c>
    </row>
    <row r="67" spans="6:15" x14ac:dyDescent="0.25">
      <c r="F67" t="s">
        <v>20</v>
      </c>
      <c r="G67">
        <v>64</v>
      </c>
      <c r="H67" t="s">
        <v>73</v>
      </c>
      <c r="I67" t="s">
        <v>2</v>
      </c>
      <c r="J67" t="s">
        <v>4</v>
      </c>
      <c r="K67" t="s">
        <v>1</v>
      </c>
      <c r="L67" t="s">
        <v>1</v>
      </c>
      <c r="M67" t="s">
        <v>1</v>
      </c>
      <c r="N67" t="s">
        <v>1</v>
      </c>
      <c r="O67" t="s">
        <v>5</v>
      </c>
    </row>
    <row r="68" spans="6:15" x14ac:dyDescent="0.25">
      <c r="F68" t="s">
        <v>21</v>
      </c>
      <c r="G68">
        <v>65</v>
      </c>
      <c r="H68" t="s">
        <v>73</v>
      </c>
      <c r="I68" t="s">
        <v>2</v>
      </c>
      <c r="J68" t="s">
        <v>6</v>
      </c>
      <c r="K68" t="s">
        <v>1</v>
      </c>
      <c r="L68" t="s">
        <v>1</v>
      </c>
      <c r="M68" t="s">
        <v>1</v>
      </c>
      <c r="N68" t="s">
        <v>1</v>
      </c>
      <c r="O68" t="s">
        <v>5</v>
      </c>
    </row>
    <row r="69" spans="6:15" x14ac:dyDescent="0.25">
      <c r="F69" t="s">
        <v>22</v>
      </c>
      <c r="G69">
        <v>66</v>
      </c>
      <c r="H69" t="s">
        <v>73</v>
      </c>
      <c r="I69" t="s">
        <v>2</v>
      </c>
      <c r="J69" t="s">
        <v>6</v>
      </c>
      <c r="K69" t="s">
        <v>1</v>
      </c>
      <c r="L69" t="s">
        <v>1</v>
      </c>
      <c r="M69" t="s">
        <v>1</v>
      </c>
      <c r="N69" t="s">
        <v>1</v>
      </c>
      <c r="O69" t="s">
        <v>5</v>
      </c>
    </row>
    <row r="70" spans="6:15" x14ac:dyDescent="0.25">
      <c r="F70" t="s">
        <v>23</v>
      </c>
      <c r="G70">
        <v>67</v>
      </c>
      <c r="H70" t="s">
        <v>73</v>
      </c>
      <c r="I70" t="s">
        <v>2</v>
      </c>
      <c r="J70" t="s">
        <v>6</v>
      </c>
      <c r="K70" t="s">
        <v>1</v>
      </c>
      <c r="L70" t="s">
        <v>1</v>
      </c>
      <c r="M70" t="s">
        <v>1</v>
      </c>
      <c r="N70" t="s">
        <v>1</v>
      </c>
      <c r="O70" t="s">
        <v>5</v>
      </c>
    </row>
    <row r="71" spans="6:15" x14ac:dyDescent="0.25">
      <c r="F71" t="s">
        <v>24</v>
      </c>
      <c r="G71">
        <v>68</v>
      </c>
      <c r="H71" t="s">
        <v>73</v>
      </c>
      <c r="I71" t="s">
        <v>2</v>
      </c>
      <c r="J71" t="s">
        <v>6</v>
      </c>
      <c r="K71" t="s">
        <v>1</v>
      </c>
      <c r="L71" t="s">
        <v>1</v>
      </c>
      <c r="M71" t="s">
        <v>1</v>
      </c>
      <c r="N71" t="s">
        <v>1</v>
      </c>
      <c r="O71" t="s">
        <v>5</v>
      </c>
    </row>
    <row r="72" spans="6:15" x14ac:dyDescent="0.25">
      <c r="F72" t="s">
        <v>25</v>
      </c>
      <c r="G72">
        <v>69</v>
      </c>
      <c r="H72" t="s">
        <v>73</v>
      </c>
      <c r="I72" t="s">
        <v>2</v>
      </c>
      <c r="J72" t="s">
        <v>6</v>
      </c>
      <c r="K72" t="s">
        <v>1</v>
      </c>
      <c r="L72" t="s">
        <v>1</v>
      </c>
      <c r="M72" t="s">
        <v>1</v>
      </c>
      <c r="N72" t="s">
        <v>1</v>
      </c>
      <c r="O72" t="s">
        <v>5</v>
      </c>
    </row>
    <row r="73" spans="6:15" x14ac:dyDescent="0.25">
      <c r="F73" t="s">
        <v>26</v>
      </c>
      <c r="G73">
        <v>70</v>
      </c>
      <c r="H73" t="s">
        <v>73</v>
      </c>
      <c r="I73" t="s">
        <v>2</v>
      </c>
      <c r="J73" t="s">
        <v>6</v>
      </c>
      <c r="K73" t="s">
        <v>1</v>
      </c>
      <c r="L73" t="s">
        <v>1</v>
      </c>
      <c r="M73" t="s">
        <v>1</v>
      </c>
      <c r="N73" t="s">
        <v>1</v>
      </c>
      <c r="O73" t="s">
        <v>5</v>
      </c>
    </row>
    <row r="74" spans="6:15" x14ac:dyDescent="0.25">
      <c r="F74" t="s">
        <v>27</v>
      </c>
      <c r="G74">
        <v>71</v>
      </c>
      <c r="H74" t="s">
        <v>73</v>
      </c>
      <c r="I74" t="s">
        <v>2</v>
      </c>
      <c r="J74" t="s">
        <v>3</v>
      </c>
      <c r="K74" t="s">
        <v>1</v>
      </c>
      <c r="L74" t="s">
        <v>1</v>
      </c>
      <c r="M74" t="s">
        <v>1</v>
      </c>
      <c r="N74" t="s">
        <v>1</v>
      </c>
      <c r="O74" t="s">
        <v>5</v>
      </c>
    </row>
    <row r="75" spans="6:15" x14ac:dyDescent="0.25">
      <c r="F75" t="s">
        <v>28</v>
      </c>
      <c r="G75">
        <v>72</v>
      </c>
      <c r="H75" t="s">
        <v>73</v>
      </c>
      <c r="I75" t="s">
        <v>2</v>
      </c>
      <c r="J75" t="s">
        <v>3</v>
      </c>
      <c r="K75" t="s">
        <v>1</v>
      </c>
      <c r="L75" t="s">
        <v>1</v>
      </c>
      <c r="M75" t="s">
        <v>1</v>
      </c>
      <c r="N75" t="s">
        <v>1</v>
      </c>
      <c r="O75" t="s">
        <v>5</v>
      </c>
    </row>
  </sheetData>
  <mergeCells count="2">
    <mergeCell ref="H1:N1"/>
    <mergeCell ref="C6:C12"/>
  </mergeCells>
  <hyperlinks>
    <hyperlink ref="B16" r:id="rId1" display="http://www.inia.uy/Documentos/P%C3%BAblicos/INIA Las Brujas/PRODUCCI%C3%93N FAMILIAR/Ganader%C3%ADa familiar en el sur_16mayo2019/8_Lombardo_IPA.pd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topLeftCell="A50" workbookViewId="0">
      <selection activeCell="B2" sqref="B2:B73"/>
    </sheetView>
  </sheetViews>
  <sheetFormatPr baseColWidth="10" defaultRowHeight="15" x14ac:dyDescent="0.25"/>
  <sheetData>
    <row r="1" spans="2:8" x14ac:dyDescent="0.25">
      <c r="B1" t="s">
        <v>60</v>
      </c>
      <c r="C1" t="s">
        <v>59</v>
      </c>
      <c r="D1" t="s">
        <v>8</v>
      </c>
      <c r="E1" t="s">
        <v>58</v>
      </c>
      <c r="G1" t="s">
        <v>33</v>
      </c>
    </row>
    <row r="2" spans="2:8" x14ac:dyDescent="0.25">
      <c r="B2">
        <f>Supuestos!$B$4/12</f>
        <v>10</v>
      </c>
      <c r="C2">
        <v>120</v>
      </c>
      <c r="D2" t="s">
        <v>17</v>
      </c>
      <c r="E2" t="s">
        <v>73</v>
      </c>
      <c r="G2" t="s">
        <v>34</v>
      </c>
    </row>
    <row r="3" spans="2:8" x14ac:dyDescent="0.25">
      <c r="B3">
        <f>Supuestos!$B$4/12</f>
        <v>10</v>
      </c>
      <c r="C3">
        <v>0</v>
      </c>
      <c r="D3" t="s">
        <v>18</v>
      </c>
      <c r="E3" t="s">
        <v>73</v>
      </c>
      <c r="G3" t="s">
        <v>61</v>
      </c>
    </row>
    <row r="4" spans="2:8" x14ac:dyDescent="0.25">
      <c r="B4">
        <f>Supuestos!$B$4/12</f>
        <v>10</v>
      </c>
      <c r="C4">
        <v>0</v>
      </c>
      <c r="D4" t="s">
        <v>19</v>
      </c>
      <c r="E4" t="s">
        <v>73</v>
      </c>
    </row>
    <row r="5" spans="2:8" x14ac:dyDescent="0.25">
      <c r="B5">
        <f>Supuestos!$B$4/12</f>
        <v>10</v>
      </c>
      <c r="C5">
        <v>0</v>
      </c>
      <c r="D5" t="s">
        <v>20</v>
      </c>
      <c r="E5" t="s">
        <v>73</v>
      </c>
      <c r="G5" t="s">
        <v>67</v>
      </c>
      <c r="H5" t="s">
        <v>1</v>
      </c>
    </row>
    <row r="6" spans="2:8" x14ac:dyDescent="0.25">
      <c r="B6">
        <f>Supuestos!$B$4/12</f>
        <v>10</v>
      </c>
      <c r="C6">
        <v>0</v>
      </c>
      <c r="D6" t="s">
        <v>21</v>
      </c>
      <c r="E6" t="s">
        <v>73</v>
      </c>
    </row>
    <row r="7" spans="2:8" x14ac:dyDescent="0.25">
      <c r="B7">
        <f>Supuestos!$B$4/12</f>
        <v>10</v>
      </c>
      <c r="C7">
        <v>0</v>
      </c>
      <c r="D7" t="s">
        <v>22</v>
      </c>
      <c r="E7" t="s">
        <v>73</v>
      </c>
    </row>
    <row r="8" spans="2:8" x14ac:dyDescent="0.25">
      <c r="B8">
        <f>Supuestos!$B$4/12</f>
        <v>10</v>
      </c>
      <c r="C8">
        <v>0</v>
      </c>
      <c r="D8" t="s">
        <v>23</v>
      </c>
      <c r="E8" t="s">
        <v>73</v>
      </c>
    </row>
    <row r="9" spans="2:8" x14ac:dyDescent="0.25">
      <c r="B9">
        <f>Supuestos!$B$4/12</f>
        <v>10</v>
      </c>
      <c r="C9">
        <v>0</v>
      </c>
      <c r="D9" t="s">
        <v>24</v>
      </c>
      <c r="E9" t="s">
        <v>73</v>
      </c>
    </row>
    <row r="10" spans="2:8" x14ac:dyDescent="0.25">
      <c r="B10">
        <f>Supuestos!$B$4/12</f>
        <v>10</v>
      </c>
      <c r="C10">
        <v>0</v>
      </c>
      <c r="D10" t="s">
        <v>25</v>
      </c>
      <c r="E10" t="s">
        <v>73</v>
      </c>
    </row>
    <row r="11" spans="2:8" x14ac:dyDescent="0.25">
      <c r="B11">
        <f>Supuestos!$B$4/12</f>
        <v>10</v>
      </c>
      <c r="C11">
        <v>0</v>
      </c>
      <c r="D11" t="s">
        <v>26</v>
      </c>
      <c r="E11" t="s">
        <v>73</v>
      </c>
    </row>
    <row r="12" spans="2:8" x14ac:dyDescent="0.25">
      <c r="B12">
        <f>Supuestos!$B$4/12</f>
        <v>10</v>
      </c>
      <c r="C12">
        <v>0</v>
      </c>
      <c r="D12" t="s">
        <v>27</v>
      </c>
      <c r="E12" t="s">
        <v>73</v>
      </c>
    </row>
    <row r="13" spans="2:8" x14ac:dyDescent="0.25">
      <c r="B13">
        <f>Supuestos!$B$4/12</f>
        <v>10</v>
      </c>
      <c r="C13">
        <v>0</v>
      </c>
      <c r="D13" t="s">
        <v>28</v>
      </c>
      <c r="E13" t="s">
        <v>73</v>
      </c>
    </row>
    <row r="14" spans="2:8" x14ac:dyDescent="0.25">
      <c r="B14">
        <f>Supuestos!$B$4/12</f>
        <v>10</v>
      </c>
      <c r="C14">
        <v>120</v>
      </c>
      <c r="D14" t="s">
        <v>17</v>
      </c>
      <c r="E14" t="s">
        <v>73</v>
      </c>
    </row>
    <row r="15" spans="2:8" x14ac:dyDescent="0.25">
      <c r="B15">
        <f>Supuestos!$B$4/12</f>
        <v>10</v>
      </c>
      <c r="C15">
        <v>0</v>
      </c>
      <c r="D15" t="s">
        <v>18</v>
      </c>
      <c r="E15" t="s">
        <v>73</v>
      </c>
    </row>
    <row r="16" spans="2:8" x14ac:dyDescent="0.25">
      <c r="B16">
        <f>Supuestos!$B$4/12</f>
        <v>10</v>
      </c>
      <c r="C16">
        <v>0</v>
      </c>
      <c r="D16" t="s">
        <v>19</v>
      </c>
      <c r="E16" t="s">
        <v>73</v>
      </c>
    </row>
    <row r="17" spans="2:5" x14ac:dyDescent="0.25">
      <c r="B17">
        <f>Supuestos!$B$4/12</f>
        <v>10</v>
      </c>
      <c r="C17">
        <v>0</v>
      </c>
      <c r="D17" t="s">
        <v>20</v>
      </c>
      <c r="E17" t="s">
        <v>73</v>
      </c>
    </row>
    <row r="18" spans="2:5" x14ac:dyDescent="0.25">
      <c r="B18">
        <f>Supuestos!$B$4/12</f>
        <v>10</v>
      </c>
      <c r="C18">
        <v>0</v>
      </c>
      <c r="D18" t="s">
        <v>21</v>
      </c>
      <c r="E18" t="s">
        <v>73</v>
      </c>
    </row>
    <row r="19" spans="2:5" x14ac:dyDescent="0.25">
      <c r="B19">
        <f>Supuestos!$B$4/12</f>
        <v>10</v>
      </c>
      <c r="C19">
        <v>0</v>
      </c>
      <c r="D19" t="s">
        <v>22</v>
      </c>
      <c r="E19" t="s">
        <v>73</v>
      </c>
    </row>
    <row r="20" spans="2:5" x14ac:dyDescent="0.25">
      <c r="B20">
        <f>Supuestos!$B$4/12</f>
        <v>10</v>
      </c>
      <c r="C20">
        <v>0</v>
      </c>
      <c r="D20" t="s">
        <v>23</v>
      </c>
      <c r="E20" t="s">
        <v>73</v>
      </c>
    </row>
    <row r="21" spans="2:5" x14ac:dyDescent="0.25">
      <c r="B21">
        <f>Supuestos!$B$4/12</f>
        <v>10</v>
      </c>
      <c r="C21">
        <v>0</v>
      </c>
      <c r="D21" t="s">
        <v>24</v>
      </c>
      <c r="E21" t="s">
        <v>73</v>
      </c>
    </row>
    <row r="22" spans="2:5" x14ac:dyDescent="0.25">
      <c r="B22">
        <f>Supuestos!$B$4/12</f>
        <v>10</v>
      </c>
      <c r="C22">
        <v>0</v>
      </c>
      <c r="D22" t="s">
        <v>25</v>
      </c>
      <c r="E22" t="s">
        <v>73</v>
      </c>
    </row>
    <row r="23" spans="2:5" x14ac:dyDescent="0.25">
      <c r="B23">
        <f>Supuestos!$B$4/12</f>
        <v>10</v>
      </c>
      <c r="C23">
        <v>0</v>
      </c>
      <c r="D23" t="s">
        <v>26</v>
      </c>
      <c r="E23" t="s">
        <v>73</v>
      </c>
    </row>
    <row r="24" spans="2:5" x14ac:dyDescent="0.25">
      <c r="B24">
        <f>Supuestos!$B$4/12</f>
        <v>10</v>
      </c>
      <c r="C24">
        <v>0</v>
      </c>
      <c r="D24" t="s">
        <v>27</v>
      </c>
      <c r="E24" t="s">
        <v>73</v>
      </c>
    </row>
    <row r="25" spans="2:5" x14ac:dyDescent="0.25">
      <c r="B25">
        <f>Supuestos!$B$4/12</f>
        <v>10</v>
      </c>
      <c r="C25">
        <v>0</v>
      </c>
      <c r="D25" t="s">
        <v>28</v>
      </c>
      <c r="E25" t="s">
        <v>73</v>
      </c>
    </row>
    <row r="26" spans="2:5" x14ac:dyDescent="0.25">
      <c r="B26">
        <f>Supuestos!$B$4/12</f>
        <v>10</v>
      </c>
      <c r="C26">
        <v>120</v>
      </c>
      <c r="D26" t="s">
        <v>17</v>
      </c>
      <c r="E26" t="s">
        <v>73</v>
      </c>
    </row>
    <row r="27" spans="2:5" x14ac:dyDescent="0.25">
      <c r="B27">
        <f>Supuestos!$B$4/12</f>
        <v>10</v>
      </c>
      <c r="C27">
        <v>0</v>
      </c>
      <c r="D27" t="s">
        <v>18</v>
      </c>
      <c r="E27" t="s">
        <v>73</v>
      </c>
    </row>
    <row r="28" spans="2:5" x14ac:dyDescent="0.25">
      <c r="B28">
        <f>Supuestos!$B$4/12</f>
        <v>10</v>
      </c>
      <c r="C28">
        <v>0</v>
      </c>
      <c r="D28" t="s">
        <v>19</v>
      </c>
      <c r="E28" t="s">
        <v>73</v>
      </c>
    </row>
    <row r="29" spans="2:5" x14ac:dyDescent="0.25">
      <c r="B29">
        <f>Supuestos!$B$4/12</f>
        <v>10</v>
      </c>
      <c r="C29">
        <v>0</v>
      </c>
      <c r="D29" t="s">
        <v>20</v>
      </c>
      <c r="E29" t="s">
        <v>73</v>
      </c>
    </row>
    <row r="30" spans="2:5" x14ac:dyDescent="0.25">
      <c r="B30">
        <f>Supuestos!$B$4/12</f>
        <v>10</v>
      </c>
      <c r="C30">
        <v>0</v>
      </c>
      <c r="D30" t="s">
        <v>21</v>
      </c>
      <c r="E30" t="s">
        <v>73</v>
      </c>
    </row>
    <row r="31" spans="2:5" x14ac:dyDescent="0.25">
      <c r="B31">
        <f>Supuestos!$B$4/12</f>
        <v>10</v>
      </c>
      <c r="C31">
        <v>0</v>
      </c>
      <c r="D31" t="s">
        <v>22</v>
      </c>
      <c r="E31" t="s">
        <v>73</v>
      </c>
    </row>
    <row r="32" spans="2:5" x14ac:dyDescent="0.25">
      <c r="B32">
        <f>Supuestos!$B$4/12</f>
        <v>10</v>
      </c>
      <c r="C32">
        <v>0</v>
      </c>
      <c r="D32" t="s">
        <v>23</v>
      </c>
      <c r="E32" t="s">
        <v>73</v>
      </c>
    </row>
    <row r="33" spans="2:5" x14ac:dyDescent="0.25">
      <c r="B33">
        <f>Supuestos!$B$4/12</f>
        <v>10</v>
      </c>
      <c r="C33">
        <v>0</v>
      </c>
      <c r="D33" t="s">
        <v>24</v>
      </c>
      <c r="E33" t="s">
        <v>73</v>
      </c>
    </row>
    <row r="34" spans="2:5" x14ac:dyDescent="0.25">
      <c r="B34">
        <f>Supuestos!$B$4/12</f>
        <v>10</v>
      </c>
      <c r="C34">
        <v>0</v>
      </c>
      <c r="D34" t="s">
        <v>25</v>
      </c>
      <c r="E34" t="s">
        <v>73</v>
      </c>
    </row>
    <row r="35" spans="2:5" x14ac:dyDescent="0.25">
      <c r="B35">
        <f>Supuestos!$B$4/12</f>
        <v>10</v>
      </c>
      <c r="C35">
        <v>0</v>
      </c>
      <c r="D35" t="s">
        <v>26</v>
      </c>
      <c r="E35" t="s">
        <v>73</v>
      </c>
    </row>
    <row r="36" spans="2:5" x14ac:dyDescent="0.25">
      <c r="B36">
        <f>Supuestos!$B$4/12</f>
        <v>10</v>
      </c>
      <c r="C36">
        <v>0</v>
      </c>
      <c r="D36" t="s">
        <v>27</v>
      </c>
      <c r="E36" t="s">
        <v>73</v>
      </c>
    </row>
    <row r="37" spans="2:5" x14ac:dyDescent="0.25">
      <c r="B37">
        <f>Supuestos!$B$4/12</f>
        <v>10</v>
      </c>
      <c r="C37">
        <v>0</v>
      </c>
      <c r="D37" t="s">
        <v>28</v>
      </c>
      <c r="E37" t="s">
        <v>73</v>
      </c>
    </row>
    <row r="38" spans="2:5" x14ac:dyDescent="0.25">
      <c r="B38">
        <f>Supuestos!$B$4/12</f>
        <v>10</v>
      </c>
      <c r="C38">
        <v>120</v>
      </c>
      <c r="D38" t="s">
        <v>17</v>
      </c>
      <c r="E38" t="s">
        <v>73</v>
      </c>
    </row>
    <row r="39" spans="2:5" x14ac:dyDescent="0.25">
      <c r="B39">
        <f>Supuestos!$B$4/12</f>
        <v>10</v>
      </c>
      <c r="C39">
        <v>0</v>
      </c>
      <c r="D39" t="s">
        <v>18</v>
      </c>
      <c r="E39" t="s">
        <v>73</v>
      </c>
    </row>
    <row r="40" spans="2:5" x14ac:dyDescent="0.25">
      <c r="B40">
        <f>Supuestos!$B$4/12</f>
        <v>10</v>
      </c>
      <c r="C40">
        <v>0</v>
      </c>
      <c r="D40" t="s">
        <v>19</v>
      </c>
      <c r="E40" t="s">
        <v>73</v>
      </c>
    </row>
    <row r="41" spans="2:5" x14ac:dyDescent="0.25">
      <c r="B41">
        <f>Supuestos!$B$4/12</f>
        <v>10</v>
      </c>
      <c r="C41">
        <v>0</v>
      </c>
      <c r="D41" t="s">
        <v>20</v>
      </c>
      <c r="E41" t="s">
        <v>73</v>
      </c>
    </row>
    <row r="42" spans="2:5" x14ac:dyDescent="0.25">
      <c r="B42">
        <f>Supuestos!$B$4/12</f>
        <v>10</v>
      </c>
      <c r="C42">
        <v>0</v>
      </c>
      <c r="D42" t="s">
        <v>21</v>
      </c>
      <c r="E42" t="s">
        <v>73</v>
      </c>
    </row>
    <row r="43" spans="2:5" x14ac:dyDescent="0.25">
      <c r="B43">
        <f>Supuestos!$B$4/12</f>
        <v>10</v>
      </c>
      <c r="C43">
        <v>0</v>
      </c>
      <c r="D43" t="s">
        <v>22</v>
      </c>
      <c r="E43" t="s">
        <v>73</v>
      </c>
    </row>
    <row r="44" spans="2:5" x14ac:dyDescent="0.25">
      <c r="B44">
        <f>Supuestos!$B$4/12</f>
        <v>10</v>
      </c>
      <c r="C44">
        <v>0</v>
      </c>
      <c r="D44" t="s">
        <v>23</v>
      </c>
      <c r="E44" t="s">
        <v>73</v>
      </c>
    </row>
    <row r="45" spans="2:5" x14ac:dyDescent="0.25">
      <c r="B45">
        <f>Supuestos!$B$4/12</f>
        <v>10</v>
      </c>
      <c r="C45">
        <v>0</v>
      </c>
      <c r="D45" t="s">
        <v>24</v>
      </c>
      <c r="E45" t="s">
        <v>73</v>
      </c>
    </row>
    <row r="46" spans="2:5" x14ac:dyDescent="0.25">
      <c r="B46">
        <f>Supuestos!$B$4/12</f>
        <v>10</v>
      </c>
      <c r="C46">
        <v>0</v>
      </c>
      <c r="D46" t="s">
        <v>25</v>
      </c>
      <c r="E46" t="s">
        <v>73</v>
      </c>
    </row>
    <row r="47" spans="2:5" x14ac:dyDescent="0.25">
      <c r="B47">
        <f>Supuestos!$B$4/12</f>
        <v>10</v>
      </c>
      <c r="C47">
        <v>0</v>
      </c>
      <c r="D47" t="s">
        <v>26</v>
      </c>
      <c r="E47" t="s">
        <v>73</v>
      </c>
    </row>
    <row r="48" spans="2:5" x14ac:dyDescent="0.25">
      <c r="B48">
        <f>Supuestos!$B$4/12</f>
        <v>10</v>
      </c>
      <c r="C48">
        <v>0</v>
      </c>
      <c r="D48" t="s">
        <v>27</v>
      </c>
      <c r="E48" t="s">
        <v>73</v>
      </c>
    </row>
    <row r="49" spans="2:5" x14ac:dyDescent="0.25">
      <c r="B49">
        <f>Supuestos!$B$4/12</f>
        <v>10</v>
      </c>
      <c r="C49">
        <v>0</v>
      </c>
      <c r="D49" t="s">
        <v>28</v>
      </c>
      <c r="E49" t="s">
        <v>73</v>
      </c>
    </row>
    <row r="50" spans="2:5" x14ac:dyDescent="0.25">
      <c r="B50">
        <f>Supuestos!$B$4/12</f>
        <v>10</v>
      </c>
      <c r="C50">
        <v>120</v>
      </c>
      <c r="D50" t="s">
        <v>17</v>
      </c>
      <c r="E50" t="s">
        <v>73</v>
      </c>
    </row>
    <row r="51" spans="2:5" x14ac:dyDescent="0.25">
      <c r="B51">
        <f>Supuestos!$B$4/12</f>
        <v>10</v>
      </c>
      <c r="C51">
        <v>0</v>
      </c>
      <c r="D51" t="s">
        <v>18</v>
      </c>
      <c r="E51" t="s">
        <v>73</v>
      </c>
    </row>
    <row r="52" spans="2:5" x14ac:dyDescent="0.25">
      <c r="B52">
        <f>Supuestos!$B$4/12</f>
        <v>10</v>
      </c>
      <c r="C52">
        <v>0</v>
      </c>
      <c r="D52" t="s">
        <v>19</v>
      </c>
      <c r="E52" t="s">
        <v>73</v>
      </c>
    </row>
    <row r="53" spans="2:5" x14ac:dyDescent="0.25">
      <c r="B53">
        <f>Supuestos!$B$4/12</f>
        <v>10</v>
      </c>
      <c r="C53">
        <v>0</v>
      </c>
      <c r="D53" t="s">
        <v>20</v>
      </c>
      <c r="E53" t="s">
        <v>73</v>
      </c>
    </row>
    <row r="54" spans="2:5" x14ac:dyDescent="0.25">
      <c r="B54">
        <f>Supuestos!$B$4/12</f>
        <v>10</v>
      </c>
      <c r="C54">
        <v>0</v>
      </c>
      <c r="D54" t="s">
        <v>21</v>
      </c>
      <c r="E54" t="s">
        <v>73</v>
      </c>
    </row>
    <row r="55" spans="2:5" x14ac:dyDescent="0.25">
      <c r="B55">
        <f>Supuestos!$B$4/12</f>
        <v>10</v>
      </c>
      <c r="C55">
        <v>0</v>
      </c>
      <c r="D55" t="s">
        <v>22</v>
      </c>
      <c r="E55" t="s">
        <v>73</v>
      </c>
    </row>
    <row r="56" spans="2:5" x14ac:dyDescent="0.25">
      <c r="B56">
        <f>Supuestos!$B$4/12</f>
        <v>10</v>
      </c>
      <c r="C56">
        <v>0</v>
      </c>
      <c r="D56" t="s">
        <v>23</v>
      </c>
      <c r="E56" t="s">
        <v>73</v>
      </c>
    </row>
    <row r="57" spans="2:5" x14ac:dyDescent="0.25">
      <c r="B57">
        <f>Supuestos!$B$4/12</f>
        <v>10</v>
      </c>
      <c r="C57">
        <v>0</v>
      </c>
      <c r="D57" t="s">
        <v>24</v>
      </c>
      <c r="E57" t="s">
        <v>73</v>
      </c>
    </row>
    <row r="58" spans="2:5" x14ac:dyDescent="0.25">
      <c r="B58">
        <f>Supuestos!$B$4/12</f>
        <v>10</v>
      </c>
      <c r="C58">
        <v>0</v>
      </c>
      <c r="D58" t="s">
        <v>25</v>
      </c>
      <c r="E58" t="s">
        <v>73</v>
      </c>
    </row>
    <row r="59" spans="2:5" x14ac:dyDescent="0.25">
      <c r="B59">
        <f>Supuestos!$B$4/12</f>
        <v>10</v>
      </c>
      <c r="C59">
        <v>0</v>
      </c>
      <c r="D59" t="s">
        <v>26</v>
      </c>
      <c r="E59" t="s">
        <v>73</v>
      </c>
    </row>
    <row r="60" spans="2:5" x14ac:dyDescent="0.25">
      <c r="B60">
        <f>Supuestos!$B$4/12</f>
        <v>10</v>
      </c>
      <c r="C60">
        <v>0</v>
      </c>
      <c r="D60" t="s">
        <v>27</v>
      </c>
      <c r="E60" t="s">
        <v>73</v>
      </c>
    </row>
    <row r="61" spans="2:5" x14ac:dyDescent="0.25">
      <c r="B61">
        <f>Supuestos!$B$4/12</f>
        <v>10</v>
      </c>
      <c r="C61">
        <v>0</v>
      </c>
      <c r="D61" t="s">
        <v>28</v>
      </c>
      <c r="E61" t="s">
        <v>73</v>
      </c>
    </row>
    <row r="62" spans="2:5" x14ac:dyDescent="0.25">
      <c r="B62">
        <f>Supuestos!$B$4/12</f>
        <v>10</v>
      </c>
      <c r="C62">
        <v>120</v>
      </c>
      <c r="D62" t="s">
        <v>17</v>
      </c>
      <c r="E62" t="s">
        <v>73</v>
      </c>
    </row>
    <row r="63" spans="2:5" x14ac:dyDescent="0.25">
      <c r="B63">
        <f>Supuestos!$B$4/12</f>
        <v>10</v>
      </c>
      <c r="C63">
        <v>0</v>
      </c>
      <c r="D63" t="s">
        <v>18</v>
      </c>
      <c r="E63" t="s">
        <v>73</v>
      </c>
    </row>
    <row r="64" spans="2:5" x14ac:dyDescent="0.25">
      <c r="B64">
        <f>Supuestos!$B$4/12</f>
        <v>10</v>
      </c>
      <c r="C64">
        <v>0</v>
      </c>
      <c r="D64" t="s">
        <v>19</v>
      </c>
      <c r="E64" t="s">
        <v>73</v>
      </c>
    </row>
    <row r="65" spans="2:5" x14ac:dyDescent="0.25">
      <c r="B65">
        <f>Supuestos!$B$4/12</f>
        <v>10</v>
      </c>
      <c r="C65">
        <v>0</v>
      </c>
      <c r="D65" t="s">
        <v>20</v>
      </c>
      <c r="E65" t="s">
        <v>73</v>
      </c>
    </row>
    <row r="66" spans="2:5" x14ac:dyDescent="0.25">
      <c r="B66">
        <f>Supuestos!$B$4/12</f>
        <v>10</v>
      </c>
      <c r="C66">
        <v>0</v>
      </c>
      <c r="D66" t="s">
        <v>21</v>
      </c>
      <c r="E66" t="s">
        <v>73</v>
      </c>
    </row>
    <row r="67" spans="2:5" x14ac:dyDescent="0.25">
      <c r="B67">
        <f>Supuestos!$B$4/12</f>
        <v>10</v>
      </c>
      <c r="C67">
        <v>0</v>
      </c>
      <c r="D67" t="s">
        <v>22</v>
      </c>
      <c r="E67" t="s">
        <v>73</v>
      </c>
    </row>
    <row r="68" spans="2:5" x14ac:dyDescent="0.25">
      <c r="B68">
        <f>Supuestos!$B$4/12</f>
        <v>10</v>
      </c>
      <c r="C68">
        <v>0</v>
      </c>
      <c r="D68" t="s">
        <v>23</v>
      </c>
      <c r="E68" t="s">
        <v>73</v>
      </c>
    </row>
    <row r="69" spans="2:5" x14ac:dyDescent="0.25">
      <c r="B69">
        <f>Supuestos!$B$4/12</f>
        <v>10</v>
      </c>
      <c r="C69">
        <v>0</v>
      </c>
      <c r="D69" t="s">
        <v>24</v>
      </c>
      <c r="E69" t="s">
        <v>73</v>
      </c>
    </row>
    <row r="70" spans="2:5" x14ac:dyDescent="0.25">
      <c r="B70">
        <f>Supuestos!$B$4/12</f>
        <v>10</v>
      </c>
      <c r="C70">
        <v>0</v>
      </c>
      <c r="D70" t="s">
        <v>25</v>
      </c>
      <c r="E70" t="s">
        <v>73</v>
      </c>
    </row>
    <row r="71" spans="2:5" x14ac:dyDescent="0.25">
      <c r="B71">
        <f>Supuestos!$B$4/12</f>
        <v>10</v>
      </c>
      <c r="C71">
        <v>0</v>
      </c>
      <c r="D71" t="s">
        <v>26</v>
      </c>
      <c r="E71" t="s">
        <v>73</v>
      </c>
    </row>
    <row r="72" spans="2:5" x14ac:dyDescent="0.25">
      <c r="B72">
        <f>Supuestos!$B$4/12</f>
        <v>10</v>
      </c>
      <c r="C72">
        <v>0</v>
      </c>
      <c r="D72" t="s">
        <v>27</v>
      </c>
      <c r="E72" t="s">
        <v>73</v>
      </c>
    </row>
    <row r="73" spans="2:5" x14ac:dyDescent="0.25">
      <c r="B73">
        <f>Supuestos!$B$4/12</f>
        <v>10</v>
      </c>
      <c r="C73">
        <v>0</v>
      </c>
      <c r="D73" t="s">
        <v>28</v>
      </c>
      <c r="E73" t="s">
        <v>73</v>
      </c>
    </row>
  </sheetData>
  <autoFilter ref="B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opLeftCell="A50" workbookViewId="0">
      <selection activeCell="B2" sqref="B2:B73"/>
    </sheetView>
  </sheetViews>
  <sheetFormatPr baseColWidth="10" defaultRowHeight="15" x14ac:dyDescent="0.25"/>
  <sheetData>
    <row r="1" spans="2:7" x14ac:dyDescent="0.25">
      <c r="B1" t="s">
        <v>16</v>
      </c>
      <c r="C1" t="s">
        <v>8</v>
      </c>
      <c r="D1" t="s">
        <v>58</v>
      </c>
    </row>
    <row r="2" spans="2:7" x14ac:dyDescent="0.25">
      <c r="B2">
        <v>760</v>
      </c>
      <c r="C2" t="s">
        <v>17</v>
      </c>
      <c r="D2" s="2" t="s">
        <v>2</v>
      </c>
      <c r="F2" t="s">
        <v>62</v>
      </c>
    </row>
    <row r="3" spans="2:7" x14ac:dyDescent="0.25">
      <c r="B3">
        <v>0</v>
      </c>
      <c r="C3" t="s">
        <v>18</v>
      </c>
      <c r="D3" s="2" t="s">
        <v>2</v>
      </c>
    </row>
    <row r="4" spans="2:7" x14ac:dyDescent="0.25">
      <c r="B4">
        <v>0</v>
      </c>
      <c r="C4" t="s">
        <v>19</v>
      </c>
      <c r="D4" s="2" t="s">
        <v>2</v>
      </c>
      <c r="F4" t="s">
        <v>68</v>
      </c>
      <c r="G4" t="s">
        <v>2</v>
      </c>
    </row>
    <row r="5" spans="2:7" x14ac:dyDescent="0.25">
      <c r="B5">
        <v>0</v>
      </c>
      <c r="C5" t="s">
        <v>20</v>
      </c>
      <c r="D5" s="2" t="s">
        <v>2</v>
      </c>
    </row>
    <row r="6" spans="2:7" x14ac:dyDescent="0.25">
      <c r="B6">
        <v>0</v>
      </c>
      <c r="C6" t="s">
        <v>21</v>
      </c>
      <c r="D6" s="2" t="s">
        <v>2</v>
      </c>
    </row>
    <row r="7" spans="2:7" x14ac:dyDescent="0.25">
      <c r="B7">
        <v>0</v>
      </c>
      <c r="C7" t="s">
        <v>22</v>
      </c>
      <c r="D7" s="2" t="s">
        <v>2</v>
      </c>
    </row>
    <row r="8" spans="2:7" x14ac:dyDescent="0.25">
      <c r="B8">
        <v>0</v>
      </c>
      <c r="C8" t="s">
        <v>23</v>
      </c>
      <c r="D8" s="2" t="s">
        <v>2</v>
      </c>
    </row>
    <row r="9" spans="2:7" x14ac:dyDescent="0.25">
      <c r="B9">
        <v>0</v>
      </c>
      <c r="C9" t="s">
        <v>24</v>
      </c>
      <c r="D9" s="2" t="s">
        <v>2</v>
      </c>
    </row>
    <row r="10" spans="2:7" x14ac:dyDescent="0.25">
      <c r="B10">
        <v>0</v>
      </c>
      <c r="C10" t="s">
        <v>25</v>
      </c>
      <c r="D10" s="2" t="s">
        <v>2</v>
      </c>
    </row>
    <row r="11" spans="2:7" x14ac:dyDescent="0.25">
      <c r="B11">
        <v>0</v>
      </c>
      <c r="C11" t="s">
        <v>26</v>
      </c>
      <c r="D11" s="2" t="s">
        <v>2</v>
      </c>
    </row>
    <row r="12" spans="2:7" x14ac:dyDescent="0.25">
      <c r="B12">
        <v>0</v>
      </c>
      <c r="C12" t="s">
        <v>27</v>
      </c>
      <c r="D12" s="2" t="s">
        <v>2</v>
      </c>
    </row>
    <row r="13" spans="2:7" x14ac:dyDescent="0.25">
      <c r="B13">
        <v>0</v>
      </c>
      <c r="C13" t="s">
        <v>28</v>
      </c>
      <c r="D13" s="2" t="s">
        <v>2</v>
      </c>
    </row>
    <row r="14" spans="2:7" x14ac:dyDescent="0.25">
      <c r="B14">
        <v>0</v>
      </c>
      <c r="C14" t="s">
        <v>17</v>
      </c>
      <c r="D14" s="2" t="s">
        <v>2</v>
      </c>
    </row>
    <row r="15" spans="2:7" x14ac:dyDescent="0.25">
      <c r="B15">
        <v>0</v>
      </c>
      <c r="C15" t="s">
        <v>18</v>
      </c>
      <c r="D15" s="2" t="s">
        <v>2</v>
      </c>
    </row>
    <row r="16" spans="2:7" x14ac:dyDescent="0.25">
      <c r="B16">
        <v>0</v>
      </c>
      <c r="C16" t="s">
        <v>19</v>
      </c>
      <c r="D16" s="2" t="s">
        <v>2</v>
      </c>
    </row>
    <row r="17" spans="2:4" x14ac:dyDescent="0.25">
      <c r="B17">
        <v>0</v>
      </c>
      <c r="C17" t="s">
        <v>20</v>
      </c>
      <c r="D17" s="2" t="s">
        <v>2</v>
      </c>
    </row>
    <row r="18" spans="2:4" x14ac:dyDescent="0.25">
      <c r="B18">
        <v>0</v>
      </c>
      <c r="C18" t="s">
        <v>21</v>
      </c>
      <c r="D18" s="2" t="s">
        <v>2</v>
      </c>
    </row>
    <row r="19" spans="2:4" x14ac:dyDescent="0.25">
      <c r="B19">
        <v>0</v>
      </c>
      <c r="C19" t="s">
        <v>22</v>
      </c>
      <c r="D19" s="2" t="s">
        <v>2</v>
      </c>
    </row>
    <row r="20" spans="2:4" x14ac:dyDescent="0.25">
      <c r="B20">
        <v>0</v>
      </c>
      <c r="C20" t="s">
        <v>23</v>
      </c>
      <c r="D20" s="2" t="s">
        <v>2</v>
      </c>
    </row>
    <row r="21" spans="2:4" x14ac:dyDescent="0.25">
      <c r="B21">
        <v>0</v>
      </c>
      <c r="C21" t="s">
        <v>24</v>
      </c>
      <c r="D21" s="2" t="s">
        <v>2</v>
      </c>
    </row>
    <row r="22" spans="2:4" x14ac:dyDescent="0.25">
      <c r="B22">
        <v>0</v>
      </c>
      <c r="C22" t="s">
        <v>25</v>
      </c>
      <c r="D22" s="2" t="s">
        <v>2</v>
      </c>
    </row>
    <row r="23" spans="2:4" x14ac:dyDescent="0.25">
      <c r="B23">
        <v>0</v>
      </c>
      <c r="C23" t="s">
        <v>26</v>
      </c>
      <c r="D23" s="2" t="s">
        <v>2</v>
      </c>
    </row>
    <row r="24" spans="2:4" x14ac:dyDescent="0.25">
      <c r="B24">
        <v>0</v>
      </c>
      <c r="C24" t="s">
        <v>27</v>
      </c>
      <c r="D24" s="2" t="s">
        <v>2</v>
      </c>
    </row>
    <row r="25" spans="2:4" x14ac:dyDescent="0.25">
      <c r="B25">
        <v>0</v>
      </c>
      <c r="C25" t="s">
        <v>28</v>
      </c>
      <c r="D25" s="2" t="s">
        <v>2</v>
      </c>
    </row>
    <row r="26" spans="2:4" x14ac:dyDescent="0.25">
      <c r="B26">
        <v>0</v>
      </c>
      <c r="C26" t="s">
        <v>17</v>
      </c>
      <c r="D26" s="2" t="s">
        <v>2</v>
      </c>
    </row>
    <row r="27" spans="2:4" x14ac:dyDescent="0.25">
      <c r="B27">
        <v>0</v>
      </c>
      <c r="C27" t="s">
        <v>18</v>
      </c>
      <c r="D27" s="2" t="s">
        <v>2</v>
      </c>
    </row>
    <row r="28" spans="2:4" x14ac:dyDescent="0.25">
      <c r="B28">
        <v>0</v>
      </c>
      <c r="C28" t="s">
        <v>19</v>
      </c>
      <c r="D28" s="2" t="s">
        <v>2</v>
      </c>
    </row>
    <row r="29" spans="2:4" x14ac:dyDescent="0.25">
      <c r="B29">
        <v>0</v>
      </c>
      <c r="C29" t="s">
        <v>20</v>
      </c>
      <c r="D29" s="2" t="s">
        <v>2</v>
      </c>
    </row>
    <row r="30" spans="2:4" x14ac:dyDescent="0.25">
      <c r="B30">
        <v>0</v>
      </c>
      <c r="C30" t="s">
        <v>21</v>
      </c>
      <c r="D30" s="2" t="s">
        <v>2</v>
      </c>
    </row>
    <row r="31" spans="2:4" x14ac:dyDescent="0.25">
      <c r="B31">
        <v>0</v>
      </c>
      <c r="C31" t="s">
        <v>22</v>
      </c>
      <c r="D31" s="2" t="s">
        <v>2</v>
      </c>
    </row>
    <row r="32" spans="2:4" x14ac:dyDescent="0.25">
      <c r="B32">
        <v>0</v>
      </c>
      <c r="C32" t="s">
        <v>23</v>
      </c>
      <c r="D32" s="2" t="s">
        <v>2</v>
      </c>
    </row>
    <row r="33" spans="2:4" x14ac:dyDescent="0.25">
      <c r="B33">
        <v>0</v>
      </c>
      <c r="C33" t="s">
        <v>24</v>
      </c>
      <c r="D33" s="2" t="s">
        <v>2</v>
      </c>
    </row>
    <row r="34" spans="2:4" x14ac:dyDescent="0.25">
      <c r="B34">
        <v>0</v>
      </c>
      <c r="C34" t="s">
        <v>25</v>
      </c>
      <c r="D34" s="2" t="s">
        <v>2</v>
      </c>
    </row>
    <row r="35" spans="2:4" x14ac:dyDescent="0.25">
      <c r="B35">
        <v>0</v>
      </c>
      <c r="C35" t="s">
        <v>26</v>
      </c>
      <c r="D35" s="2" t="s">
        <v>2</v>
      </c>
    </row>
    <row r="36" spans="2:4" x14ac:dyDescent="0.25">
      <c r="B36">
        <v>0</v>
      </c>
      <c r="C36" t="s">
        <v>27</v>
      </c>
      <c r="D36" s="2" t="s">
        <v>2</v>
      </c>
    </row>
    <row r="37" spans="2:4" x14ac:dyDescent="0.25">
      <c r="B37">
        <v>0</v>
      </c>
      <c r="C37" t="s">
        <v>28</v>
      </c>
      <c r="D37" s="2" t="s">
        <v>2</v>
      </c>
    </row>
    <row r="38" spans="2:4" x14ac:dyDescent="0.25">
      <c r="B38">
        <v>0</v>
      </c>
      <c r="C38" t="s">
        <v>17</v>
      </c>
      <c r="D38" s="2" t="s">
        <v>2</v>
      </c>
    </row>
    <row r="39" spans="2:4" x14ac:dyDescent="0.25">
      <c r="B39">
        <v>0</v>
      </c>
      <c r="C39" t="s">
        <v>18</v>
      </c>
      <c r="D39" s="2" t="s">
        <v>2</v>
      </c>
    </row>
    <row r="40" spans="2:4" x14ac:dyDescent="0.25">
      <c r="B40">
        <v>0</v>
      </c>
      <c r="C40" t="s">
        <v>19</v>
      </c>
      <c r="D40" s="2" t="s">
        <v>2</v>
      </c>
    </row>
    <row r="41" spans="2:4" x14ac:dyDescent="0.25">
      <c r="B41">
        <v>0</v>
      </c>
      <c r="C41" t="s">
        <v>20</v>
      </c>
      <c r="D41" s="2" t="s">
        <v>2</v>
      </c>
    </row>
    <row r="42" spans="2:4" x14ac:dyDescent="0.25">
      <c r="B42">
        <v>0</v>
      </c>
      <c r="C42" t="s">
        <v>21</v>
      </c>
      <c r="D42" s="2" t="s">
        <v>2</v>
      </c>
    </row>
    <row r="43" spans="2:4" x14ac:dyDescent="0.25">
      <c r="B43">
        <v>0</v>
      </c>
      <c r="C43" t="s">
        <v>22</v>
      </c>
      <c r="D43" s="2" t="s">
        <v>2</v>
      </c>
    </row>
    <row r="44" spans="2:4" x14ac:dyDescent="0.25">
      <c r="B44">
        <v>0</v>
      </c>
      <c r="C44" t="s">
        <v>23</v>
      </c>
      <c r="D44" s="2" t="s">
        <v>2</v>
      </c>
    </row>
    <row r="45" spans="2:4" x14ac:dyDescent="0.25">
      <c r="B45">
        <v>0</v>
      </c>
      <c r="C45" t="s">
        <v>24</v>
      </c>
      <c r="D45" s="2" t="s">
        <v>2</v>
      </c>
    </row>
    <row r="46" spans="2:4" x14ac:dyDescent="0.25">
      <c r="B46">
        <v>0</v>
      </c>
      <c r="C46" t="s">
        <v>25</v>
      </c>
      <c r="D46" s="2" t="s">
        <v>2</v>
      </c>
    </row>
    <row r="47" spans="2:4" x14ac:dyDescent="0.25">
      <c r="B47">
        <v>0</v>
      </c>
      <c r="C47" t="s">
        <v>26</v>
      </c>
      <c r="D47" s="2" t="s">
        <v>2</v>
      </c>
    </row>
    <row r="48" spans="2:4" x14ac:dyDescent="0.25">
      <c r="B48">
        <v>0</v>
      </c>
      <c r="C48" t="s">
        <v>27</v>
      </c>
      <c r="D48" s="2" t="s">
        <v>2</v>
      </c>
    </row>
    <row r="49" spans="2:4" x14ac:dyDescent="0.25">
      <c r="B49">
        <v>0</v>
      </c>
      <c r="C49" t="s">
        <v>28</v>
      </c>
      <c r="D49" s="2" t="s">
        <v>2</v>
      </c>
    </row>
    <row r="50" spans="2:4" x14ac:dyDescent="0.25">
      <c r="B50">
        <v>0</v>
      </c>
      <c r="C50" t="s">
        <v>17</v>
      </c>
      <c r="D50" s="2" t="s">
        <v>2</v>
      </c>
    </row>
    <row r="51" spans="2:4" x14ac:dyDescent="0.25">
      <c r="B51">
        <v>0</v>
      </c>
      <c r="C51" t="s">
        <v>18</v>
      </c>
      <c r="D51" s="2" t="s">
        <v>2</v>
      </c>
    </row>
    <row r="52" spans="2:4" x14ac:dyDescent="0.25">
      <c r="B52">
        <v>0</v>
      </c>
      <c r="C52" t="s">
        <v>19</v>
      </c>
      <c r="D52" s="2" t="s">
        <v>2</v>
      </c>
    </row>
    <row r="53" spans="2:4" x14ac:dyDescent="0.25">
      <c r="B53">
        <v>0</v>
      </c>
      <c r="C53" t="s">
        <v>20</v>
      </c>
      <c r="D53" s="2" t="s">
        <v>2</v>
      </c>
    </row>
    <row r="54" spans="2:4" x14ac:dyDescent="0.25">
      <c r="B54">
        <v>0</v>
      </c>
      <c r="C54" t="s">
        <v>21</v>
      </c>
      <c r="D54" s="2" t="s">
        <v>2</v>
      </c>
    </row>
    <row r="55" spans="2:4" x14ac:dyDescent="0.25">
      <c r="B55">
        <v>0</v>
      </c>
      <c r="C55" t="s">
        <v>22</v>
      </c>
      <c r="D55" s="2" t="s">
        <v>2</v>
      </c>
    </row>
    <row r="56" spans="2:4" x14ac:dyDescent="0.25">
      <c r="B56">
        <v>0</v>
      </c>
      <c r="C56" t="s">
        <v>23</v>
      </c>
      <c r="D56" s="2" t="s">
        <v>2</v>
      </c>
    </row>
    <row r="57" spans="2:4" x14ac:dyDescent="0.25">
      <c r="B57">
        <v>0</v>
      </c>
      <c r="C57" t="s">
        <v>24</v>
      </c>
      <c r="D57" s="2" t="s">
        <v>2</v>
      </c>
    </row>
    <row r="58" spans="2:4" x14ac:dyDescent="0.25">
      <c r="B58">
        <v>0</v>
      </c>
      <c r="C58" t="s">
        <v>25</v>
      </c>
      <c r="D58" s="2" t="s">
        <v>2</v>
      </c>
    </row>
    <row r="59" spans="2:4" x14ac:dyDescent="0.25">
      <c r="B59">
        <v>0</v>
      </c>
      <c r="C59" t="s">
        <v>26</v>
      </c>
      <c r="D59" s="2" t="s">
        <v>2</v>
      </c>
    </row>
    <row r="60" spans="2:4" x14ac:dyDescent="0.25">
      <c r="B60">
        <v>0</v>
      </c>
      <c r="C60" t="s">
        <v>27</v>
      </c>
      <c r="D60" s="2" t="s">
        <v>2</v>
      </c>
    </row>
    <row r="61" spans="2:4" x14ac:dyDescent="0.25">
      <c r="B61">
        <v>0</v>
      </c>
      <c r="C61" t="s">
        <v>28</v>
      </c>
      <c r="D61" s="2" t="s">
        <v>2</v>
      </c>
    </row>
    <row r="62" spans="2:4" x14ac:dyDescent="0.25">
      <c r="B62">
        <v>0</v>
      </c>
      <c r="C62" t="s">
        <v>17</v>
      </c>
      <c r="D62" s="2" t="s">
        <v>2</v>
      </c>
    </row>
    <row r="63" spans="2:4" x14ac:dyDescent="0.25">
      <c r="B63">
        <v>0</v>
      </c>
      <c r="C63" t="s">
        <v>18</v>
      </c>
      <c r="D63" s="2" t="s">
        <v>2</v>
      </c>
    </row>
    <row r="64" spans="2:4" x14ac:dyDescent="0.25">
      <c r="B64">
        <v>0</v>
      </c>
      <c r="C64" t="s">
        <v>19</v>
      </c>
      <c r="D64" s="2" t="s">
        <v>2</v>
      </c>
    </row>
    <row r="65" spans="2:4" x14ac:dyDescent="0.25">
      <c r="B65">
        <v>0</v>
      </c>
      <c r="C65" t="s">
        <v>20</v>
      </c>
      <c r="D65" s="2" t="s">
        <v>2</v>
      </c>
    </row>
    <row r="66" spans="2:4" x14ac:dyDescent="0.25">
      <c r="B66">
        <v>0</v>
      </c>
      <c r="C66" t="s">
        <v>21</v>
      </c>
      <c r="D66" s="2" t="s">
        <v>2</v>
      </c>
    </row>
    <row r="67" spans="2:4" x14ac:dyDescent="0.25">
      <c r="B67">
        <v>0</v>
      </c>
      <c r="C67" t="s">
        <v>22</v>
      </c>
      <c r="D67" s="2" t="s">
        <v>2</v>
      </c>
    </row>
    <row r="68" spans="2:4" x14ac:dyDescent="0.25">
      <c r="B68">
        <v>0</v>
      </c>
      <c r="C68" t="s">
        <v>23</v>
      </c>
      <c r="D68" s="2" t="s">
        <v>2</v>
      </c>
    </row>
    <row r="69" spans="2:4" x14ac:dyDescent="0.25">
      <c r="B69">
        <v>0</v>
      </c>
      <c r="C69" t="s">
        <v>24</v>
      </c>
      <c r="D69" s="2" t="s">
        <v>2</v>
      </c>
    </row>
    <row r="70" spans="2:4" x14ac:dyDescent="0.25">
      <c r="B70">
        <v>0</v>
      </c>
      <c r="C70" t="s">
        <v>25</v>
      </c>
      <c r="D70" s="2" t="s">
        <v>2</v>
      </c>
    </row>
    <row r="71" spans="2:4" x14ac:dyDescent="0.25">
      <c r="B71">
        <v>0</v>
      </c>
      <c r="C71" t="s">
        <v>26</v>
      </c>
      <c r="D71" s="2" t="s">
        <v>2</v>
      </c>
    </row>
    <row r="72" spans="2:4" x14ac:dyDescent="0.25">
      <c r="B72">
        <v>0</v>
      </c>
      <c r="C72" t="s">
        <v>27</v>
      </c>
      <c r="D72" s="2" t="s">
        <v>2</v>
      </c>
    </row>
    <row r="73" spans="2:4" x14ac:dyDescent="0.25">
      <c r="B73">
        <v>0</v>
      </c>
      <c r="C73" t="s">
        <v>28</v>
      </c>
      <c r="D73" s="2" t="s">
        <v>2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3"/>
  <sheetViews>
    <sheetView topLeftCell="A50" workbookViewId="0">
      <selection activeCell="C2" sqref="C2:C73"/>
    </sheetView>
  </sheetViews>
  <sheetFormatPr baseColWidth="10" defaultRowHeight="15" x14ac:dyDescent="0.25"/>
  <sheetData>
    <row r="1" spans="3:9" x14ac:dyDescent="0.25">
      <c r="C1" t="s">
        <v>16</v>
      </c>
      <c r="D1" t="s">
        <v>8</v>
      </c>
      <c r="E1" t="s">
        <v>58</v>
      </c>
    </row>
    <row r="2" spans="3:9" x14ac:dyDescent="0.25">
      <c r="C2">
        <f>IF(AND(E2="SOYB",E1&lt;&gt;"SOYB"),Supuestos!$B$9,IF(AND(E2="OATS",E1&lt;&gt;"OATS"),Supuestos!$B$12,IF(AND(E2="CORN",E1&lt;&gt;"CORN"),Supuestos!$B$7, IF(AND(E2="WWHT",E1&lt;&gt;"WWHT"),Supuestos!$B$13,0)  )))</f>
        <v>395</v>
      </c>
      <c r="D2" t="s">
        <v>17</v>
      </c>
      <c r="E2" t="s">
        <v>3</v>
      </c>
      <c r="H2" t="s">
        <v>35</v>
      </c>
    </row>
    <row r="3" spans="3:9" x14ac:dyDescent="0.25">
      <c r="C3">
        <f>IF(AND(E3="SOYB",E2&lt;&gt;"SOYB"),Supuestos!$B$9,IF(AND(E3="OATS",E2&lt;&gt;"OATS"),Supuestos!$B$12,IF(AND(E3="CORN",E2&lt;&gt;"CORN"),Supuestos!$B$7, IF(AND(E3="WWHT",E2&lt;&gt;"WWHT"),Supuestos!$B$13,0)  )))</f>
        <v>0</v>
      </c>
      <c r="D3" t="s">
        <v>18</v>
      </c>
      <c r="E3" t="s">
        <v>3</v>
      </c>
      <c r="H3" t="s">
        <v>63</v>
      </c>
    </row>
    <row r="4" spans="3:9" x14ac:dyDescent="0.25">
      <c r="C4">
        <f>IF(AND(E4="SOYB",E3&lt;&gt;"SOYB"),Supuestos!$B$9,IF(AND(E4="OATS",E3&lt;&gt;"OATS"),Supuestos!$B$12,IF(AND(E4="CORN",E3&lt;&gt;"CORN"),Supuestos!$B$7, IF(AND(E4="WWHT",E3&lt;&gt;"WWHT"),Supuestos!$B$13,0)  )))</f>
        <v>0</v>
      </c>
      <c r="D4" t="s">
        <v>19</v>
      </c>
      <c r="E4" t="s">
        <v>3</v>
      </c>
    </row>
    <row r="5" spans="3:9" x14ac:dyDescent="0.25">
      <c r="C5">
        <f>IF(AND(E5="SOYB",E4&lt;&gt;"SOYB"),Supuestos!$B$9,IF(AND(E5="OATS",E4&lt;&gt;"OATS"),Supuestos!$B$12,IF(AND(E5="CORN",E4&lt;&gt;"CORN"),Supuestos!$B$7, IF(AND(E5="WWHT",E4&lt;&gt;"WWHT"),Supuestos!$B$13,0)  )))</f>
        <v>476</v>
      </c>
      <c r="D5" t="s">
        <v>20</v>
      </c>
      <c r="E5" t="s">
        <v>74</v>
      </c>
      <c r="G5" t="s">
        <v>65</v>
      </c>
      <c r="H5" t="s">
        <v>64</v>
      </c>
      <c r="I5" t="s">
        <v>58</v>
      </c>
    </row>
    <row r="6" spans="3:9" x14ac:dyDescent="0.25">
      <c r="C6">
        <f>IF(AND(E6="SOYB",E5&lt;&gt;"SOYB"),Supuestos!$B$9,IF(AND(E6="OATS",E5&lt;&gt;"OATS"),Supuestos!$B$12,IF(AND(E6="CORN",E5&lt;&gt;"CORN"),Supuestos!$B$7, IF(AND(E6="WWHT",E5&lt;&gt;"WWHT"),Supuestos!$B$13,0)  )))</f>
        <v>0</v>
      </c>
      <c r="D6" t="s">
        <v>21</v>
      </c>
      <c r="E6" t="s">
        <v>74</v>
      </c>
      <c r="G6" s="9">
        <v>1</v>
      </c>
      <c r="H6">
        <v>7</v>
      </c>
      <c r="I6" t="s">
        <v>6</v>
      </c>
    </row>
    <row r="7" spans="3:9" x14ac:dyDescent="0.25">
      <c r="C7">
        <f>IF(AND(E7="SOYB",E6&lt;&gt;"SOYB"),Supuestos!$B$9,IF(AND(E7="OATS",E6&lt;&gt;"OATS"),Supuestos!$B$12,IF(AND(E7="CORN",E6&lt;&gt;"CORN"),Supuestos!$B$7, IF(AND(E7="WWHT",E6&lt;&gt;"WWHT"),Supuestos!$B$13,0)  )))</f>
        <v>0</v>
      </c>
      <c r="D7" t="s">
        <v>22</v>
      </c>
      <c r="E7" t="s">
        <v>74</v>
      </c>
      <c r="G7" s="9">
        <v>1</v>
      </c>
      <c r="H7">
        <v>5</v>
      </c>
      <c r="I7" t="s">
        <v>3</v>
      </c>
    </row>
    <row r="8" spans="3:9" x14ac:dyDescent="0.25">
      <c r="C8">
        <f>IF(AND(E8="SOYB",E7&lt;&gt;"SOYB"),Supuestos!$B$9,IF(AND(E8="OATS",E7&lt;&gt;"OATS"),Supuestos!$B$12,IF(AND(E8="CORN",E7&lt;&gt;"CORN"),Supuestos!$B$7, IF(AND(E8="WWHT",E7&lt;&gt;"WWHT"),Supuestos!$B$13,0)  )))</f>
        <v>0</v>
      </c>
      <c r="D8" t="s">
        <v>23</v>
      </c>
      <c r="E8" t="s">
        <v>74</v>
      </c>
      <c r="G8" s="9">
        <v>2</v>
      </c>
      <c r="H8">
        <v>7</v>
      </c>
      <c r="I8" t="s">
        <v>6</v>
      </c>
    </row>
    <row r="9" spans="3:9" x14ac:dyDescent="0.25">
      <c r="C9">
        <f>IF(AND(E9="SOYB",E8&lt;&gt;"SOYB"),Supuestos!$B$9,IF(AND(E9="OATS",E8&lt;&gt;"OATS"),Supuestos!$B$12,IF(AND(E9="CORN",E8&lt;&gt;"CORN"),Supuestos!$B$7, IF(AND(E9="WWHT",E8&lt;&gt;"WWHT"),Supuestos!$B$13,0)  )))</f>
        <v>0</v>
      </c>
      <c r="D9" t="s">
        <v>24</v>
      </c>
      <c r="E9" t="s">
        <v>74</v>
      </c>
      <c r="G9" s="9">
        <v>2</v>
      </c>
      <c r="H9">
        <v>5</v>
      </c>
      <c r="I9" t="s">
        <v>3</v>
      </c>
    </row>
    <row r="10" spans="3:9" x14ac:dyDescent="0.25">
      <c r="C10">
        <f>IF(AND(E10="SOYB",E9&lt;&gt;"SOYB"),Supuestos!$B$9,IF(AND(E10="OATS",E9&lt;&gt;"OATS"),Supuestos!$B$12,IF(AND(E10="CORN",E9&lt;&gt;"CORN"),Supuestos!$B$7, IF(AND(E10="WWHT",E9&lt;&gt;"WWHT"),Supuestos!$B$13,0)  )))</f>
        <v>0</v>
      </c>
      <c r="D10" t="s">
        <v>25</v>
      </c>
      <c r="E10" t="s">
        <v>74</v>
      </c>
      <c r="G10" s="9">
        <v>3</v>
      </c>
      <c r="H10">
        <v>7</v>
      </c>
      <c r="I10" t="s">
        <v>6</v>
      </c>
    </row>
    <row r="11" spans="3:9" x14ac:dyDescent="0.25">
      <c r="C11">
        <f>IF(AND(E11="SOYB",E10&lt;&gt;"SOYB"),Supuestos!$B$9,IF(AND(E11="OATS",E10&lt;&gt;"OATS"),Supuestos!$B$12,IF(AND(E11="CORN",E10&lt;&gt;"CORN"),Supuestos!$B$7, IF(AND(E11="WWHT",E10&lt;&gt;"WWHT"),Supuestos!$B$13,0)  )))</f>
        <v>0</v>
      </c>
      <c r="D11" t="s">
        <v>26</v>
      </c>
      <c r="E11" t="s">
        <v>74</v>
      </c>
      <c r="G11" s="9">
        <v>3</v>
      </c>
      <c r="H11">
        <v>5</v>
      </c>
      <c r="I11" t="s">
        <v>4</v>
      </c>
    </row>
    <row r="12" spans="3:9" x14ac:dyDescent="0.25">
      <c r="C12">
        <f>IF(AND(E12="SOYB",E11&lt;&gt;"SOYB"),Supuestos!$B$9,IF(AND(E12="OATS",E11&lt;&gt;"OATS"),Supuestos!$B$12,IF(AND(E12="CORN",E11&lt;&gt;"CORN"),Supuestos!$B$7, IF(AND(E12="WWHT",E11&lt;&gt;"WWHT"),Supuestos!$B$13,0)  )))</f>
        <v>0</v>
      </c>
      <c r="D12" t="s">
        <v>27</v>
      </c>
      <c r="E12" t="s">
        <v>74</v>
      </c>
    </row>
    <row r="13" spans="3:9" x14ac:dyDescent="0.25">
      <c r="C13">
        <f>IF(AND(E13="SOYB",E12&lt;&gt;"SOYB"),Supuestos!$B$9,IF(AND(E13="OATS",E12&lt;&gt;"OATS"),Supuestos!$B$12,IF(AND(E13="CORN",E12&lt;&gt;"CORN"),Supuestos!$B$7, IF(AND(E13="WWHT",E12&lt;&gt;"WWHT"),Supuestos!$B$13,0)  )))</f>
        <v>395</v>
      </c>
      <c r="D13" t="s">
        <v>28</v>
      </c>
      <c r="E13" t="s">
        <v>3</v>
      </c>
    </row>
    <row r="14" spans="3:9" x14ac:dyDescent="0.25">
      <c r="C14">
        <f>IF(AND(E14="SOYB",E13&lt;&gt;"SOYB"),Supuestos!$B$9,IF(AND(E14="OATS",E13&lt;&gt;"OATS"),Supuestos!$B$12,IF(AND(E14="CORN",E13&lt;&gt;"CORN"),Supuestos!$B$7, IF(AND(E14="WWHT",E13&lt;&gt;"WWHT"),Supuestos!$B$13,0)  )))</f>
        <v>0</v>
      </c>
      <c r="D14" t="s">
        <v>17</v>
      </c>
      <c r="E14" t="s">
        <v>3</v>
      </c>
    </row>
    <row r="15" spans="3:9" x14ac:dyDescent="0.25">
      <c r="C15">
        <f>IF(AND(E15="SOYB",E14&lt;&gt;"SOYB"),Supuestos!$B$9,IF(AND(E15="OATS",E14&lt;&gt;"OATS"),Supuestos!$B$12,IF(AND(E15="CORN",E14&lt;&gt;"CORN"),Supuestos!$B$7, IF(AND(E15="WWHT",E14&lt;&gt;"WWHT"),Supuestos!$B$13,0)  )))</f>
        <v>0</v>
      </c>
      <c r="D15" t="s">
        <v>18</v>
      </c>
      <c r="E15" t="s">
        <v>3</v>
      </c>
    </row>
    <row r="16" spans="3:9" x14ac:dyDescent="0.25">
      <c r="C16">
        <f>IF(AND(E16="SOYB",E15&lt;&gt;"SOYB"),Supuestos!$B$9,IF(AND(E16="OATS",E15&lt;&gt;"OATS"),Supuestos!$B$12,IF(AND(E16="CORN",E15&lt;&gt;"CORN"),Supuestos!$B$7, IF(AND(E16="WWHT",E15&lt;&gt;"WWHT"),Supuestos!$B$13,0)  )))</f>
        <v>0</v>
      </c>
      <c r="D16" t="s">
        <v>19</v>
      </c>
      <c r="E16" t="s">
        <v>3</v>
      </c>
    </row>
    <row r="17" spans="3:5" x14ac:dyDescent="0.25">
      <c r="C17">
        <f>IF(AND(E17="SOYB",E16&lt;&gt;"SOYB"),Supuestos!$B$9,IF(AND(E17="OATS",E16&lt;&gt;"OATS"),Supuestos!$B$12,IF(AND(E17="CORN",E16&lt;&gt;"CORN"),Supuestos!$B$7, IF(AND(E17="WWHT",E16&lt;&gt;"WWHT"),Supuestos!$B$13,0)  )))</f>
        <v>393</v>
      </c>
      <c r="D17" t="s">
        <v>20</v>
      </c>
      <c r="E17" t="s">
        <v>6</v>
      </c>
    </row>
    <row r="18" spans="3:5" x14ac:dyDescent="0.25">
      <c r="C18">
        <f>IF(AND(E18="SOYB",E17&lt;&gt;"SOYB"),Supuestos!$B$9,IF(AND(E18="OATS",E17&lt;&gt;"OATS"),Supuestos!$B$12,IF(AND(E18="CORN",E17&lt;&gt;"CORN"),Supuestos!$B$7, IF(AND(E18="WWHT",E17&lt;&gt;"WWHT"),Supuestos!$B$13,0)  )))</f>
        <v>0</v>
      </c>
      <c r="D18" t="s">
        <v>21</v>
      </c>
      <c r="E18" t="s">
        <v>6</v>
      </c>
    </row>
    <row r="19" spans="3:5" x14ac:dyDescent="0.25">
      <c r="C19">
        <f>IF(AND(E19="SOYB",E18&lt;&gt;"SOYB"),Supuestos!$B$9,IF(AND(E19="OATS",E18&lt;&gt;"OATS"),Supuestos!$B$12,IF(AND(E19="CORN",E18&lt;&gt;"CORN"),Supuestos!$B$7, IF(AND(E19="WWHT",E18&lt;&gt;"WWHT"),Supuestos!$B$13,0)  )))</f>
        <v>0</v>
      </c>
      <c r="D19" t="s">
        <v>22</v>
      </c>
      <c r="E19" t="s">
        <v>6</v>
      </c>
    </row>
    <row r="20" spans="3:5" x14ac:dyDescent="0.25">
      <c r="C20">
        <f>IF(AND(E20="SOYB",E19&lt;&gt;"SOYB"),Supuestos!$B$9,IF(AND(E20="OATS",E19&lt;&gt;"OATS"),Supuestos!$B$12,IF(AND(E20="CORN",E19&lt;&gt;"CORN"),Supuestos!$B$7, IF(AND(E20="WWHT",E19&lt;&gt;"WWHT"),Supuestos!$B$13,0)  )))</f>
        <v>0</v>
      </c>
      <c r="D20" t="s">
        <v>23</v>
      </c>
      <c r="E20" t="s">
        <v>6</v>
      </c>
    </row>
    <row r="21" spans="3:5" x14ac:dyDescent="0.25">
      <c r="C21">
        <f>IF(AND(E21="SOYB",E20&lt;&gt;"SOYB"),Supuestos!$B$9,IF(AND(E21="OATS",E20&lt;&gt;"OATS"),Supuestos!$B$12,IF(AND(E21="CORN",E20&lt;&gt;"CORN"),Supuestos!$B$7, IF(AND(E21="WWHT",E20&lt;&gt;"WWHT"),Supuestos!$B$13,0)  )))</f>
        <v>0</v>
      </c>
      <c r="D21" t="s">
        <v>24</v>
      </c>
      <c r="E21" t="s">
        <v>6</v>
      </c>
    </row>
    <row r="22" spans="3:5" x14ac:dyDescent="0.25">
      <c r="C22">
        <f>IF(AND(E22="SOYB",E21&lt;&gt;"SOYB"),Supuestos!$B$9,IF(AND(E22="OATS",E21&lt;&gt;"OATS"),Supuestos!$B$12,IF(AND(E22="CORN",E21&lt;&gt;"CORN"),Supuestos!$B$7, IF(AND(E22="WWHT",E21&lt;&gt;"WWHT"),Supuestos!$B$13,0)  )))</f>
        <v>0</v>
      </c>
      <c r="D22" t="s">
        <v>25</v>
      </c>
      <c r="E22" t="s">
        <v>6</v>
      </c>
    </row>
    <row r="23" spans="3:5" x14ac:dyDescent="0.25">
      <c r="C23">
        <f>IF(AND(E23="SOYB",E22&lt;&gt;"SOYB"),Supuestos!$B$9,IF(AND(E23="OATS",E22&lt;&gt;"OATS"),Supuestos!$B$12,IF(AND(E23="CORN",E22&lt;&gt;"CORN"),Supuestos!$B$7, IF(AND(E23="WWHT",E22&lt;&gt;"WWHT"),Supuestos!$B$13,0)  )))</f>
        <v>0</v>
      </c>
      <c r="D23" t="s">
        <v>26</v>
      </c>
      <c r="E23" t="s">
        <v>6</v>
      </c>
    </row>
    <row r="24" spans="3:5" x14ac:dyDescent="0.25">
      <c r="C24">
        <f>IF(AND(E24="SOYB",E23&lt;&gt;"SOYB"),Supuestos!$B$9,IF(AND(E24="OATS",E23&lt;&gt;"OATS"),Supuestos!$B$12,IF(AND(E24="CORN",E23&lt;&gt;"CORN"),Supuestos!$B$7, IF(AND(E24="WWHT",E23&lt;&gt;"WWHT"),Supuestos!$B$13,0)  )))</f>
        <v>641</v>
      </c>
      <c r="D24" t="s">
        <v>27</v>
      </c>
      <c r="E24" t="s">
        <v>4</v>
      </c>
    </row>
    <row r="25" spans="3:5" x14ac:dyDescent="0.25">
      <c r="C25">
        <f>IF(AND(E25="SOYB",E24&lt;&gt;"SOYB"),Supuestos!$B$9,IF(AND(E25="OATS",E24&lt;&gt;"OATS"),Supuestos!$B$12,IF(AND(E25="CORN",E24&lt;&gt;"CORN"),Supuestos!$B$7, IF(AND(E25="WWHT",E24&lt;&gt;"WWHT"),Supuestos!$B$13,0)  )))</f>
        <v>0</v>
      </c>
      <c r="D25" t="s">
        <v>28</v>
      </c>
      <c r="E25" t="s">
        <v>4</v>
      </c>
    </row>
    <row r="26" spans="3:5" x14ac:dyDescent="0.25">
      <c r="C26">
        <f>IF(AND(E26="SOYB",E25&lt;&gt;"SOYB"),Supuestos!$B$9,IF(AND(E26="OATS",E25&lt;&gt;"OATS"),Supuestos!$B$12,IF(AND(E26="CORN",E25&lt;&gt;"CORN"),Supuestos!$B$7, IF(AND(E26="WWHT",E25&lt;&gt;"WWHT"),Supuestos!$B$13,0)  )))</f>
        <v>0</v>
      </c>
      <c r="D26" t="s">
        <v>17</v>
      </c>
      <c r="E26" t="s">
        <v>4</v>
      </c>
    </row>
    <row r="27" spans="3:5" x14ac:dyDescent="0.25">
      <c r="C27">
        <f>IF(AND(E27="SOYB",E26&lt;&gt;"SOYB"),Supuestos!$B$9,IF(AND(E27="OATS",E26&lt;&gt;"OATS"),Supuestos!$B$12,IF(AND(E27="CORN",E26&lt;&gt;"CORN"),Supuestos!$B$7, IF(AND(E27="WWHT",E26&lt;&gt;"WWHT"),Supuestos!$B$13,0)  )))</f>
        <v>0</v>
      </c>
      <c r="D27" t="s">
        <v>18</v>
      </c>
      <c r="E27" t="s">
        <v>4</v>
      </c>
    </row>
    <row r="28" spans="3:5" x14ac:dyDescent="0.25">
      <c r="C28">
        <f>IF(AND(E28="SOYB",E27&lt;&gt;"SOYB"),Supuestos!$B$9,IF(AND(E28="OATS",E27&lt;&gt;"OATS"),Supuestos!$B$12,IF(AND(E28="CORN",E27&lt;&gt;"CORN"),Supuestos!$B$7, IF(AND(E28="WWHT",E27&lt;&gt;"WWHT"),Supuestos!$B$13,0)  )))</f>
        <v>0</v>
      </c>
      <c r="D28" t="s">
        <v>19</v>
      </c>
      <c r="E28" t="s">
        <v>4</v>
      </c>
    </row>
    <row r="29" spans="3:5" x14ac:dyDescent="0.25">
      <c r="C29">
        <f>IF(AND(E29="SOYB",E28&lt;&gt;"SOYB"),Supuestos!$B$9,IF(AND(E29="OATS",E28&lt;&gt;"OATS"),Supuestos!$B$12,IF(AND(E29="CORN",E28&lt;&gt;"CORN"),Supuestos!$B$7, IF(AND(E29="WWHT",E28&lt;&gt;"WWHT"),Supuestos!$B$13,0)  )))</f>
        <v>0</v>
      </c>
      <c r="D29" t="s">
        <v>20</v>
      </c>
      <c r="E29" t="s">
        <v>4</v>
      </c>
    </row>
    <row r="30" spans="3:5" x14ac:dyDescent="0.25">
      <c r="C30">
        <f>IF(AND(E30="SOYB",E29&lt;&gt;"SOYB"),Supuestos!$B$9,IF(AND(E30="OATS",E29&lt;&gt;"OATS"),Supuestos!$B$12,IF(AND(E30="CORN",E29&lt;&gt;"CORN"),Supuestos!$B$7, IF(AND(E30="WWHT",E29&lt;&gt;"WWHT"),Supuestos!$B$13,0)  )))</f>
        <v>393</v>
      </c>
      <c r="D30" t="s">
        <v>21</v>
      </c>
      <c r="E30" t="s">
        <v>6</v>
      </c>
    </row>
    <row r="31" spans="3:5" x14ac:dyDescent="0.25">
      <c r="C31">
        <f>IF(AND(E31="SOYB",E30&lt;&gt;"SOYB"),Supuestos!$B$9,IF(AND(E31="OATS",E30&lt;&gt;"OATS"),Supuestos!$B$12,IF(AND(E31="CORN",E30&lt;&gt;"CORN"),Supuestos!$B$7, IF(AND(E31="WWHT",E30&lt;&gt;"WWHT"),Supuestos!$B$13,0)  )))</f>
        <v>0</v>
      </c>
      <c r="D31" t="s">
        <v>22</v>
      </c>
      <c r="E31" t="s">
        <v>6</v>
      </c>
    </row>
    <row r="32" spans="3:5" x14ac:dyDescent="0.25">
      <c r="C32">
        <f>IF(AND(E32="SOYB",E31&lt;&gt;"SOYB"),Supuestos!$B$9,IF(AND(E32="OATS",E31&lt;&gt;"OATS"),Supuestos!$B$12,IF(AND(E32="CORN",E31&lt;&gt;"CORN"),Supuestos!$B$7, IF(AND(E32="WWHT",E31&lt;&gt;"WWHT"),Supuestos!$B$13,0)  )))</f>
        <v>0</v>
      </c>
      <c r="D32" t="s">
        <v>23</v>
      </c>
      <c r="E32" t="s">
        <v>6</v>
      </c>
    </row>
    <row r="33" spans="3:5" x14ac:dyDescent="0.25">
      <c r="C33">
        <f>IF(AND(E33="SOYB",E32&lt;&gt;"SOYB"),Supuestos!$B$9,IF(AND(E33="OATS",E32&lt;&gt;"OATS"),Supuestos!$B$12,IF(AND(E33="CORN",E32&lt;&gt;"CORN"),Supuestos!$B$7, IF(AND(E33="WWHT",E32&lt;&gt;"WWHT"),Supuestos!$B$13,0)  )))</f>
        <v>0</v>
      </c>
      <c r="D33" t="s">
        <v>24</v>
      </c>
      <c r="E33" t="s">
        <v>6</v>
      </c>
    </row>
    <row r="34" spans="3:5" x14ac:dyDescent="0.25">
      <c r="C34">
        <f>IF(AND(E34="SOYB",E33&lt;&gt;"SOYB"),Supuestos!$B$9,IF(AND(E34="OATS",E33&lt;&gt;"OATS"),Supuestos!$B$12,IF(AND(E34="CORN",E33&lt;&gt;"CORN"),Supuestos!$B$7, IF(AND(E34="WWHT",E33&lt;&gt;"WWHT"),Supuestos!$B$13,0)  )))</f>
        <v>0</v>
      </c>
      <c r="D34" t="s">
        <v>25</v>
      </c>
      <c r="E34" t="s">
        <v>6</v>
      </c>
    </row>
    <row r="35" spans="3:5" x14ac:dyDescent="0.25">
      <c r="C35">
        <f>IF(AND(E35="SOYB",E34&lt;&gt;"SOYB"),Supuestos!$B$9,IF(AND(E35="OATS",E34&lt;&gt;"OATS"),Supuestos!$B$12,IF(AND(E35="CORN",E34&lt;&gt;"CORN"),Supuestos!$B$7, IF(AND(E35="WWHT",E34&lt;&gt;"WWHT"),Supuestos!$B$13,0)  )))</f>
        <v>0</v>
      </c>
      <c r="D35" t="s">
        <v>26</v>
      </c>
      <c r="E35" t="s">
        <v>6</v>
      </c>
    </row>
    <row r="36" spans="3:5" x14ac:dyDescent="0.25">
      <c r="C36">
        <f>IF(AND(E36="SOYB",E35&lt;&gt;"SOYB"),Supuestos!$B$9,IF(AND(E36="OATS",E35&lt;&gt;"OATS"),Supuestos!$B$12,IF(AND(E36="CORN",E35&lt;&gt;"CORN"),Supuestos!$B$7, IF(AND(E36="WWHT",E35&lt;&gt;"WWHT"),Supuestos!$B$13,0)  )))</f>
        <v>395</v>
      </c>
      <c r="D36" t="s">
        <v>27</v>
      </c>
      <c r="E36" t="s">
        <v>3</v>
      </c>
    </row>
    <row r="37" spans="3:5" x14ac:dyDescent="0.25">
      <c r="C37">
        <f>IF(AND(E37="SOYB",E36&lt;&gt;"SOYB"),Supuestos!$B$9,IF(AND(E37="OATS",E36&lt;&gt;"OATS"),Supuestos!$B$12,IF(AND(E37="CORN",E36&lt;&gt;"CORN"),Supuestos!$B$7, IF(AND(E37="WWHT",E36&lt;&gt;"WWHT"),Supuestos!$B$13,0)  )))</f>
        <v>0</v>
      </c>
      <c r="D37" t="s">
        <v>28</v>
      </c>
      <c r="E37" t="s">
        <v>3</v>
      </c>
    </row>
    <row r="38" spans="3:5" x14ac:dyDescent="0.25">
      <c r="C38">
        <f>IF(AND(E38="SOYB",E37&lt;&gt;"SOYB"),Supuestos!$B$9,IF(AND(E38="OATS",E37&lt;&gt;"OATS"),Supuestos!$B$12,IF(AND(E38="CORN",E37&lt;&gt;"CORN"),Supuestos!$B$7, IF(AND(E38="WWHT",E37&lt;&gt;"WWHT"),Supuestos!$B$13,0)  )))</f>
        <v>0</v>
      </c>
      <c r="D38" t="s">
        <v>17</v>
      </c>
      <c r="E38" t="s">
        <v>3</v>
      </c>
    </row>
    <row r="39" spans="3:5" x14ac:dyDescent="0.25">
      <c r="C39">
        <f>IF(AND(E39="SOYB",E38&lt;&gt;"SOYB"),Supuestos!$B$9,IF(AND(E39="OATS",E38&lt;&gt;"OATS"),Supuestos!$B$12,IF(AND(E39="CORN",E38&lt;&gt;"CORN"),Supuestos!$B$7, IF(AND(E39="WWHT",E38&lt;&gt;"WWHT"),Supuestos!$B$13,0)  )))</f>
        <v>0</v>
      </c>
      <c r="D39" t="s">
        <v>18</v>
      </c>
      <c r="E39" t="s">
        <v>3</v>
      </c>
    </row>
    <row r="40" spans="3:5" x14ac:dyDescent="0.25">
      <c r="C40">
        <f>IF(AND(E40="SOYB",E39&lt;&gt;"SOYB"),Supuestos!$B$9,IF(AND(E40="OATS",E39&lt;&gt;"OATS"),Supuestos!$B$12,IF(AND(E40="CORN",E39&lt;&gt;"CORN"),Supuestos!$B$7, IF(AND(E40="WWHT",E39&lt;&gt;"WWHT"),Supuestos!$B$13,0)  )))</f>
        <v>0</v>
      </c>
      <c r="D40" t="s">
        <v>19</v>
      </c>
      <c r="E40" t="s">
        <v>3</v>
      </c>
    </row>
    <row r="41" spans="3:5" x14ac:dyDescent="0.25">
      <c r="C41">
        <f>IF(AND(E41="SOYB",E40&lt;&gt;"SOYB"),Supuestos!$B$9,IF(AND(E41="OATS",E40&lt;&gt;"OATS"),Supuestos!$B$12,IF(AND(E41="CORN",E40&lt;&gt;"CORN"),Supuestos!$B$7, IF(AND(E41="WWHT",E40&lt;&gt;"WWHT"),Supuestos!$B$13,0)  )))</f>
        <v>476</v>
      </c>
      <c r="D41" t="s">
        <v>20</v>
      </c>
      <c r="E41" t="s">
        <v>74</v>
      </c>
    </row>
    <row r="42" spans="3:5" x14ac:dyDescent="0.25">
      <c r="C42">
        <f>IF(AND(E42="SOYB",E41&lt;&gt;"SOYB"),Supuestos!$B$9,IF(AND(E42="OATS",E41&lt;&gt;"OATS"),Supuestos!$B$12,IF(AND(E42="CORN",E41&lt;&gt;"CORN"),Supuestos!$B$7, IF(AND(E42="WWHT",E41&lt;&gt;"WWHT"),Supuestos!$B$13,0)  )))</f>
        <v>0</v>
      </c>
      <c r="D42" t="s">
        <v>21</v>
      </c>
      <c r="E42" t="s">
        <v>74</v>
      </c>
    </row>
    <row r="43" spans="3:5" x14ac:dyDescent="0.25">
      <c r="C43">
        <f>IF(AND(E43="SOYB",E42&lt;&gt;"SOYB"),Supuestos!$B$9,IF(AND(E43="OATS",E42&lt;&gt;"OATS"),Supuestos!$B$12,IF(AND(E43="CORN",E42&lt;&gt;"CORN"),Supuestos!$B$7, IF(AND(E43="WWHT",E42&lt;&gt;"WWHT"),Supuestos!$B$13,0)  )))</f>
        <v>0</v>
      </c>
      <c r="D43" t="s">
        <v>22</v>
      </c>
      <c r="E43" t="s">
        <v>74</v>
      </c>
    </row>
    <row r="44" spans="3:5" x14ac:dyDescent="0.25">
      <c r="C44">
        <f>IF(AND(E44="SOYB",E43&lt;&gt;"SOYB"),Supuestos!$B$9,IF(AND(E44="OATS",E43&lt;&gt;"OATS"),Supuestos!$B$12,IF(AND(E44="CORN",E43&lt;&gt;"CORN"),Supuestos!$B$7, IF(AND(E44="WWHT",E43&lt;&gt;"WWHT"),Supuestos!$B$13,0)  )))</f>
        <v>0</v>
      </c>
      <c r="D44" t="s">
        <v>23</v>
      </c>
      <c r="E44" t="s">
        <v>74</v>
      </c>
    </row>
    <row r="45" spans="3:5" x14ac:dyDescent="0.25">
      <c r="C45">
        <f>IF(AND(E45="SOYB",E44&lt;&gt;"SOYB"),Supuestos!$B$9,IF(AND(E45="OATS",E44&lt;&gt;"OATS"),Supuestos!$B$12,IF(AND(E45="CORN",E44&lt;&gt;"CORN"),Supuestos!$B$7, IF(AND(E45="WWHT",E44&lt;&gt;"WWHT"),Supuestos!$B$13,0)  )))</f>
        <v>0</v>
      </c>
      <c r="D45" t="s">
        <v>24</v>
      </c>
      <c r="E45" t="s">
        <v>74</v>
      </c>
    </row>
    <row r="46" spans="3:5" x14ac:dyDescent="0.25">
      <c r="C46">
        <f>IF(AND(E46="SOYB",E45&lt;&gt;"SOYB"),Supuestos!$B$9,IF(AND(E46="OATS",E45&lt;&gt;"OATS"),Supuestos!$B$12,IF(AND(E46="CORN",E45&lt;&gt;"CORN"),Supuestos!$B$7, IF(AND(E46="WWHT",E45&lt;&gt;"WWHT"),Supuestos!$B$13,0)  )))</f>
        <v>0</v>
      </c>
      <c r="D46" t="s">
        <v>25</v>
      </c>
      <c r="E46" t="s">
        <v>74</v>
      </c>
    </row>
    <row r="47" spans="3:5" x14ac:dyDescent="0.25">
      <c r="C47">
        <f>IF(AND(E47="SOYB",E46&lt;&gt;"SOYB"),Supuestos!$B$9,IF(AND(E47="OATS",E46&lt;&gt;"OATS"),Supuestos!$B$12,IF(AND(E47="CORN",E46&lt;&gt;"CORN"),Supuestos!$B$7, IF(AND(E47="WWHT",E46&lt;&gt;"WWHT"),Supuestos!$B$13,0)  )))</f>
        <v>0</v>
      </c>
      <c r="D47" t="s">
        <v>26</v>
      </c>
      <c r="E47" t="s">
        <v>74</v>
      </c>
    </row>
    <row r="48" spans="3:5" x14ac:dyDescent="0.25">
      <c r="C48">
        <f>IF(AND(E48="SOYB",E47&lt;&gt;"SOYB"),Supuestos!$B$9,IF(AND(E48="OATS",E47&lt;&gt;"OATS"),Supuestos!$B$12,IF(AND(E48="CORN",E47&lt;&gt;"CORN"),Supuestos!$B$7, IF(AND(E48="WWHT",E47&lt;&gt;"WWHT"),Supuestos!$B$13,0)  )))</f>
        <v>0</v>
      </c>
      <c r="D48" t="s">
        <v>27</v>
      </c>
      <c r="E48" t="s">
        <v>74</v>
      </c>
    </row>
    <row r="49" spans="3:5" x14ac:dyDescent="0.25">
      <c r="C49">
        <f>IF(AND(E49="SOYB",E48&lt;&gt;"SOYB"),Supuestos!$B$9,IF(AND(E49="OATS",E48&lt;&gt;"OATS"),Supuestos!$B$12,IF(AND(E49="CORN",E48&lt;&gt;"CORN"),Supuestos!$B$7, IF(AND(E49="WWHT",E48&lt;&gt;"WWHT"),Supuestos!$B$13,0)  )))</f>
        <v>395</v>
      </c>
      <c r="D49" t="s">
        <v>28</v>
      </c>
      <c r="E49" t="s">
        <v>3</v>
      </c>
    </row>
    <row r="50" spans="3:5" x14ac:dyDescent="0.25">
      <c r="C50">
        <f>IF(AND(E50="SOYB",E49&lt;&gt;"SOYB"),Supuestos!$B$9,IF(AND(E50="OATS",E49&lt;&gt;"OATS"),Supuestos!$B$12,IF(AND(E50="CORN",E49&lt;&gt;"CORN"),Supuestos!$B$7, IF(AND(E50="WWHT",E49&lt;&gt;"WWHT"),Supuestos!$B$13,0)  )))</f>
        <v>0</v>
      </c>
      <c r="D50" t="s">
        <v>17</v>
      </c>
      <c r="E50" t="s">
        <v>3</v>
      </c>
    </row>
    <row r="51" spans="3:5" x14ac:dyDescent="0.25">
      <c r="C51">
        <f>IF(AND(E51="SOYB",E50&lt;&gt;"SOYB"),Supuestos!$B$9,IF(AND(E51="OATS",E50&lt;&gt;"OATS"),Supuestos!$B$12,IF(AND(E51="CORN",E50&lt;&gt;"CORN"),Supuestos!$B$7, IF(AND(E51="WWHT",E50&lt;&gt;"WWHT"),Supuestos!$B$13,0)  )))</f>
        <v>0</v>
      </c>
      <c r="D51" t="s">
        <v>18</v>
      </c>
      <c r="E51" t="s">
        <v>3</v>
      </c>
    </row>
    <row r="52" spans="3:5" x14ac:dyDescent="0.25">
      <c r="C52">
        <f>IF(AND(E52="SOYB",E51&lt;&gt;"SOYB"),Supuestos!$B$9,IF(AND(E52="OATS",E51&lt;&gt;"OATS"),Supuestos!$B$12,IF(AND(E52="CORN",E51&lt;&gt;"CORN"),Supuestos!$B$7, IF(AND(E52="WWHT",E51&lt;&gt;"WWHT"),Supuestos!$B$13,0)  )))</f>
        <v>0</v>
      </c>
      <c r="D52" t="s">
        <v>19</v>
      </c>
      <c r="E52" t="s">
        <v>3</v>
      </c>
    </row>
    <row r="53" spans="3:5" x14ac:dyDescent="0.25">
      <c r="C53">
        <f>IF(AND(E53="SOYB",E52&lt;&gt;"SOYB"),Supuestos!$B$9,IF(AND(E53="OATS",E52&lt;&gt;"OATS"),Supuestos!$B$12,IF(AND(E53="CORN",E52&lt;&gt;"CORN"),Supuestos!$B$7, IF(AND(E53="WWHT",E52&lt;&gt;"WWHT"),Supuestos!$B$13,0)  )))</f>
        <v>393</v>
      </c>
      <c r="D53" t="s">
        <v>20</v>
      </c>
      <c r="E53" t="s">
        <v>6</v>
      </c>
    </row>
    <row r="54" spans="3:5" x14ac:dyDescent="0.25">
      <c r="C54">
        <f>IF(AND(E54="SOYB",E53&lt;&gt;"SOYB"),Supuestos!$B$9,IF(AND(E54="OATS",E53&lt;&gt;"OATS"),Supuestos!$B$12,IF(AND(E54="CORN",E53&lt;&gt;"CORN"),Supuestos!$B$7, IF(AND(E54="WWHT",E53&lt;&gt;"WWHT"),Supuestos!$B$13,0)  )))</f>
        <v>0</v>
      </c>
      <c r="D54" t="s">
        <v>21</v>
      </c>
      <c r="E54" t="s">
        <v>6</v>
      </c>
    </row>
    <row r="55" spans="3:5" x14ac:dyDescent="0.25">
      <c r="C55">
        <f>IF(AND(E55="SOYB",E54&lt;&gt;"SOYB"),Supuestos!$B$9,IF(AND(E55="OATS",E54&lt;&gt;"OATS"),Supuestos!$B$12,IF(AND(E55="CORN",E54&lt;&gt;"CORN"),Supuestos!$B$7, IF(AND(E55="WWHT",E54&lt;&gt;"WWHT"),Supuestos!$B$13,0)  )))</f>
        <v>0</v>
      </c>
      <c r="D55" t="s">
        <v>22</v>
      </c>
      <c r="E55" t="s">
        <v>6</v>
      </c>
    </row>
    <row r="56" spans="3:5" x14ac:dyDescent="0.25">
      <c r="C56">
        <f>IF(AND(E56="SOYB",E55&lt;&gt;"SOYB"),Supuestos!$B$9,IF(AND(E56="OATS",E55&lt;&gt;"OATS"),Supuestos!$B$12,IF(AND(E56="CORN",E55&lt;&gt;"CORN"),Supuestos!$B$7, IF(AND(E56="WWHT",E55&lt;&gt;"WWHT"),Supuestos!$B$13,0)  )))</f>
        <v>0</v>
      </c>
      <c r="D56" t="s">
        <v>23</v>
      </c>
      <c r="E56" t="s">
        <v>6</v>
      </c>
    </row>
    <row r="57" spans="3:5" x14ac:dyDescent="0.25">
      <c r="C57">
        <f>IF(AND(E57="SOYB",E56&lt;&gt;"SOYB"),Supuestos!$B$9,IF(AND(E57="OATS",E56&lt;&gt;"OATS"),Supuestos!$B$12,IF(AND(E57="CORN",E56&lt;&gt;"CORN"),Supuestos!$B$7, IF(AND(E57="WWHT",E56&lt;&gt;"WWHT"),Supuestos!$B$13,0)  )))</f>
        <v>0</v>
      </c>
      <c r="D57" t="s">
        <v>24</v>
      </c>
      <c r="E57" t="s">
        <v>6</v>
      </c>
    </row>
    <row r="58" spans="3:5" x14ac:dyDescent="0.25">
      <c r="C58">
        <f>IF(AND(E58="SOYB",E57&lt;&gt;"SOYB"),Supuestos!$B$9,IF(AND(E58="OATS",E57&lt;&gt;"OATS"),Supuestos!$B$12,IF(AND(E58="CORN",E57&lt;&gt;"CORN"),Supuestos!$B$7, IF(AND(E58="WWHT",E57&lt;&gt;"WWHT"),Supuestos!$B$13,0)  )))</f>
        <v>0</v>
      </c>
      <c r="D58" t="s">
        <v>25</v>
      </c>
      <c r="E58" t="s">
        <v>6</v>
      </c>
    </row>
    <row r="59" spans="3:5" x14ac:dyDescent="0.25">
      <c r="C59">
        <f>IF(AND(E59="SOYB",E58&lt;&gt;"SOYB"),Supuestos!$B$9,IF(AND(E59="OATS",E58&lt;&gt;"OATS"),Supuestos!$B$12,IF(AND(E59="CORN",E58&lt;&gt;"CORN"),Supuestos!$B$7, IF(AND(E59="WWHT",E58&lt;&gt;"WWHT"),Supuestos!$B$13,0)  )))</f>
        <v>0</v>
      </c>
      <c r="D59" t="s">
        <v>26</v>
      </c>
      <c r="E59" t="s">
        <v>6</v>
      </c>
    </row>
    <row r="60" spans="3:5" x14ac:dyDescent="0.25">
      <c r="C60">
        <f>IF(AND(E60="SOYB",E59&lt;&gt;"SOYB"),Supuestos!$B$9,IF(AND(E60="OATS",E59&lt;&gt;"OATS"),Supuestos!$B$12,IF(AND(E60="CORN",E59&lt;&gt;"CORN"),Supuestos!$B$7, IF(AND(E60="WWHT",E59&lt;&gt;"WWHT"),Supuestos!$B$13,0)  )))</f>
        <v>641</v>
      </c>
      <c r="D60" t="s">
        <v>27</v>
      </c>
      <c r="E60" t="s">
        <v>4</v>
      </c>
    </row>
    <row r="61" spans="3:5" x14ac:dyDescent="0.25">
      <c r="C61">
        <f>IF(AND(E61="SOYB",E60&lt;&gt;"SOYB"),Supuestos!$B$9,IF(AND(E61="OATS",E60&lt;&gt;"OATS"),Supuestos!$B$12,IF(AND(E61="CORN",E60&lt;&gt;"CORN"),Supuestos!$B$7, IF(AND(E61="WWHT",E60&lt;&gt;"WWHT"),Supuestos!$B$13,0)  )))</f>
        <v>0</v>
      </c>
      <c r="D61" t="s">
        <v>28</v>
      </c>
      <c r="E61" t="s">
        <v>4</v>
      </c>
    </row>
    <row r="62" spans="3:5" x14ac:dyDescent="0.25">
      <c r="C62">
        <f>IF(AND(E62="SOYB",E61&lt;&gt;"SOYB"),Supuestos!$B$9,IF(AND(E62="OATS",E61&lt;&gt;"OATS"),Supuestos!$B$12,IF(AND(E62="CORN",E61&lt;&gt;"CORN"),Supuestos!$B$7, IF(AND(E62="WWHT",E61&lt;&gt;"WWHT"),Supuestos!$B$13,0)  )))</f>
        <v>0</v>
      </c>
      <c r="D62" t="s">
        <v>17</v>
      </c>
      <c r="E62" t="s">
        <v>4</v>
      </c>
    </row>
    <row r="63" spans="3:5" x14ac:dyDescent="0.25">
      <c r="C63">
        <f>IF(AND(E63="SOYB",E62&lt;&gt;"SOYB"),Supuestos!$B$9,IF(AND(E63="OATS",E62&lt;&gt;"OATS"),Supuestos!$B$12,IF(AND(E63="CORN",E62&lt;&gt;"CORN"),Supuestos!$B$7, IF(AND(E63="WWHT",E62&lt;&gt;"WWHT"),Supuestos!$B$13,0)  )))</f>
        <v>0</v>
      </c>
      <c r="D63" t="s">
        <v>18</v>
      </c>
      <c r="E63" t="s">
        <v>4</v>
      </c>
    </row>
    <row r="64" spans="3:5" x14ac:dyDescent="0.25">
      <c r="C64">
        <f>IF(AND(E64="SOYB",E63&lt;&gt;"SOYB"),Supuestos!$B$9,IF(AND(E64="OATS",E63&lt;&gt;"OATS"),Supuestos!$B$12,IF(AND(E64="CORN",E63&lt;&gt;"CORN"),Supuestos!$B$7, IF(AND(E64="WWHT",E63&lt;&gt;"WWHT"),Supuestos!$B$13,0)  )))</f>
        <v>0</v>
      </c>
      <c r="D64" t="s">
        <v>19</v>
      </c>
      <c r="E64" t="s">
        <v>4</v>
      </c>
    </row>
    <row r="65" spans="3:5" x14ac:dyDescent="0.25">
      <c r="C65">
        <f>IF(AND(E65="SOYB",E64&lt;&gt;"SOYB"),Supuestos!$B$9,IF(AND(E65="OATS",E64&lt;&gt;"OATS"),Supuestos!$B$12,IF(AND(E65="CORN",E64&lt;&gt;"CORN"),Supuestos!$B$7, IF(AND(E65="WWHT",E64&lt;&gt;"WWHT"),Supuestos!$B$13,0)  )))</f>
        <v>0</v>
      </c>
      <c r="D65" t="s">
        <v>20</v>
      </c>
      <c r="E65" t="s">
        <v>4</v>
      </c>
    </row>
    <row r="66" spans="3:5" x14ac:dyDescent="0.25">
      <c r="C66">
        <f>IF(AND(E66="SOYB",E65&lt;&gt;"SOYB"),Supuestos!$B$9,IF(AND(E66="OATS",E65&lt;&gt;"OATS"),Supuestos!$B$12,IF(AND(E66="CORN",E65&lt;&gt;"CORN"),Supuestos!$B$7, IF(AND(E66="WWHT",E65&lt;&gt;"WWHT"),Supuestos!$B$13,0)  )))</f>
        <v>393</v>
      </c>
      <c r="D66" t="s">
        <v>21</v>
      </c>
      <c r="E66" t="s">
        <v>6</v>
      </c>
    </row>
    <row r="67" spans="3:5" x14ac:dyDescent="0.25">
      <c r="C67">
        <f>IF(AND(E67="SOYB",E66&lt;&gt;"SOYB"),Supuestos!$B$9,IF(AND(E67="OATS",E66&lt;&gt;"OATS"),Supuestos!$B$12,IF(AND(E67="CORN",E66&lt;&gt;"CORN"),Supuestos!$B$7, IF(AND(E67="WWHT",E66&lt;&gt;"WWHT"),Supuestos!$B$13,0)  )))</f>
        <v>0</v>
      </c>
      <c r="D67" t="s">
        <v>22</v>
      </c>
      <c r="E67" t="s">
        <v>6</v>
      </c>
    </row>
    <row r="68" spans="3:5" x14ac:dyDescent="0.25">
      <c r="C68">
        <f>IF(AND(E68="SOYB",E67&lt;&gt;"SOYB"),Supuestos!$B$9,IF(AND(E68="OATS",E67&lt;&gt;"OATS"),Supuestos!$B$12,IF(AND(E68="CORN",E67&lt;&gt;"CORN"),Supuestos!$B$7, IF(AND(E68="WWHT",E67&lt;&gt;"WWHT"),Supuestos!$B$13,0)  )))</f>
        <v>0</v>
      </c>
      <c r="D68" t="s">
        <v>23</v>
      </c>
      <c r="E68" t="s">
        <v>6</v>
      </c>
    </row>
    <row r="69" spans="3:5" x14ac:dyDescent="0.25">
      <c r="C69">
        <f>IF(AND(E69="SOYB",E68&lt;&gt;"SOYB"),Supuestos!$B$9,IF(AND(E69="OATS",E68&lt;&gt;"OATS"),Supuestos!$B$12,IF(AND(E69="CORN",E68&lt;&gt;"CORN"),Supuestos!$B$7, IF(AND(E69="WWHT",E68&lt;&gt;"WWHT"),Supuestos!$B$13,0)  )))</f>
        <v>0</v>
      </c>
      <c r="D69" t="s">
        <v>24</v>
      </c>
      <c r="E69" t="s">
        <v>6</v>
      </c>
    </row>
    <row r="70" spans="3:5" x14ac:dyDescent="0.25">
      <c r="C70">
        <f>IF(AND(E70="SOYB",E69&lt;&gt;"SOYB"),Supuestos!$B$9,IF(AND(E70="OATS",E69&lt;&gt;"OATS"),Supuestos!$B$12,IF(AND(E70="CORN",E69&lt;&gt;"CORN"),Supuestos!$B$7, IF(AND(E70="WWHT",E69&lt;&gt;"WWHT"),Supuestos!$B$13,0)  )))</f>
        <v>0</v>
      </c>
      <c r="D70" t="s">
        <v>25</v>
      </c>
      <c r="E70" t="s">
        <v>6</v>
      </c>
    </row>
    <row r="71" spans="3:5" x14ac:dyDescent="0.25">
      <c r="C71">
        <f>IF(AND(E71="SOYB",E70&lt;&gt;"SOYB"),Supuestos!$B$9,IF(AND(E71="OATS",E70&lt;&gt;"OATS"),Supuestos!$B$12,IF(AND(E71="CORN",E70&lt;&gt;"CORN"),Supuestos!$B$7, IF(AND(E71="WWHT",E70&lt;&gt;"WWHT"),Supuestos!$B$13,0)  )))</f>
        <v>0</v>
      </c>
      <c r="D71" t="s">
        <v>26</v>
      </c>
      <c r="E71" t="s">
        <v>6</v>
      </c>
    </row>
    <row r="72" spans="3:5" x14ac:dyDescent="0.25">
      <c r="C72">
        <f>IF(AND(E72="SOYB",E71&lt;&gt;"SOYB"),Supuestos!$B$9,IF(AND(E72="OATS",E71&lt;&gt;"OATS"),Supuestos!$B$12,IF(AND(E72="CORN",E71&lt;&gt;"CORN"),Supuestos!$B$7, IF(AND(E72="WWHT",E71&lt;&gt;"WWHT"),Supuestos!$B$13,0)  )))</f>
        <v>395</v>
      </c>
      <c r="D72" t="s">
        <v>27</v>
      </c>
      <c r="E72" t="s">
        <v>3</v>
      </c>
    </row>
    <row r="73" spans="3:5" x14ac:dyDescent="0.25">
      <c r="C73">
        <f>IF(AND(E73="SOYB",E72&lt;&gt;"SOYB"),Supuestos!$B$9,IF(AND(E73="OATS",E72&lt;&gt;"OATS"),Supuestos!$B$12,IF(AND(E73="CORN",E72&lt;&gt;"CORN"),Supuestos!$B$7, IF(AND(E73="WWHT",E72&lt;&gt;"WWHT"),Supuestos!$B$13,0)  )))</f>
        <v>0</v>
      </c>
      <c r="D73" t="s">
        <v>28</v>
      </c>
      <c r="E73" t="s">
        <v>3</v>
      </c>
    </row>
  </sheetData>
  <autoFilter ref="C1:E73"/>
  <conditionalFormatting sqref="E2: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3"/>
  <sheetViews>
    <sheetView workbookViewId="0">
      <selection activeCell="B2" sqref="B2"/>
    </sheetView>
  </sheetViews>
  <sheetFormatPr baseColWidth="10" defaultRowHeight="15" x14ac:dyDescent="0.25"/>
  <sheetData>
    <row r="1" spans="2:8" x14ac:dyDescent="0.25">
      <c r="B1" t="s">
        <v>16</v>
      </c>
      <c r="C1" t="s">
        <v>58</v>
      </c>
      <c r="D1" t="s">
        <v>8</v>
      </c>
    </row>
    <row r="2" spans="2:8" x14ac:dyDescent="0.25">
      <c r="B2">
        <f>IF(AND(C2="SOYB",C1&lt;&gt;"SOYB"),Supuestos!$B$9,IF(AND(C2="OATS",C1&lt;&gt;"OATS"),Supuestos!$B$12,IF(AND(C2="CORN",C1&lt;&gt;"CORN"),Supuestos!$B$7,IF(AND(C2="PAST",C1&lt;&gt;"PAST"),Supuestos!$B$4))))</f>
        <v>641</v>
      </c>
      <c r="C2" t="s">
        <v>4</v>
      </c>
      <c r="D2" t="s">
        <v>17</v>
      </c>
      <c r="F2" t="s">
        <v>63</v>
      </c>
    </row>
    <row r="3" spans="2:8" x14ac:dyDescent="0.25">
      <c r="B3">
        <f>IF(AND(C3="SOYB",C2&lt;&gt;"SOYB"),Supuestos!$B$9,IF(AND(C3="OATS",C2&lt;&gt;"OATS"),Supuestos!$B$12,IF(AND(C3="CORN",C2&lt;&gt;"CORN"),Supuestos!$B$7,IF(AND(C3="PAST",C2&lt;&gt;"PAST"),Supuestos!$B$4,0))))</f>
        <v>0</v>
      </c>
      <c r="C3" t="s">
        <v>4</v>
      </c>
      <c r="D3" t="s">
        <v>18</v>
      </c>
      <c r="F3" t="s">
        <v>61</v>
      </c>
    </row>
    <row r="4" spans="2:8" x14ac:dyDescent="0.25">
      <c r="B4">
        <f>IF(AND(C4="SOYB",C3&lt;&gt;"SOYB"),Supuestos!$B$9,IF(AND(C4="OATS",C3&lt;&gt;"OATS"),Supuestos!$B$12,IF(AND(C4="CORN",C3&lt;&gt;"CORN"),Supuestos!$B$7,IF(AND(C4="PAST",C3&lt;&gt;"PAST"),Supuestos!$B$4,0))))</f>
        <v>0</v>
      </c>
      <c r="C4" t="s">
        <v>4</v>
      </c>
      <c r="D4" t="s">
        <v>19</v>
      </c>
    </row>
    <row r="5" spans="2:8" x14ac:dyDescent="0.25">
      <c r="B5">
        <f>IF(AND(C5="SOYB",C4&lt;&gt;"SOYB"),Supuestos!$B$9,IF(AND(C5="OATS",C4&lt;&gt;"OATS"),Supuestos!$B$12,IF(AND(C5="CORN",C4&lt;&gt;"CORN"),Supuestos!$B$7,IF(AND(C5="PAST"),Supuestos!$B$4/12,0))))</f>
        <v>10</v>
      </c>
      <c r="C5" t="s">
        <v>1</v>
      </c>
      <c r="D5" t="s">
        <v>20</v>
      </c>
      <c r="F5" t="s">
        <v>66</v>
      </c>
      <c r="G5" t="s">
        <v>64</v>
      </c>
      <c r="H5" t="s">
        <v>58</v>
      </c>
    </row>
    <row r="6" spans="2:8" x14ac:dyDescent="0.25">
      <c r="B6">
        <f>IF(AND(C6="SOYB",C5&lt;&gt;"SOYB"),Supuestos!$B$9,IF(AND(C6="OATS",C5&lt;&gt;"OATS"),Supuestos!$B$12,IF(AND(C6="CORN",C5&lt;&gt;"CORN"),Supuestos!$B$7,IF(AND(C6="PAST"),Supuestos!$B$4/12,0))))</f>
        <v>10</v>
      </c>
      <c r="C6" t="s">
        <v>1</v>
      </c>
      <c r="D6" t="s">
        <v>21</v>
      </c>
      <c r="F6">
        <v>1</v>
      </c>
      <c r="G6">
        <v>12</v>
      </c>
      <c r="H6" t="s">
        <v>1</v>
      </c>
    </row>
    <row r="7" spans="2:8" x14ac:dyDescent="0.25">
      <c r="B7">
        <f>IF(AND(C7="SOYB",C6&lt;&gt;"SOYB"),Supuestos!$B$9,IF(AND(C7="OATS",C6&lt;&gt;"OATS"),Supuestos!$B$12,IF(AND(C7="CORN",C6&lt;&gt;"CORN"),Supuestos!$B$7,IF(AND(C7="PAST"),Supuestos!$B$4/12,0))))</f>
        <v>10</v>
      </c>
      <c r="C7" t="s">
        <v>1</v>
      </c>
      <c r="D7" t="s">
        <v>22</v>
      </c>
      <c r="F7">
        <v>2</v>
      </c>
      <c r="G7">
        <v>12</v>
      </c>
      <c r="H7" t="s">
        <v>1</v>
      </c>
    </row>
    <row r="8" spans="2:8" x14ac:dyDescent="0.25">
      <c r="B8">
        <f>IF(AND(C8="SOYB",C7&lt;&gt;"SOYB"),Supuestos!$B$9,IF(AND(C8="OATS",C7&lt;&gt;"OATS"),Supuestos!$B$12,IF(AND(C8="CORN",C7&lt;&gt;"CORN"),Supuestos!$B$7,IF(AND(C8="PAST"),Supuestos!$B$4/12,0))))</f>
        <v>10</v>
      </c>
      <c r="C8" t="s">
        <v>1</v>
      </c>
      <c r="D8" t="s">
        <v>23</v>
      </c>
      <c r="F8">
        <v>3</v>
      </c>
      <c r="G8">
        <v>12</v>
      </c>
      <c r="H8" t="s">
        <v>1</v>
      </c>
    </row>
    <row r="9" spans="2:8" x14ac:dyDescent="0.25">
      <c r="B9">
        <f>IF(AND(C9="SOYB",C8&lt;&gt;"SOYB"),Supuestos!$B$9,IF(AND(C9="OATS",C8&lt;&gt;"OATS"),Supuestos!$B$12,IF(AND(C9="CORN",C8&lt;&gt;"CORN"),Supuestos!$B$7,IF(AND(C9="PAST"),Supuestos!$B$4/12,0))))</f>
        <v>10</v>
      </c>
      <c r="C9" t="s">
        <v>1</v>
      </c>
      <c r="D9" t="s">
        <v>24</v>
      </c>
      <c r="F9">
        <v>4</v>
      </c>
      <c r="G9">
        <v>12</v>
      </c>
      <c r="H9" t="s">
        <v>1</v>
      </c>
    </row>
    <row r="10" spans="2:8" x14ac:dyDescent="0.25">
      <c r="B10">
        <f>IF(AND(C10="SOYB",C9&lt;&gt;"SOYB"),Supuestos!$B$9,IF(AND(C10="OATS",C9&lt;&gt;"OATS"),Supuestos!$B$12,IF(AND(C10="CORN",C9&lt;&gt;"CORN"),Supuestos!$B$7,IF(AND(C10="PAST"),Supuestos!$B$4/12,0))))</f>
        <v>10</v>
      </c>
      <c r="C10" t="s">
        <v>1</v>
      </c>
      <c r="D10" t="s">
        <v>25</v>
      </c>
      <c r="F10">
        <v>5</v>
      </c>
      <c r="G10">
        <v>12</v>
      </c>
      <c r="H10" t="s">
        <v>1</v>
      </c>
    </row>
    <row r="11" spans="2:8" x14ac:dyDescent="0.25">
      <c r="B11">
        <f>IF(AND(C11="SOYB",C10&lt;&gt;"SOYB"),Supuestos!$B$9,IF(AND(C11="OATS",C10&lt;&gt;"OATS"),Supuestos!$B$12,IF(AND(C11="CORN",C10&lt;&gt;"CORN"),Supuestos!$B$7,IF(AND(C11="PAST"),Supuestos!$B$4/12,0))))</f>
        <v>10</v>
      </c>
      <c r="C11" t="s">
        <v>1</v>
      </c>
      <c r="D11" t="s">
        <v>26</v>
      </c>
      <c r="F11">
        <v>6</v>
      </c>
      <c r="G11">
        <v>12</v>
      </c>
      <c r="H11" t="s">
        <v>1</v>
      </c>
    </row>
    <row r="12" spans="2:8" x14ac:dyDescent="0.25">
      <c r="B12">
        <f>IF(AND(C12="SOYB",C11&lt;&gt;"SOYB"),Supuestos!$B$9,IF(AND(C12="OATS",C11&lt;&gt;"OATS"),Supuestos!$B$12,IF(AND(C12="CORN",C11&lt;&gt;"CORN"),Supuestos!$B$7,IF(AND(C12="PAST"),Supuestos!$B$4/12,0))))</f>
        <v>10</v>
      </c>
      <c r="C12" t="s">
        <v>1</v>
      </c>
      <c r="D12" t="s">
        <v>27</v>
      </c>
      <c r="F12">
        <v>7</v>
      </c>
      <c r="G12">
        <v>12</v>
      </c>
      <c r="H12" t="s">
        <v>1</v>
      </c>
    </row>
    <row r="13" spans="2:8" x14ac:dyDescent="0.25">
      <c r="B13">
        <f>IF(AND(C13="SOYB",C12&lt;&gt;"SOYB"),Supuestos!$B$9,IF(AND(C13="OATS",C12&lt;&gt;"OATS"),Supuestos!$B$12,IF(AND(C13="CORN",C12&lt;&gt;"CORN"),Supuestos!$B$7,IF(AND(C13="PAST"),Supuestos!$B$4/12,0))))</f>
        <v>10</v>
      </c>
      <c r="C13" t="s">
        <v>1</v>
      </c>
      <c r="D13" t="s">
        <v>28</v>
      </c>
      <c r="F13">
        <v>8</v>
      </c>
      <c r="G13">
        <v>6</v>
      </c>
      <c r="H13" t="s">
        <v>4</v>
      </c>
    </row>
    <row r="14" spans="2:8" x14ac:dyDescent="0.25">
      <c r="B14">
        <f>IF(AND(C14="SOYB",C13&lt;&gt;"SOYB"),Supuestos!$B$9,IF(AND(C14="OATS",C13&lt;&gt;"OATS"),Supuestos!$B$12,IF(AND(C14="CORN",C13&lt;&gt;"CORN"),Supuestos!$B$7,IF(AND(C14="PAST"),Supuestos!$B$4/12,0))))</f>
        <v>10</v>
      </c>
      <c r="C14" t="s">
        <v>1</v>
      </c>
      <c r="D14" t="s">
        <v>17</v>
      </c>
      <c r="F14">
        <v>8</v>
      </c>
      <c r="G14">
        <v>6</v>
      </c>
      <c r="H14" t="s">
        <v>6</v>
      </c>
    </row>
    <row r="15" spans="2:8" x14ac:dyDescent="0.25">
      <c r="B15">
        <f>IF(AND(C15="SOYB",C14&lt;&gt;"SOYB"),Supuestos!$B$9,IF(AND(C15="OATS",C14&lt;&gt;"OATS"),Supuestos!$B$12,IF(AND(C15="CORN",C14&lt;&gt;"CORN"),Supuestos!$B$7,IF(AND(C15="PAST"),Supuestos!$B$4/12,0))))</f>
        <v>10</v>
      </c>
      <c r="C15" t="s">
        <v>1</v>
      </c>
      <c r="D15" t="s">
        <v>18</v>
      </c>
      <c r="F15">
        <v>9</v>
      </c>
      <c r="G15">
        <v>6</v>
      </c>
      <c r="H15" t="s">
        <v>4</v>
      </c>
    </row>
    <row r="16" spans="2:8" x14ac:dyDescent="0.25">
      <c r="B16">
        <f>IF(AND(C16="SOYB",C15&lt;&gt;"SOYB"),Supuestos!$B$9,IF(AND(C16="OATS",C15&lt;&gt;"OATS"),Supuestos!$B$12,IF(AND(C16="CORN",C15&lt;&gt;"CORN"),Supuestos!$B$7,IF(AND(C16="PAST"),Supuestos!$B$4/12,0))))</f>
        <v>10</v>
      </c>
      <c r="C16" t="s">
        <v>1</v>
      </c>
      <c r="D16" t="s">
        <v>19</v>
      </c>
      <c r="F16">
        <v>9</v>
      </c>
      <c r="G16">
        <v>6</v>
      </c>
      <c r="H16" t="s">
        <v>1</v>
      </c>
    </row>
    <row r="17" spans="2:4" x14ac:dyDescent="0.25">
      <c r="B17">
        <f>IF(AND(C17="SOYB",C16&lt;&gt;"SOYB"),Supuestos!$B$9,IF(AND(C17="OATS",C16&lt;&gt;"OATS"),Supuestos!$B$12,IF(AND(C17="CORN",C16&lt;&gt;"CORN"),Supuestos!$B$7,IF(AND(C17="PAST"),Supuestos!$B$4/12,0))))</f>
        <v>10</v>
      </c>
      <c r="C17" t="s">
        <v>1</v>
      </c>
      <c r="D17" t="s">
        <v>20</v>
      </c>
    </row>
    <row r="18" spans="2:4" x14ac:dyDescent="0.25">
      <c r="B18">
        <f>IF(AND(C18="SOYB",C17&lt;&gt;"SOYB"),Supuestos!$B$9,IF(AND(C18="OATS",C17&lt;&gt;"OATS"),Supuestos!$B$12,IF(AND(C18="CORN",C17&lt;&gt;"CORN"),Supuestos!$B$7,IF(AND(C18="PAST"),Supuestos!$B$4/12,0))))</f>
        <v>10</v>
      </c>
      <c r="C18" t="s">
        <v>1</v>
      </c>
      <c r="D18" t="s">
        <v>21</v>
      </c>
    </row>
    <row r="19" spans="2:4" x14ac:dyDescent="0.25">
      <c r="B19">
        <f>IF(AND(C19="SOYB",C18&lt;&gt;"SOYB"),Supuestos!$B$9,IF(AND(C19="OATS",C18&lt;&gt;"OATS"),Supuestos!$B$12,IF(AND(C19="CORN",C18&lt;&gt;"CORN"),Supuestos!$B$7,IF(AND(C19="PAST"),Supuestos!$B$4/12,0))))</f>
        <v>10</v>
      </c>
      <c r="C19" t="s">
        <v>1</v>
      </c>
      <c r="D19" t="s">
        <v>22</v>
      </c>
    </row>
    <row r="20" spans="2:4" x14ac:dyDescent="0.25">
      <c r="B20">
        <f>IF(AND(C20="SOYB",C19&lt;&gt;"SOYB"),Supuestos!$B$9,IF(AND(C20="OATS",C19&lt;&gt;"OATS"),Supuestos!$B$12,IF(AND(C20="CORN",C19&lt;&gt;"CORN"),Supuestos!$B$7,IF(AND(C20="PAST"),Supuestos!$B$4/12,0))))</f>
        <v>10</v>
      </c>
      <c r="C20" t="s">
        <v>1</v>
      </c>
      <c r="D20" t="s">
        <v>23</v>
      </c>
    </row>
    <row r="21" spans="2:4" x14ac:dyDescent="0.25">
      <c r="B21">
        <f>IF(AND(C21="SOYB",C20&lt;&gt;"SOYB"),Supuestos!$B$9,IF(AND(C21="OATS",C20&lt;&gt;"OATS"),Supuestos!$B$12,IF(AND(C21="CORN",C20&lt;&gt;"CORN"),Supuestos!$B$7,IF(AND(C21="PAST"),Supuestos!$B$4/12,0))))</f>
        <v>10</v>
      </c>
      <c r="C21" t="s">
        <v>1</v>
      </c>
      <c r="D21" t="s">
        <v>24</v>
      </c>
    </row>
    <row r="22" spans="2:4" x14ac:dyDescent="0.25">
      <c r="B22">
        <f>IF(AND(C22="SOYB",C21&lt;&gt;"SOYB"),Supuestos!$B$9,IF(AND(C22="OATS",C21&lt;&gt;"OATS"),Supuestos!$B$12,IF(AND(C22="CORN",C21&lt;&gt;"CORN"),Supuestos!$B$7,IF(AND(C22="PAST"),Supuestos!$B$4/12,0))))</f>
        <v>10</v>
      </c>
      <c r="C22" t="s">
        <v>1</v>
      </c>
      <c r="D22" t="s">
        <v>25</v>
      </c>
    </row>
    <row r="23" spans="2:4" x14ac:dyDescent="0.25">
      <c r="B23">
        <f>IF(AND(C23="SOYB",C22&lt;&gt;"SOYB"),Supuestos!$B$9,IF(AND(C23="OATS",C22&lt;&gt;"OATS"),Supuestos!$B$12,IF(AND(C23="CORN",C22&lt;&gt;"CORN"),Supuestos!$B$7,IF(AND(C23="PAST"),Supuestos!$B$4/12,0))))</f>
        <v>10</v>
      </c>
      <c r="C23" t="s">
        <v>1</v>
      </c>
      <c r="D23" t="s">
        <v>26</v>
      </c>
    </row>
    <row r="24" spans="2:4" x14ac:dyDescent="0.25">
      <c r="B24">
        <f>IF(AND(C24="SOYB",C23&lt;&gt;"SOYB"),Supuestos!$B$9,IF(AND(C24="OATS",C23&lt;&gt;"OATS"),Supuestos!$B$12,IF(AND(C24="CORN",C23&lt;&gt;"CORN"),Supuestos!$B$7,IF(AND(C24="PAST"),Supuestos!$B$4/12,0))))</f>
        <v>10</v>
      </c>
      <c r="C24" t="s">
        <v>1</v>
      </c>
      <c r="D24" t="s">
        <v>27</v>
      </c>
    </row>
    <row r="25" spans="2:4" x14ac:dyDescent="0.25">
      <c r="B25">
        <f>IF(AND(C25="SOYB",C24&lt;&gt;"SOYB"),Supuestos!$B$9,IF(AND(C25="OATS",C24&lt;&gt;"OATS"),Supuestos!$B$12,IF(AND(C25="CORN",C24&lt;&gt;"CORN"),Supuestos!$B$7,IF(AND(C25="PAST"),Supuestos!$B$4/12,0))))</f>
        <v>10</v>
      </c>
      <c r="C25" t="s">
        <v>1</v>
      </c>
      <c r="D25" t="s">
        <v>28</v>
      </c>
    </row>
    <row r="26" spans="2:4" x14ac:dyDescent="0.25">
      <c r="B26">
        <f>IF(AND(C26="SOYB",C25&lt;&gt;"SOYB"),Supuestos!$B$9,IF(AND(C26="OATS",C25&lt;&gt;"OATS"),Supuestos!$B$12,IF(AND(C26="CORN",C25&lt;&gt;"CORN"),Supuestos!$B$7,IF(AND(C26="PAST"),Supuestos!$B$4/12,0))))</f>
        <v>10</v>
      </c>
      <c r="C26" t="s">
        <v>1</v>
      </c>
      <c r="D26" t="s">
        <v>17</v>
      </c>
    </row>
    <row r="27" spans="2:4" x14ac:dyDescent="0.25">
      <c r="B27">
        <f>IF(AND(C27="SOYB",C26&lt;&gt;"SOYB"),Supuestos!$B$9,IF(AND(C27="OATS",C26&lt;&gt;"OATS"),Supuestos!$B$12,IF(AND(C27="CORN",C26&lt;&gt;"CORN"),Supuestos!$B$7,IF(AND(C27="PAST"),Supuestos!$B$4/12,0))))</f>
        <v>10</v>
      </c>
      <c r="C27" t="s">
        <v>1</v>
      </c>
      <c r="D27" t="s">
        <v>18</v>
      </c>
    </row>
    <row r="28" spans="2:4" x14ac:dyDescent="0.25">
      <c r="B28">
        <f>IF(AND(C28="SOYB",C27&lt;&gt;"SOYB"),Supuestos!$B$9,IF(AND(C28="OATS",C27&lt;&gt;"OATS"),Supuestos!$B$12,IF(AND(C28="CORN",C27&lt;&gt;"CORN"),Supuestos!$B$7,IF(AND(C28="PAST"),Supuestos!$B$4/12,0))))</f>
        <v>10</v>
      </c>
      <c r="C28" t="s">
        <v>1</v>
      </c>
      <c r="D28" t="s">
        <v>19</v>
      </c>
    </row>
    <row r="29" spans="2:4" x14ac:dyDescent="0.25">
      <c r="B29">
        <f>IF(AND(C29="SOYB",C28&lt;&gt;"SOYB"),Supuestos!$B$9,IF(AND(C29="OATS",C28&lt;&gt;"OATS"),Supuestos!$B$12,IF(AND(C29="CORN",C28&lt;&gt;"CORN"),Supuestos!$B$7,IF(AND(C29="PAST"),Supuestos!$B$4/12,0))))</f>
        <v>10</v>
      </c>
      <c r="C29" t="s">
        <v>1</v>
      </c>
      <c r="D29" t="s">
        <v>20</v>
      </c>
    </row>
    <row r="30" spans="2:4" x14ac:dyDescent="0.25">
      <c r="B30">
        <f>IF(AND(C30="SOYB",C29&lt;&gt;"SOYB"),Supuestos!$B$9,IF(AND(C30="OATS",C29&lt;&gt;"OATS"),Supuestos!$B$12,IF(AND(C30="CORN",C29&lt;&gt;"CORN"),Supuestos!$B$7,IF(AND(C30="PAST"),Supuestos!$B$4/12,0))))</f>
        <v>10</v>
      </c>
      <c r="C30" t="s">
        <v>1</v>
      </c>
      <c r="D30" t="s">
        <v>21</v>
      </c>
    </row>
    <row r="31" spans="2:4" x14ac:dyDescent="0.25">
      <c r="B31">
        <f>IF(AND(C31="SOYB",C30&lt;&gt;"SOYB"),Supuestos!$B$9,IF(AND(C31="OATS",C30&lt;&gt;"OATS"),Supuestos!$B$12,IF(AND(C31="CORN",C30&lt;&gt;"CORN"),Supuestos!$B$7,IF(AND(C31="PAST"),Supuestos!$B$4/12,0))))</f>
        <v>10</v>
      </c>
      <c r="C31" t="s">
        <v>1</v>
      </c>
      <c r="D31" t="s">
        <v>22</v>
      </c>
    </row>
    <row r="32" spans="2:4" x14ac:dyDescent="0.25">
      <c r="B32">
        <f>IF(AND(C32="SOYB",C31&lt;&gt;"SOYB"),Supuestos!$B$9,IF(AND(C32="OATS",C31&lt;&gt;"OATS"),Supuestos!$B$12,IF(AND(C32="CORN",C31&lt;&gt;"CORN"),Supuestos!$B$7,IF(AND(C32="PAST"),Supuestos!$B$4/12,0))))</f>
        <v>10</v>
      </c>
      <c r="C32" t="s">
        <v>1</v>
      </c>
      <c r="D32" t="s">
        <v>23</v>
      </c>
    </row>
    <row r="33" spans="2:4" x14ac:dyDescent="0.25">
      <c r="B33">
        <f>IF(AND(C33="SOYB",C32&lt;&gt;"SOYB"),Supuestos!$B$9,IF(AND(C33="OATS",C32&lt;&gt;"OATS"),Supuestos!$B$12,IF(AND(C33="CORN",C32&lt;&gt;"CORN"),Supuestos!$B$7,IF(AND(C33="PAST"),Supuestos!$B$4/12,0))))</f>
        <v>10</v>
      </c>
      <c r="C33" t="s">
        <v>1</v>
      </c>
      <c r="D33" t="s">
        <v>24</v>
      </c>
    </row>
    <row r="34" spans="2:4" x14ac:dyDescent="0.25">
      <c r="B34">
        <f>IF(AND(C34="SOYB",C33&lt;&gt;"SOYB"),Supuestos!$B$9,IF(AND(C34="OATS",C33&lt;&gt;"OATS"),Supuestos!$B$12,IF(AND(C34="CORN",C33&lt;&gt;"CORN"),Supuestos!$B$7,IF(AND(C34="PAST"),Supuestos!$B$4/12,0))))</f>
        <v>10</v>
      </c>
      <c r="C34" t="s">
        <v>1</v>
      </c>
      <c r="D34" t="s">
        <v>25</v>
      </c>
    </row>
    <row r="35" spans="2:4" x14ac:dyDescent="0.25">
      <c r="B35">
        <f>IF(AND(C35="SOYB",C34&lt;&gt;"SOYB"),Supuestos!$B$9,IF(AND(C35="OATS",C34&lt;&gt;"OATS"),Supuestos!$B$12,IF(AND(C35="CORN",C34&lt;&gt;"CORN"),Supuestos!$B$7,IF(AND(C35="PAST"),Supuestos!$B$4/12,0))))</f>
        <v>10</v>
      </c>
      <c r="C35" t="s">
        <v>1</v>
      </c>
      <c r="D35" t="s">
        <v>26</v>
      </c>
    </row>
    <row r="36" spans="2:4" x14ac:dyDescent="0.25">
      <c r="B36">
        <f>IF(AND(C36="SOYB",C35&lt;&gt;"SOYB"),Supuestos!$B$9,IF(AND(C36="OATS",C35&lt;&gt;"OATS"),Supuestos!$B$12,IF(AND(C36="CORN",C35&lt;&gt;"CORN"),Supuestos!$B$7,IF(AND(C36="PAST"),Supuestos!$B$4/12,0))))</f>
        <v>10</v>
      </c>
      <c r="C36" t="s">
        <v>1</v>
      </c>
      <c r="D36" t="s">
        <v>27</v>
      </c>
    </row>
    <row r="37" spans="2:4" x14ac:dyDescent="0.25">
      <c r="B37">
        <f>IF(AND(C37="SOYB",C36&lt;&gt;"SOYB"),Supuestos!$B$9,IF(AND(C37="OATS",C36&lt;&gt;"OATS"),Supuestos!$B$12,IF(AND(C37="CORN",C36&lt;&gt;"CORN"),Supuestos!$B$7,IF(AND(C37="PAST"),Supuestos!$B$4/12,0))))</f>
        <v>10</v>
      </c>
      <c r="C37" t="s">
        <v>1</v>
      </c>
      <c r="D37" t="s">
        <v>28</v>
      </c>
    </row>
    <row r="38" spans="2:4" x14ac:dyDescent="0.25">
      <c r="B38">
        <f>IF(AND(C38="SOYB",C37&lt;&gt;"SOYB"),Supuestos!$B$9,IF(AND(C38="OATS",C37&lt;&gt;"OATS"),Supuestos!$B$12,IF(AND(C38="CORN",C37&lt;&gt;"CORN"),Supuestos!$B$7,IF(AND(C38="PAST"),Supuestos!$B$4/12,0))))</f>
        <v>10</v>
      </c>
      <c r="C38" t="s">
        <v>1</v>
      </c>
      <c r="D38" t="s">
        <v>17</v>
      </c>
    </row>
    <row r="39" spans="2:4" x14ac:dyDescent="0.25">
      <c r="B39">
        <f>IF(AND(C39="SOYB",C38&lt;&gt;"SOYB"),Supuestos!$B$9,IF(AND(C39="OATS",C38&lt;&gt;"OATS"),Supuestos!$B$12,IF(AND(C39="CORN",C38&lt;&gt;"CORN"),Supuestos!$B$7,IF(AND(C39="PAST"),Supuestos!$B$4/12,0))))</f>
        <v>10</v>
      </c>
      <c r="C39" t="s">
        <v>1</v>
      </c>
      <c r="D39" t="s">
        <v>18</v>
      </c>
    </row>
    <row r="40" spans="2:4" x14ac:dyDescent="0.25">
      <c r="B40">
        <f>IF(AND(C40="SOYB",C39&lt;&gt;"SOYB"),Supuestos!$B$9,IF(AND(C40="OATS",C39&lt;&gt;"OATS"),Supuestos!$B$12,IF(AND(C40="CORN",C39&lt;&gt;"CORN"),Supuestos!$B$7,IF(AND(C40="PAST"),Supuestos!$B$4/12,0))))</f>
        <v>10</v>
      </c>
      <c r="C40" t="s">
        <v>1</v>
      </c>
      <c r="D40" t="s">
        <v>19</v>
      </c>
    </row>
    <row r="41" spans="2:4" x14ac:dyDescent="0.25">
      <c r="B41">
        <f>IF(AND(C41="SOYB",C40&lt;&gt;"SOYB"),Supuestos!$B$9,IF(AND(C41="OATS",C40&lt;&gt;"OATS"),Supuestos!$B$12,IF(AND(C41="CORN",C40&lt;&gt;"CORN"),Supuestos!$B$7,IF(AND(C41="PAST"),Supuestos!$B$4/12,0))))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IF(AND(C42="SOYB",C41&lt;&gt;"SOYB"),Supuestos!$B$9,IF(AND(C42="OATS",C41&lt;&gt;"OATS"),Supuestos!$B$12,IF(AND(C42="CORN",C41&lt;&gt;"CORN"),Supuestos!$B$7,IF(AND(C42="PAST"),Supuestos!$B$4/12,0))))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IF(AND(C43="SOYB",C42&lt;&gt;"SOYB"),Supuestos!$B$9,IF(AND(C43="OATS",C42&lt;&gt;"OATS"),Supuestos!$B$12,IF(AND(C43="CORN",C42&lt;&gt;"CORN"),Supuestos!$B$7,IF(AND(C43="PAST"),Supuestos!$B$4/12,0))))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IF(AND(C44="SOYB",C43&lt;&gt;"SOYB"),Supuestos!$B$9,IF(AND(C44="OATS",C43&lt;&gt;"OATS"),Supuestos!$B$12,IF(AND(C44="CORN",C43&lt;&gt;"CORN"),Supuestos!$B$7,IF(AND(C44="PAST"),Supuestos!$B$4/12,0))))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IF(AND(C45="SOYB",C44&lt;&gt;"SOYB"),Supuestos!$B$9,IF(AND(C45="OATS",C44&lt;&gt;"OATS"),Supuestos!$B$12,IF(AND(C45="CORN",C44&lt;&gt;"CORN"),Supuestos!$B$7,IF(AND(C45="PAST"),Supuestos!$B$4/12,0))))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IF(AND(C46="SOYB",C45&lt;&gt;"SOYB"),Supuestos!$B$9,IF(AND(C46="OATS",C45&lt;&gt;"OATS"),Supuestos!$B$12,IF(AND(C46="CORN",C45&lt;&gt;"CORN"),Supuestos!$B$7,IF(AND(C46="PAST"),Supuestos!$B$4/12,0))))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IF(AND(C47="SOYB",C46&lt;&gt;"SOYB"),Supuestos!$B$9,IF(AND(C47="OATS",C46&lt;&gt;"OATS"),Supuestos!$B$12,IF(AND(C47="CORN",C46&lt;&gt;"CORN"),Supuestos!$B$7,IF(AND(C47="PAST"),Supuestos!$B$4/12,0))))</f>
        <v>641</v>
      </c>
      <c r="C47" t="s">
        <v>4</v>
      </c>
      <c r="D47" t="s">
        <v>26</v>
      </c>
    </row>
    <row r="48" spans="2:4" x14ac:dyDescent="0.25">
      <c r="B48">
        <f>IF(AND(C48="SOYB",C47&lt;&gt;"SOYB"),Supuestos!$B$9,IF(AND(C48="OATS",C47&lt;&gt;"OATS"),Supuestos!$B$12,IF(AND(C48="CORN",C47&lt;&gt;"CORN"),Supuestos!$B$7,IF(AND(C48="PAST"),Supuestos!$B$4/12,0))))</f>
        <v>0</v>
      </c>
      <c r="C48" t="s">
        <v>4</v>
      </c>
      <c r="D48" t="s">
        <v>27</v>
      </c>
    </row>
    <row r="49" spans="2:4" x14ac:dyDescent="0.25">
      <c r="B49">
        <f>IF(AND(C49="SOYB",C48&lt;&gt;"SOYB"),Supuestos!$B$9,IF(AND(C49="OATS",C48&lt;&gt;"OATS"),Supuestos!$B$12,IF(AND(C49="CORN",C48&lt;&gt;"CORN"),Supuestos!$B$7,IF(AND(C49="PAST"),Supuestos!$B$4/12,0))))</f>
        <v>0</v>
      </c>
      <c r="C49" t="s">
        <v>4</v>
      </c>
      <c r="D49" t="s">
        <v>28</v>
      </c>
    </row>
    <row r="50" spans="2:4" x14ac:dyDescent="0.25">
      <c r="B50">
        <f>IF(AND(C50="SOYB",C49&lt;&gt;"SOYB"),Supuestos!$B$9,IF(AND(C50="OATS",C49&lt;&gt;"OATS"),Supuestos!$B$12,IF(AND(C50="CORN",C49&lt;&gt;"CORN"),Supuestos!$B$7,IF(AND(C50="PAST"),Supuestos!$B$4/12,0))))</f>
        <v>0</v>
      </c>
      <c r="C50" t="s">
        <v>4</v>
      </c>
      <c r="D50" t="s">
        <v>17</v>
      </c>
    </row>
    <row r="51" spans="2:4" x14ac:dyDescent="0.25">
      <c r="B51">
        <f>IF(AND(C51="SOYB",C50&lt;&gt;"SOYB"),Supuestos!$B$9,IF(AND(C51="OATS",C50&lt;&gt;"OATS"),Supuestos!$B$12,IF(AND(C51="CORN",C50&lt;&gt;"CORN"),Supuestos!$B$7,IF(AND(C51="PAST"),Supuestos!$B$4/12,0))))</f>
        <v>0</v>
      </c>
      <c r="C51" t="s">
        <v>4</v>
      </c>
      <c r="D51" t="s">
        <v>18</v>
      </c>
    </row>
    <row r="52" spans="2:4" x14ac:dyDescent="0.25">
      <c r="B52">
        <f>IF(AND(C52="SOYB",C51&lt;&gt;"SOYB"),Supuestos!$B$9,IF(AND(C52="OATS",C51&lt;&gt;"OATS"),Supuestos!$B$12,IF(AND(C52="CORN",C51&lt;&gt;"CORN"),Supuestos!$B$7,IF(AND(C52="PAST"),Supuestos!$B$4/12,0))))</f>
        <v>0</v>
      </c>
      <c r="C52" t="s">
        <v>4</v>
      </c>
      <c r="D52" t="s">
        <v>19</v>
      </c>
    </row>
    <row r="53" spans="2:4" x14ac:dyDescent="0.25">
      <c r="B53">
        <f>IF(AND(C53="SOYB",C52&lt;&gt;"SOYB"),Supuestos!$B$9,IF(AND(C53="OATS",C52&lt;&gt;"OATS"),Supuestos!$B$12,IF(AND(C53="CORN",C52&lt;&gt;"CORN"),Supuestos!$B$7,IF(AND(C53="PAST"),Supuestos!$B$4/12,0))))</f>
        <v>393</v>
      </c>
      <c r="C53" t="s">
        <v>6</v>
      </c>
      <c r="D53" t="s">
        <v>20</v>
      </c>
    </row>
    <row r="54" spans="2:4" x14ac:dyDescent="0.25">
      <c r="B54">
        <f>IF(AND(C54="SOYB",C53&lt;&gt;"SOYB"),Supuestos!$B$9,IF(AND(C54="OATS",C53&lt;&gt;"OATS"),Supuestos!$B$12,IF(AND(C54="CORN",C53&lt;&gt;"CORN"),Supuestos!$B$7,IF(AND(C54="PAST"),Supuestos!$B$4/12,0))))</f>
        <v>0</v>
      </c>
      <c r="C54" t="s">
        <v>6</v>
      </c>
      <c r="D54" t="s">
        <v>21</v>
      </c>
    </row>
    <row r="55" spans="2:4" x14ac:dyDescent="0.25">
      <c r="B55">
        <f>IF(AND(C55="SOYB",C54&lt;&gt;"SOYB"),Supuestos!$B$9,IF(AND(C55="OATS",C54&lt;&gt;"OATS"),Supuestos!$B$12,IF(AND(C55="CORN",C54&lt;&gt;"CORN"),Supuestos!$B$7,IF(AND(C55="PAST"),Supuestos!$B$4/12,0))))</f>
        <v>0</v>
      </c>
      <c r="C55" t="s">
        <v>6</v>
      </c>
      <c r="D55" t="s">
        <v>22</v>
      </c>
    </row>
    <row r="56" spans="2:4" x14ac:dyDescent="0.25">
      <c r="B56">
        <f>IF(AND(C56="SOYB",C55&lt;&gt;"SOYB"),Supuestos!$B$9,IF(AND(C56="OATS",C55&lt;&gt;"OATS"),Supuestos!$B$12,IF(AND(C56="CORN",C55&lt;&gt;"CORN"),Supuestos!$B$7,IF(AND(C56="PAST"),Supuestos!$B$4/12,0))))</f>
        <v>0</v>
      </c>
      <c r="C56" t="s">
        <v>6</v>
      </c>
      <c r="D56" t="s">
        <v>23</v>
      </c>
    </row>
    <row r="57" spans="2:4" x14ac:dyDescent="0.25">
      <c r="B57">
        <f>IF(AND(C57="SOYB",C56&lt;&gt;"SOYB"),Supuestos!$B$9,IF(AND(C57="OATS",C56&lt;&gt;"OATS"),Supuestos!$B$12,IF(AND(C57="CORN",C56&lt;&gt;"CORN"),Supuestos!$B$7,IF(AND(C57="PAST"),Supuestos!$B$4/12,0))))</f>
        <v>0</v>
      </c>
      <c r="C57" t="s">
        <v>6</v>
      </c>
      <c r="D57" t="s">
        <v>24</v>
      </c>
    </row>
    <row r="58" spans="2:4" x14ac:dyDescent="0.25">
      <c r="B58">
        <f>IF(AND(C58="SOYB",C57&lt;&gt;"SOYB"),Supuestos!$B$9,IF(AND(C58="OATS",C57&lt;&gt;"OATS"),Supuestos!$B$12,IF(AND(C58="CORN",C57&lt;&gt;"CORN"),Supuestos!$B$7,IF(AND(C58="PAST"),Supuestos!$B$4/12,0))))</f>
        <v>0</v>
      </c>
      <c r="C58" t="s">
        <v>6</v>
      </c>
      <c r="D58" t="s">
        <v>25</v>
      </c>
    </row>
    <row r="59" spans="2:4" x14ac:dyDescent="0.25">
      <c r="B59">
        <f>IF(AND(C59="SOYB",C58&lt;&gt;"SOYB"),Supuestos!$B$9,IF(AND(C59="OATS",C58&lt;&gt;"OATS"),Supuestos!$B$12,IF(AND(C59="CORN",C58&lt;&gt;"CORN"),Supuestos!$B$7,IF(AND(C59="PAST"),Supuestos!$B$4/12,0))))</f>
        <v>641</v>
      </c>
      <c r="C59" t="s">
        <v>4</v>
      </c>
      <c r="D59" t="s">
        <v>26</v>
      </c>
    </row>
    <row r="60" spans="2:4" x14ac:dyDescent="0.25">
      <c r="B60">
        <f>IF(AND(C60="SOYB",C59&lt;&gt;"SOYB"),Supuestos!$B$9,IF(AND(C60="OATS",C59&lt;&gt;"OATS"),Supuestos!$B$12,IF(AND(C60="CORN",C59&lt;&gt;"CORN"),Supuestos!$B$7,IF(AND(C60="PAST"),Supuestos!$B$4/12,0))))</f>
        <v>0</v>
      </c>
      <c r="C60" t="s">
        <v>4</v>
      </c>
      <c r="D60" t="s">
        <v>27</v>
      </c>
    </row>
    <row r="61" spans="2:4" x14ac:dyDescent="0.25">
      <c r="B61">
        <f>IF(AND(C61="SOYB",C60&lt;&gt;"SOYB"),Supuestos!$B$9,IF(AND(C61="OATS",C60&lt;&gt;"OATS"),Supuestos!$B$12,IF(AND(C61="CORN",C60&lt;&gt;"CORN"),Supuestos!$B$7,IF(AND(C61="PAST"),Supuestos!$B$4/12,0))))</f>
        <v>0</v>
      </c>
      <c r="C61" t="s">
        <v>4</v>
      </c>
      <c r="D61" t="s">
        <v>28</v>
      </c>
    </row>
    <row r="62" spans="2:4" x14ac:dyDescent="0.25">
      <c r="B62">
        <f>IF(AND(C62="SOYB",C61&lt;&gt;"SOYB"),Supuestos!$B$9,IF(AND(C62="OATS",C61&lt;&gt;"OATS"),Supuestos!$B$12,IF(AND(C62="CORN",C61&lt;&gt;"CORN"),Supuestos!$B$7,IF(AND(C62="PAST"),Supuestos!$B$4/12,0))))</f>
        <v>0</v>
      </c>
      <c r="C62" t="s">
        <v>4</v>
      </c>
      <c r="D62" t="s">
        <v>17</v>
      </c>
    </row>
    <row r="63" spans="2:4" x14ac:dyDescent="0.25">
      <c r="B63">
        <f>IF(AND(C63="SOYB",C62&lt;&gt;"SOYB"),Supuestos!$B$9,IF(AND(C63="OATS",C62&lt;&gt;"OATS"),Supuestos!$B$12,IF(AND(C63="CORN",C62&lt;&gt;"CORN"),Supuestos!$B$7,IF(AND(C63="PAST"),Supuestos!$B$4/12,0))))</f>
        <v>0</v>
      </c>
      <c r="C63" t="s">
        <v>4</v>
      </c>
      <c r="D63" t="s">
        <v>18</v>
      </c>
    </row>
    <row r="64" spans="2:4" x14ac:dyDescent="0.25">
      <c r="B64">
        <f>IF(AND(C64="SOYB",C63&lt;&gt;"SOYB"),Supuestos!$B$9,IF(AND(C64="OATS",C63&lt;&gt;"OATS"),Supuestos!$B$12,IF(AND(C64="CORN",C63&lt;&gt;"CORN"),Supuestos!$B$7,IF(AND(C64="PAST"),Supuestos!$B$4/12,0))))</f>
        <v>0</v>
      </c>
      <c r="C64" t="s">
        <v>4</v>
      </c>
      <c r="D64" t="s">
        <v>19</v>
      </c>
    </row>
    <row r="65" spans="2:4" x14ac:dyDescent="0.25">
      <c r="B65">
        <f>IF(AND(C65="SOYB",C64&lt;&gt;"SOYB"),Supuestos!$B$9,IF(AND(C65="OATS",C64&lt;&gt;"OATS"),Supuestos!$B$12,IF(AND(C65="CORN",C64&lt;&gt;"CORN"),Supuestos!$B$7,IF(AND(C65="PAST"),Supuestos!$B$4/12,0))))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IF(AND(C66="SOYB",C65&lt;&gt;"SOYB"),Supuestos!$B$9,IF(AND(C66="OATS",C65&lt;&gt;"OATS"),Supuestos!$B$12,IF(AND(C66="CORN",C65&lt;&gt;"CORN"),Supuestos!$B$7,IF(AND(C66="PAST"),Supuestos!$B$4/12,0))))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IF(AND(C67="SOYB",C66&lt;&gt;"SOYB"),Supuestos!$B$9,IF(AND(C67="OATS",C66&lt;&gt;"OATS"),Supuestos!$B$12,IF(AND(C67="CORN",C66&lt;&gt;"CORN"),Supuestos!$B$7,IF(AND(C67="PAST"),Supuestos!$B$4/12,0))))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IF(AND(C68="SOYB",C67&lt;&gt;"SOYB"),Supuestos!$B$9,IF(AND(C68="OATS",C67&lt;&gt;"OATS"),Supuestos!$B$12,IF(AND(C68="CORN",C67&lt;&gt;"CORN"),Supuestos!$B$7,IF(AND(C68="PAST"),Supuestos!$B$4/12,0))))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IF(AND(C69="SOYB",C68&lt;&gt;"SOYB"),Supuestos!$B$9,IF(AND(C69="OATS",C68&lt;&gt;"OATS"),Supuestos!$B$12,IF(AND(C69="CORN",C68&lt;&gt;"CORN"),Supuestos!$B$7,IF(AND(C69="PAST"),Supuestos!$B$4/12,0))))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IF(AND(C70="SOYB",C69&lt;&gt;"SOYB"),Supuestos!$B$9,IF(AND(C70="OATS",C69&lt;&gt;"OATS"),Supuestos!$B$12,IF(AND(C70="CORN",C69&lt;&gt;"CORN"),Supuestos!$B$7,IF(AND(C70="PAST"),Supuestos!$B$4/12,0))))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IF(AND(C71="SOYB",C70&lt;&gt;"SOYB"),Supuestos!$B$9,IF(AND(C71="OATS",C70&lt;&gt;"OATS"),Supuestos!$B$12,IF(AND(C71="CORN",C70&lt;&gt;"CORN"),Supuestos!$B$7,IF(AND(C71="PAST"),Supuestos!$B$4/12,0))))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IF(AND(C72="SOYB",C71&lt;&gt;"SOYB"),Supuestos!$B$9,IF(AND(C72="OATS",C71&lt;&gt;"OATS"),Supuestos!$B$12,IF(AND(C72="CORN",C71&lt;&gt;"CORN"),Supuestos!$B$7,IF(AND(C72="PAST"),Supuestos!$B$4/12,0))))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IF(AND(C73="SOYB",C72&lt;&gt;"SOYB"),Supuestos!$B$9,IF(AND(C73="OATS",C72&lt;&gt;"OATS"),Supuestos!$B$12,IF(AND(C73="CORN",C72&lt;&gt;"CORN"),Supuestos!$B$7,IF(AND(C73="PAST"),Supuestos!$B$4/12,0))))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B2" sqref="B2"/>
    </sheetView>
  </sheetViews>
  <sheetFormatPr baseColWidth="10" defaultRowHeight="15" x14ac:dyDescent="0.25"/>
  <sheetData>
    <row r="1" spans="2:10" x14ac:dyDescent="0.25">
      <c r="B1" t="s">
        <v>16</v>
      </c>
      <c r="C1" t="s">
        <v>58</v>
      </c>
      <c r="D1" t="s">
        <v>8</v>
      </c>
    </row>
    <row r="2" spans="2:10" x14ac:dyDescent="0.25">
      <c r="B2">
        <f>IF(AND(C2="SOYB",C1&lt;&gt;"SOYB"),Supuestos!$B$9,IF(AND(C2="OATS",C1&lt;&gt;"OATS"),Supuestos!$B$12,IF(AND(C2="CORN",C1&lt;&gt;"CORN"),Supuestos!$B$7,IF(AND(C2="PAST"),Supuestos!$B$4/12,0))))</f>
        <v>10</v>
      </c>
      <c r="C2" t="s">
        <v>1</v>
      </c>
      <c r="D2" t="s">
        <v>17</v>
      </c>
    </row>
    <row r="3" spans="2:10" x14ac:dyDescent="0.25">
      <c r="B3">
        <f>IF(AND(C3="SOYB",C2&lt;&gt;"SOYB"),Supuestos!$B$9,IF(AND(C3="OATS",C2&lt;&gt;"OATS"),Supuestos!$B$12,IF(AND(C3="CORN",C2&lt;&gt;"CORN"),Supuestos!$B$7,IF(AND(C3="PAST"),Supuestos!$B$4/12,0))))</f>
        <v>10</v>
      </c>
      <c r="C3" t="s">
        <v>1</v>
      </c>
      <c r="D3" t="s">
        <v>18</v>
      </c>
      <c r="F3" t="s">
        <v>63</v>
      </c>
    </row>
    <row r="4" spans="2:10" x14ac:dyDescent="0.25">
      <c r="B4">
        <f>IF(AND(C4="SOYB",C3&lt;&gt;"SOYB"),Supuestos!$B$9,IF(AND(C4="OATS",C3&lt;&gt;"OATS"),Supuestos!$B$12,IF(AND(C4="CORN",C3&lt;&gt;"CORN"),Supuestos!$B$7,IF(AND(C4="PAST"),Supuestos!$B$4/12,0))))</f>
        <v>10</v>
      </c>
      <c r="C4" t="s">
        <v>1</v>
      </c>
      <c r="D4" t="s">
        <v>19</v>
      </c>
      <c r="F4" t="s">
        <v>61</v>
      </c>
    </row>
    <row r="5" spans="2:10" x14ac:dyDescent="0.25">
      <c r="B5">
        <f>IF(AND(C5="SOYB",C4&lt;&gt;"SOYB"),Supuestos!$B$9,IF(AND(C5="OATS",C4&lt;&gt;"OATS"),Supuestos!$B$12,IF(AND(C5="CORN",C4&lt;&gt;"CORN"),Supuestos!$B$7,IF(AND(C5="PAST"),Supuestos!$B$4/12,0))))</f>
        <v>10</v>
      </c>
      <c r="C5" t="s">
        <v>1</v>
      </c>
      <c r="D5" t="s">
        <v>20</v>
      </c>
    </row>
    <row r="6" spans="2:10" x14ac:dyDescent="0.25">
      <c r="B6">
        <f>IF(AND(C6="SOYB",C5&lt;&gt;"SOYB"),Supuestos!$B$9,IF(AND(C6="OATS",C5&lt;&gt;"OATS"),Supuestos!$B$12,IF(AND(C6="CORN",C5&lt;&gt;"CORN"),Supuestos!$B$7,IF(AND(C6="PAST"),Supuestos!$B$4/12,0))))</f>
        <v>10</v>
      </c>
      <c r="C6" t="s">
        <v>1</v>
      </c>
      <c r="D6" t="s">
        <v>21</v>
      </c>
      <c r="F6" t="s">
        <v>65</v>
      </c>
      <c r="G6" t="s">
        <v>64</v>
      </c>
      <c r="H6" t="s">
        <v>58</v>
      </c>
    </row>
    <row r="7" spans="2:10" x14ac:dyDescent="0.25">
      <c r="B7">
        <f>IF(AND(C7="SOYB",C6&lt;&gt;"SOYB"),Supuestos!$B$9,IF(AND(C7="OATS",C6&lt;&gt;"OATS"),Supuestos!$B$12,IF(AND(C7="CORN",C6&lt;&gt;"CORN"),Supuestos!$B$7,IF(AND(C7="PAST"),Supuestos!$B$4/12,0))))</f>
        <v>10</v>
      </c>
      <c r="C7" t="s">
        <v>1</v>
      </c>
      <c r="D7" t="s">
        <v>22</v>
      </c>
      <c r="F7">
        <v>1</v>
      </c>
      <c r="G7">
        <v>12</v>
      </c>
      <c r="H7" t="s">
        <v>1</v>
      </c>
      <c r="J7" t="s">
        <v>69</v>
      </c>
    </row>
    <row r="8" spans="2:10" x14ac:dyDescent="0.25">
      <c r="B8">
        <f>IF(AND(C8="SOYB",C7&lt;&gt;"SOYB"),Supuestos!$B$9,IF(AND(C8="OATS",C7&lt;&gt;"OATS"),Supuestos!$B$12,IF(AND(C8="CORN",C7&lt;&gt;"CORN"),Supuestos!$B$7,IF(AND(C8="PAST"),Supuestos!$B$4/12,0))))</f>
        <v>10</v>
      </c>
      <c r="C8" t="s">
        <v>1</v>
      </c>
      <c r="D8" t="s">
        <v>23</v>
      </c>
      <c r="F8">
        <v>2</v>
      </c>
      <c r="G8">
        <v>12</v>
      </c>
      <c r="H8" t="s">
        <v>1</v>
      </c>
    </row>
    <row r="9" spans="2:10" x14ac:dyDescent="0.25">
      <c r="B9">
        <f>IF(AND(C9="SOYB",C8&lt;&gt;"SOYB"),Supuestos!$B$9,IF(AND(C9="OATS",C8&lt;&gt;"OATS"),Supuestos!$B$12,IF(AND(C9="CORN",C8&lt;&gt;"CORN"),Supuestos!$B$7,IF(AND(C9="PAST"),Supuestos!$B$4/12,0))))</f>
        <v>10</v>
      </c>
      <c r="C9" t="s">
        <v>1</v>
      </c>
      <c r="D9" t="s">
        <v>24</v>
      </c>
      <c r="F9">
        <v>3</v>
      </c>
      <c r="G9">
        <v>12</v>
      </c>
      <c r="H9" t="s">
        <v>1</v>
      </c>
    </row>
    <row r="10" spans="2:10" x14ac:dyDescent="0.25">
      <c r="B10">
        <f>IF(AND(C10="SOYB",C9&lt;&gt;"SOYB"),Supuestos!$B$9,IF(AND(C10="OATS",C9&lt;&gt;"OATS"),Supuestos!$B$12,IF(AND(C10="CORN",C9&lt;&gt;"CORN"),Supuestos!$B$7,IF(AND(C10="PAST"),Supuestos!$B$4/12,0))))</f>
        <v>10</v>
      </c>
      <c r="C10" t="s">
        <v>1</v>
      </c>
      <c r="D10" t="s">
        <v>25</v>
      </c>
      <c r="F10">
        <v>4</v>
      </c>
      <c r="G10">
        <v>12</v>
      </c>
      <c r="H10" t="s">
        <v>1</v>
      </c>
    </row>
    <row r="11" spans="2:10" x14ac:dyDescent="0.25">
      <c r="B11">
        <f>IF(AND(C11="SOYB",C10&lt;&gt;"SOYB"),Supuestos!$B$9,IF(AND(C11="OATS",C10&lt;&gt;"OATS"),Supuestos!$B$12,IF(AND(C11="CORN",C10&lt;&gt;"CORN"),Supuestos!$B$7,IF(AND(C11="PAST"),Supuestos!$B$4/12,0))))</f>
        <v>10</v>
      </c>
      <c r="C11" t="s">
        <v>1</v>
      </c>
      <c r="D11" t="s">
        <v>26</v>
      </c>
      <c r="F11">
        <v>5</v>
      </c>
      <c r="G11">
        <v>12</v>
      </c>
      <c r="H11" t="s">
        <v>1</v>
      </c>
    </row>
    <row r="12" spans="2:10" x14ac:dyDescent="0.25">
      <c r="B12">
        <f>IF(AND(C12="SOYB",C11&lt;&gt;"SOYB"),Supuestos!$B$9,IF(AND(C12="OATS",C11&lt;&gt;"OATS"),Supuestos!$B$12,IF(AND(C12="CORN",C11&lt;&gt;"CORN"),Supuestos!$B$7,IF(AND(C12="PAST"),Supuestos!$B$4/12,0))))</f>
        <v>10</v>
      </c>
      <c r="C12" t="s">
        <v>1</v>
      </c>
      <c r="D12" t="s">
        <v>27</v>
      </c>
      <c r="F12">
        <v>6</v>
      </c>
      <c r="G12">
        <v>12</v>
      </c>
      <c r="H12" t="s">
        <v>1</v>
      </c>
    </row>
    <row r="13" spans="2:10" x14ac:dyDescent="0.25">
      <c r="B13">
        <f>IF(AND(C13="SOYB",C12&lt;&gt;"SOYB"),Supuestos!$B$9,IF(AND(C13="OATS",C12&lt;&gt;"OATS"),Supuestos!$B$12,IF(AND(C13="CORN",C12&lt;&gt;"CORN"),Supuestos!$B$7,IF(AND(C13="PAST"),Supuestos!$B$4/12,0))))</f>
        <v>10</v>
      </c>
      <c r="C13" t="s">
        <v>1</v>
      </c>
      <c r="D13" t="s">
        <v>28</v>
      </c>
      <c r="F13">
        <v>7</v>
      </c>
      <c r="G13">
        <v>12</v>
      </c>
      <c r="H13" t="s">
        <v>1</v>
      </c>
    </row>
    <row r="14" spans="2:10" x14ac:dyDescent="0.25">
      <c r="B14">
        <f>IF(AND(C14="SOYB",C13&lt;&gt;"SOYB"),Supuestos!$B$9,IF(AND(C14="OATS",C13&lt;&gt;"OATS"),Supuestos!$B$12,IF(AND(C14="CORN",C13&lt;&gt;"CORN"),Supuestos!$B$7,IF(AND(C14="PAST"),Supuestos!$B$4/12,0))))</f>
        <v>10</v>
      </c>
      <c r="C14" t="s">
        <v>1</v>
      </c>
      <c r="D14" t="s">
        <v>17</v>
      </c>
      <c r="F14">
        <v>8</v>
      </c>
      <c r="G14">
        <v>6</v>
      </c>
      <c r="H14" t="s">
        <v>4</v>
      </c>
    </row>
    <row r="15" spans="2:10" x14ac:dyDescent="0.25">
      <c r="B15">
        <f>IF(AND(C15="SOYB",C14&lt;&gt;"SOYB"),Supuestos!$B$9,IF(AND(C15="OATS",C14&lt;&gt;"OATS"),Supuestos!$B$12,IF(AND(C15="CORN",C14&lt;&gt;"CORN"),Supuestos!$B$7,IF(AND(C15="PAST"),Supuestos!$B$4/12,0))))</f>
        <v>10</v>
      </c>
      <c r="C15" t="s">
        <v>1</v>
      </c>
      <c r="D15" t="s">
        <v>18</v>
      </c>
      <c r="F15">
        <v>8</v>
      </c>
      <c r="G15">
        <v>6</v>
      </c>
      <c r="H15" t="s">
        <v>6</v>
      </c>
    </row>
    <row r="16" spans="2:10" x14ac:dyDescent="0.25">
      <c r="B16">
        <f>IF(AND(C16="SOYB",C15&lt;&gt;"SOYB"),Supuestos!$B$9,IF(AND(C16="OATS",C15&lt;&gt;"OATS"),Supuestos!$B$12,IF(AND(C16="CORN",C15&lt;&gt;"CORN"),Supuestos!$B$7,IF(AND(C16="PAST"),Supuestos!$B$4/12,0))))</f>
        <v>10</v>
      </c>
      <c r="C16" t="s">
        <v>1</v>
      </c>
      <c r="D16" t="s">
        <v>19</v>
      </c>
      <c r="F16">
        <v>9</v>
      </c>
      <c r="G16">
        <v>6</v>
      </c>
      <c r="H16" t="s">
        <v>4</v>
      </c>
    </row>
    <row r="17" spans="2:8" x14ac:dyDescent="0.25">
      <c r="B17">
        <f>IF(AND(C17="SOYB",C16&lt;&gt;"SOYB"),Supuestos!$B$9,IF(AND(C17="OATS",C16&lt;&gt;"OATS"),Supuestos!$B$12,IF(AND(C17="CORN",C16&lt;&gt;"CORN"),Supuestos!$B$7,IF(AND(C17="PAST"),Supuestos!$B$4/12,0))))</f>
        <v>10</v>
      </c>
      <c r="C17" t="s">
        <v>1</v>
      </c>
      <c r="D17" t="s">
        <v>20</v>
      </c>
      <c r="F17">
        <v>9</v>
      </c>
      <c r="G17">
        <v>6</v>
      </c>
      <c r="H17" t="s">
        <v>1</v>
      </c>
    </row>
    <row r="18" spans="2:8" x14ac:dyDescent="0.25">
      <c r="B18">
        <f>IF(AND(C18="SOYB",C17&lt;&gt;"SOYB"),Supuestos!$B$9,IF(AND(C18="OATS",C17&lt;&gt;"OATS"),Supuestos!$B$12,IF(AND(C18="CORN",C17&lt;&gt;"CORN"),Supuestos!$B$7,IF(AND(C18="PAST"),Supuestos!$B$4/12,0))))</f>
        <v>10</v>
      </c>
      <c r="C18" t="s">
        <v>1</v>
      </c>
      <c r="D18" t="s">
        <v>21</v>
      </c>
    </row>
    <row r="19" spans="2:8" x14ac:dyDescent="0.25">
      <c r="B19">
        <f>IF(AND(C19="SOYB",C18&lt;&gt;"SOYB"),Supuestos!$B$9,IF(AND(C19="OATS",C18&lt;&gt;"OATS"),Supuestos!$B$12,IF(AND(C19="CORN",C18&lt;&gt;"CORN"),Supuestos!$B$7,IF(AND(C19="PAST"),Supuestos!$B$4/12,0))))</f>
        <v>10</v>
      </c>
      <c r="C19" t="s">
        <v>1</v>
      </c>
      <c r="D19" t="s">
        <v>22</v>
      </c>
    </row>
    <row r="20" spans="2:8" x14ac:dyDescent="0.25">
      <c r="B20">
        <f>IF(AND(C20="SOYB",C19&lt;&gt;"SOYB"),Supuestos!$B$9,IF(AND(C20="OATS",C19&lt;&gt;"OATS"),Supuestos!$B$12,IF(AND(C20="CORN",C19&lt;&gt;"CORN"),Supuestos!$B$7,IF(AND(C20="PAST"),Supuestos!$B$4/12,0))))</f>
        <v>10</v>
      </c>
      <c r="C20" t="s">
        <v>1</v>
      </c>
      <c r="D20" t="s">
        <v>23</v>
      </c>
    </row>
    <row r="21" spans="2:8" x14ac:dyDescent="0.25">
      <c r="B21">
        <f>IF(AND(C21="SOYB",C20&lt;&gt;"SOYB"),Supuestos!$B$9,IF(AND(C21="OATS",C20&lt;&gt;"OATS"),Supuestos!$B$12,IF(AND(C21="CORN",C20&lt;&gt;"CORN"),Supuestos!$B$7,IF(AND(C21="PAST"),Supuestos!$B$4/12,0))))</f>
        <v>10</v>
      </c>
      <c r="C21" t="s">
        <v>1</v>
      </c>
      <c r="D21" t="s">
        <v>24</v>
      </c>
    </row>
    <row r="22" spans="2:8" x14ac:dyDescent="0.25">
      <c r="B22">
        <f>IF(AND(C22="SOYB",C21&lt;&gt;"SOYB"),Supuestos!$B$9,IF(AND(C22="OATS",C21&lt;&gt;"OATS"),Supuestos!$B$12,IF(AND(C22="CORN",C21&lt;&gt;"CORN"),Supuestos!$B$7,IF(AND(C22="PAST"),Supuestos!$B$4/12,0))))</f>
        <v>10</v>
      </c>
      <c r="C22" t="s">
        <v>1</v>
      </c>
      <c r="D22" t="s">
        <v>25</v>
      </c>
    </row>
    <row r="23" spans="2:8" x14ac:dyDescent="0.25">
      <c r="B23">
        <f>IF(AND(C23="SOYB",C22&lt;&gt;"SOYB"),Supuestos!$B$9,IF(AND(C23="OATS",C22&lt;&gt;"OATS"),Supuestos!$B$12,IF(AND(C23="CORN",C22&lt;&gt;"CORN"),Supuestos!$B$7,IF(AND(C23="PAST"),Supuestos!$B$4/12,0))))</f>
        <v>641</v>
      </c>
      <c r="C23" t="s">
        <v>4</v>
      </c>
      <c r="D23" t="s">
        <v>26</v>
      </c>
    </row>
    <row r="24" spans="2:8" x14ac:dyDescent="0.25">
      <c r="B24">
        <f>IF(AND(C24="SOYB",C23&lt;&gt;"SOYB"),Supuestos!$B$9,IF(AND(C24="OATS",C23&lt;&gt;"OATS"),Supuestos!$B$12,IF(AND(C24="CORN",C23&lt;&gt;"CORN"),Supuestos!$B$7,IF(AND(C24="PAST"),Supuestos!$B$4/12,0))))</f>
        <v>0</v>
      </c>
      <c r="C24" t="s">
        <v>4</v>
      </c>
      <c r="D24" t="s">
        <v>27</v>
      </c>
    </row>
    <row r="25" spans="2:8" x14ac:dyDescent="0.25">
      <c r="B25">
        <f>IF(AND(C25="SOYB",C24&lt;&gt;"SOYB"),Supuestos!$B$9,IF(AND(C25="OATS",C24&lt;&gt;"OATS"),Supuestos!$B$12,IF(AND(C25="CORN",C24&lt;&gt;"CORN"),Supuestos!$B$7,IF(AND(C25="PAST"),Supuestos!$B$4/12,0))))</f>
        <v>0</v>
      </c>
      <c r="C25" t="s">
        <v>4</v>
      </c>
      <c r="D25" t="s">
        <v>28</v>
      </c>
    </row>
    <row r="26" spans="2:8" x14ac:dyDescent="0.25">
      <c r="B26">
        <f>IF(AND(C26="SOYB",C25&lt;&gt;"SOYB"),Supuestos!$B$9,IF(AND(C26="OATS",C25&lt;&gt;"OATS"),Supuestos!$B$12,IF(AND(C26="CORN",C25&lt;&gt;"CORN"),Supuestos!$B$7,IF(AND(C26="PAST"),Supuestos!$B$4/12,0))))</f>
        <v>0</v>
      </c>
      <c r="C26" t="s">
        <v>4</v>
      </c>
      <c r="D26" t="s">
        <v>17</v>
      </c>
    </row>
    <row r="27" spans="2:8" x14ac:dyDescent="0.25">
      <c r="B27">
        <f>IF(AND(C27="SOYB",C26&lt;&gt;"SOYB"),Supuestos!$B$9,IF(AND(C27="OATS",C26&lt;&gt;"OATS"),Supuestos!$B$12,IF(AND(C27="CORN",C26&lt;&gt;"CORN"),Supuestos!$B$7,IF(AND(C27="PAST"),Supuestos!$B$4/12,0))))</f>
        <v>0</v>
      </c>
      <c r="C27" t="s">
        <v>4</v>
      </c>
      <c r="D27" t="s">
        <v>18</v>
      </c>
    </row>
    <row r="28" spans="2:8" x14ac:dyDescent="0.25">
      <c r="B28">
        <f>IF(AND(C28="SOYB",C27&lt;&gt;"SOYB"),Supuestos!$B$9,IF(AND(C28="OATS",C27&lt;&gt;"OATS"),Supuestos!$B$12,IF(AND(C28="CORN",C27&lt;&gt;"CORN"),Supuestos!$B$7,IF(AND(C28="PAST"),Supuestos!$B$4/12,0))))</f>
        <v>0</v>
      </c>
      <c r="C28" t="s">
        <v>4</v>
      </c>
      <c r="D28" t="s">
        <v>19</v>
      </c>
    </row>
    <row r="29" spans="2:8" x14ac:dyDescent="0.25">
      <c r="B29">
        <f>IF(AND(C29="SOYB",C28&lt;&gt;"SOYB"),Supuestos!$B$9,IF(AND(C29="OATS",C28&lt;&gt;"OATS"),Supuestos!$B$12,IF(AND(C29="CORN",C28&lt;&gt;"CORN"),Supuestos!$B$7,IF(AND(C29="PAST"),Supuestos!$B$4/12,0))))</f>
        <v>393</v>
      </c>
      <c r="C29" t="s">
        <v>6</v>
      </c>
      <c r="D29" t="s">
        <v>20</v>
      </c>
    </row>
    <row r="30" spans="2:8" x14ac:dyDescent="0.25">
      <c r="B30">
        <f>IF(AND(C30="SOYB",C29&lt;&gt;"SOYB"),Supuestos!$B$9,IF(AND(C30="OATS",C29&lt;&gt;"OATS"),Supuestos!$B$12,IF(AND(C30="CORN",C29&lt;&gt;"CORN"),Supuestos!$B$7,IF(AND(C30="PAST"),Supuestos!$B$4/12,0))))</f>
        <v>0</v>
      </c>
      <c r="C30" t="s">
        <v>6</v>
      </c>
      <c r="D30" t="s">
        <v>21</v>
      </c>
    </row>
    <row r="31" spans="2:8" x14ac:dyDescent="0.25">
      <c r="B31">
        <f>IF(AND(C31="SOYB",C30&lt;&gt;"SOYB"),Supuestos!$B$9,IF(AND(C31="OATS",C30&lt;&gt;"OATS"),Supuestos!$B$12,IF(AND(C31="CORN",C30&lt;&gt;"CORN"),Supuestos!$B$7,IF(AND(C31="PAST"),Supuestos!$B$4/12,0))))</f>
        <v>0</v>
      </c>
      <c r="C31" t="s">
        <v>6</v>
      </c>
      <c r="D31" t="s">
        <v>22</v>
      </c>
    </row>
    <row r="32" spans="2:8" x14ac:dyDescent="0.25">
      <c r="B32">
        <f>IF(AND(C32="SOYB",C31&lt;&gt;"SOYB"),Supuestos!$B$9,IF(AND(C32="OATS",C31&lt;&gt;"OATS"),Supuestos!$B$12,IF(AND(C32="CORN",C31&lt;&gt;"CORN"),Supuestos!$B$7,IF(AND(C32="PAST"),Supuestos!$B$4/12,0))))</f>
        <v>0</v>
      </c>
      <c r="C32" t="s">
        <v>6</v>
      </c>
      <c r="D32" t="s">
        <v>23</v>
      </c>
    </row>
    <row r="33" spans="2:4" x14ac:dyDescent="0.25">
      <c r="B33">
        <f>IF(AND(C33="SOYB",C32&lt;&gt;"SOYB"),Supuestos!$B$9,IF(AND(C33="OATS",C32&lt;&gt;"OATS"),Supuestos!$B$12,IF(AND(C33="CORN",C32&lt;&gt;"CORN"),Supuestos!$B$7,IF(AND(C33="PAST"),Supuestos!$B$4/12,0))))</f>
        <v>0</v>
      </c>
      <c r="C33" t="s">
        <v>6</v>
      </c>
      <c r="D33" t="s">
        <v>24</v>
      </c>
    </row>
    <row r="34" spans="2:4" x14ac:dyDescent="0.25">
      <c r="B34">
        <f>IF(AND(C34="SOYB",C33&lt;&gt;"SOYB"),Supuestos!$B$9,IF(AND(C34="OATS",C33&lt;&gt;"OATS"),Supuestos!$B$12,IF(AND(C34="CORN",C33&lt;&gt;"CORN"),Supuestos!$B$7,IF(AND(C34="PAST"),Supuestos!$B$4/12,0))))</f>
        <v>0</v>
      </c>
      <c r="C34" t="s">
        <v>6</v>
      </c>
      <c r="D34" t="s">
        <v>25</v>
      </c>
    </row>
    <row r="35" spans="2:4" x14ac:dyDescent="0.25">
      <c r="B35">
        <f>IF(AND(C35="SOYB",C34&lt;&gt;"SOYB"),Supuestos!$B$9,IF(AND(C35="OATS",C34&lt;&gt;"OATS"),Supuestos!$B$12,IF(AND(C35="CORN",C34&lt;&gt;"CORN"),Supuestos!$B$7,IF(AND(C35="PAST"),Supuestos!$B$4/12,0))))</f>
        <v>641</v>
      </c>
      <c r="C35" t="s">
        <v>4</v>
      </c>
      <c r="D35" t="s">
        <v>26</v>
      </c>
    </row>
    <row r="36" spans="2:4" x14ac:dyDescent="0.25">
      <c r="B36">
        <f>IF(AND(C36="SOYB",C35&lt;&gt;"SOYB"),Supuestos!$B$9,IF(AND(C36="OATS",C35&lt;&gt;"OATS"),Supuestos!$B$12,IF(AND(C36="CORN",C35&lt;&gt;"CORN"),Supuestos!$B$7,IF(AND(C36="PAST"),Supuestos!$B$4/12,0))))</f>
        <v>0</v>
      </c>
      <c r="C36" t="s">
        <v>4</v>
      </c>
      <c r="D36" t="s">
        <v>27</v>
      </c>
    </row>
    <row r="37" spans="2:4" x14ac:dyDescent="0.25">
      <c r="B37">
        <f>IF(AND(C37="SOYB",C36&lt;&gt;"SOYB"),Supuestos!$B$9,IF(AND(C37="OATS",C36&lt;&gt;"OATS"),Supuestos!$B$12,IF(AND(C37="CORN",C36&lt;&gt;"CORN"),Supuestos!$B$7,IF(AND(C37="PAST"),Supuestos!$B$4/12,0))))</f>
        <v>0</v>
      </c>
      <c r="C37" t="s">
        <v>4</v>
      </c>
      <c r="D37" t="s">
        <v>28</v>
      </c>
    </row>
    <row r="38" spans="2:4" x14ac:dyDescent="0.25">
      <c r="B38">
        <f>IF(AND(C38="SOYB",C37&lt;&gt;"SOYB"),Supuestos!$B$9,IF(AND(C38="OATS",C37&lt;&gt;"OATS"),Supuestos!$B$12,IF(AND(C38="CORN",C37&lt;&gt;"CORN"),Supuestos!$B$7,IF(AND(C38="PAST"),Supuestos!$B$4/12,0))))</f>
        <v>0</v>
      </c>
      <c r="C38" t="s">
        <v>4</v>
      </c>
      <c r="D38" t="s">
        <v>17</v>
      </c>
    </row>
    <row r="39" spans="2:4" x14ac:dyDescent="0.25">
      <c r="B39">
        <f>IF(AND(C39="SOYB",C38&lt;&gt;"SOYB"),Supuestos!$B$9,IF(AND(C39="OATS",C38&lt;&gt;"OATS"),Supuestos!$B$12,IF(AND(C39="CORN",C38&lt;&gt;"CORN"),Supuestos!$B$7,IF(AND(C39="PAST"),Supuestos!$B$4/12,0))))</f>
        <v>0</v>
      </c>
      <c r="C39" t="s">
        <v>4</v>
      </c>
      <c r="D39" t="s">
        <v>18</v>
      </c>
    </row>
    <row r="40" spans="2:4" x14ac:dyDescent="0.25">
      <c r="B40">
        <f>IF(AND(C40="SOYB",C39&lt;&gt;"SOYB"),Supuestos!$B$9,IF(AND(C40="OATS",C39&lt;&gt;"OATS"),Supuestos!$B$12,IF(AND(C40="CORN",C39&lt;&gt;"CORN"),Supuestos!$B$7,IF(AND(C40="PAST"),Supuestos!$B$4/12,0))))</f>
        <v>0</v>
      </c>
      <c r="C40" t="s">
        <v>4</v>
      </c>
      <c r="D40" t="s">
        <v>19</v>
      </c>
    </row>
    <row r="41" spans="2:4" x14ac:dyDescent="0.25">
      <c r="B41">
        <f>IF(AND(C41="SOYB",C40&lt;&gt;"SOYB"),Supuestos!$B$9,IF(AND(C41="OATS",C40&lt;&gt;"OATS"),Supuestos!$B$12,IF(AND(C41="CORN",C40&lt;&gt;"CORN"),Supuestos!$B$7,IF(AND(C41="PAST"),Supuestos!$B$4/12,0))))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IF(AND(C42="SOYB",C41&lt;&gt;"SOYB"),Supuestos!$B$9,IF(AND(C42="OATS",C41&lt;&gt;"OATS"),Supuestos!$B$12,IF(AND(C42="CORN",C41&lt;&gt;"CORN"),Supuestos!$B$7,IF(AND(C42="PAST"),Supuestos!$B$4/12,0))))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IF(AND(C43="SOYB",C42&lt;&gt;"SOYB"),Supuestos!$B$9,IF(AND(C43="OATS",C42&lt;&gt;"OATS"),Supuestos!$B$12,IF(AND(C43="CORN",C42&lt;&gt;"CORN"),Supuestos!$B$7,IF(AND(C43="PAST"),Supuestos!$B$4/12,0))))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IF(AND(C44="SOYB",C43&lt;&gt;"SOYB"),Supuestos!$B$9,IF(AND(C44="OATS",C43&lt;&gt;"OATS"),Supuestos!$B$12,IF(AND(C44="CORN",C43&lt;&gt;"CORN"),Supuestos!$B$7,IF(AND(C44="PAST"),Supuestos!$B$4/12,0))))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IF(AND(C45="SOYB",C44&lt;&gt;"SOYB"),Supuestos!$B$9,IF(AND(C45="OATS",C44&lt;&gt;"OATS"),Supuestos!$B$12,IF(AND(C45="CORN",C44&lt;&gt;"CORN"),Supuestos!$B$7,IF(AND(C45="PAST"),Supuestos!$B$4/12,0))))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IF(AND(C46="SOYB",C45&lt;&gt;"SOYB"),Supuestos!$B$9,IF(AND(C46="OATS",C45&lt;&gt;"OATS"),Supuestos!$B$12,IF(AND(C46="CORN",C45&lt;&gt;"CORN"),Supuestos!$B$7,IF(AND(C46="PAST"),Supuestos!$B$4/12,0))))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IF(AND(C47="SOYB",C46&lt;&gt;"SOYB"),Supuestos!$B$9,IF(AND(C47="OATS",C46&lt;&gt;"OATS"),Supuestos!$B$12,IF(AND(C47="CORN",C46&lt;&gt;"CORN"),Supuestos!$B$7,IF(AND(C47="PAST"),Supuestos!$B$4/12,0))))</f>
        <v>10</v>
      </c>
      <c r="C47" t="s">
        <v>1</v>
      </c>
      <c r="D47" t="s">
        <v>26</v>
      </c>
    </row>
    <row r="48" spans="2:4" x14ac:dyDescent="0.25">
      <c r="B48">
        <f>IF(AND(C48="SOYB",C47&lt;&gt;"SOYB"),Supuestos!$B$9,IF(AND(C48="OATS",C47&lt;&gt;"OATS"),Supuestos!$B$12,IF(AND(C48="CORN",C47&lt;&gt;"CORN"),Supuestos!$B$7,IF(AND(C48="PAST"),Supuestos!$B$4/12,0))))</f>
        <v>10</v>
      </c>
      <c r="C48" t="s">
        <v>1</v>
      </c>
      <c r="D48" t="s">
        <v>27</v>
      </c>
    </row>
    <row r="49" spans="2:4" x14ac:dyDescent="0.25">
      <c r="B49">
        <f>IF(AND(C49="SOYB",C48&lt;&gt;"SOYB"),Supuestos!$B$9,IF(AND(C49="OATS",C48&lt;&gt;"OATS"),Supuestos!$B$12,IF(AND(C49="CORN",C48&lt;&gt;"CORN"),Supuestos!$B$7,IF(AND(C49="PAST"),Supuestos!$B$4/12,0))))</f>
        <v>10</v>
      </c>
      <c r="C49" t="s">
        <v>1</v>
      </c>
      <c r="D49" t="s">
        <v>28</v>
      </c>
    </row>
    <row r="50" spans="2:4" x14ac:dyDescent="0.25">
      <c r="B50">
        <f>IF(AND(C50="SOYB",C49&lt;&gt;"SOYB"),Supuestos!$B$9,IF(AND(C50="OATS",C49&lt;&gt;"OATS"),Supuestos!$B$12,IF(AND(C50="CORN",C49&lt;&gt;"CORN"),Supuestos!$B$7,IF(AND(C50="PAST"),Supuestos!$B$4/12,0))))</f>
        <v>10</v>
      </c>
      <c r="C50" t="s">
        <v>1</v>
      </c>
      <c r="D50" t="s">
        <v>17</v>
      </c>
    </row>
    <row r="51" spans="2:4" x14ac:dyDescent="0.25">
      <c r="B51">
        <f>IF(AND(C51="SOYB",C50&lt;&gt;"SOYB"),Supuestos!$B$9,IF(AND(C51="OATS",C50&lt;&gt;"OATS"),Supuestos!$B$12,IF(AND(C51="CORN",C50&lt;&gt;"CORN"),Supuestos!$B$7,IF(AND(C51="PAST"),Supuestos!$B$4/12,0))))</f>
        <v>10</v>
      </c>
      <c r="C51" t="s">
        <v>1</v>
      </c>
      <c r="D51" t="s">
        <v>18</v>
      </c>
    </row>
    <row r="52" spans="2:4" x14ac:dyDescent="0.25">
      <c r="B52">
        <f>IF(AND(C52="SOYB",C51&lt;&gt;"SOYB"),Supuestos!$B$9,IF(AND(C52="OATS",C51&lt;&gt;"OATS"),Supuestos!$B$12,IF(AND(C52="CORN",C51&lt;&gt;"CORN"),Supuestos!$B$7,IF(AND(C52="PAST"),Supuestos!$B$4/12,0))))</f>
        <v>10</v>
      </c>
      <c r="C52" t="s">
        <v>1</v>
      </c>
      <c r="D52" t="s">
        <v>19</v>
      </c>
    </row>
    <row r="53" spans="2:4" x14ac:dyDescent="0.25">
      <c r="B53">
        <f>IF(AND(C53="SOYB",C52&lt;&gt;"SOYB"),Supuestos!$B$9,IF(AND(C53="OATS",C52&lt;&gt;"OATS"),Supuestos!$B$12,IF(AND(C53="CORN",C52&lt;&gt;"CORN"),Supuestos!$B$7,IF(AND(C53="PAST"),Supuestos!$B$4/12,0))))</f>
        <v>10</v>
      </c>
      <c r="C53" t="s">
        <v>1</v>
      </c>
      <c r="D53" t="s">
        <v>20</v>
      </c>
    </row>
    <row r="54" spans="2:4" x14ac:dyDescent="0.25">
      <c r="B54">
        <f>IF(AND(C54="SOYB",C53&lt;&gt;"SOYB"),Supuestos!$B$9,IF(AND(C54="OATS",C53&lt;&gt;"OATS"),Supuestos!$B$12,IF(AND(C54="CORN",C53&lt;&gt;"CORN"),Supuestos!$B$7,IF(AND(C54="PAST"),Supuestos!$B$4/12,0))))</f>
        <v>10</v>
      </c>
      <c r="C54" t="s">
        <v>1</v>
      </c>
      <c r="D54" t="s">
        <v>21</v>
      </c>
    </row>
    <row r="55" spans="2:4" x14ac:dyDescent="0.25">
      <c r="B55">
        <f>IF(AND(C55="SOYB",C54&lt;&gt;"SOYB"),Supuestos!$B$9,IF(AND(C55="OATS",C54&lt;&gt;"OATS"),Supuestos!$B$12,IF(AND(C55="CORN",C54&lt;&gt;"CORN"),Supuestos!$B$7,IF(AND(C55="PAST"),Supuestos!$B$4/12,0))))</f>
        <v>10</v>
      </c>
      <c r="C55" t="s">
        <v>1</v>
      </c>
      <c r="D55" t="s">
        <v>22</v>
      </c>
    </row>
    <row r="56" spans="2:4" x14ac:dyDescent="0.25">
      <c r="B56">
        <f>IF(AND(C56="SOYB",C55&lt;&gt;"SOYB"),Supuestos!$B$9,IF(AND(C56="OATS",C55&lt;&gt;"OATS"),Supuestos!$B$12,IF(AND(C56="CORN",C55&lt;&gt;"CORN"),Supuestos!$B$7,IF(AND(C56="PAST"),Supuestos!$B$4/12,0))))</f>
        <v>10</v>
      </c>
      <c r="C56" t="s">
        <v>1</v>
      </c>
      <c r="D56" t="s">
        <v>23</v>
      </c>
    </row>
    <row r="57" spans="2:4" x14ac:dyDescent="0.25">
      <c r="B57">
        <f>IF(AND(C57="SOYB",C56&lt;&gt;"SOYB"),Supuestos!$B$9,IF(AND(C57="OATS",C56&lt;&gt;"OATS"),Supuestos!$B$12,IF(AND(C57="CORN",C56&lt;&gt;"CORN"),Supuestos!$B$7,IF(AND(C57="PAST"),Supuestos!$B$4/12,0))))</f>
        <v>10</v>
      </c>
      <c r="C57" t="s">
        <v>1</v>
      </c>
      <c r="D57" t="s">
        <v>24</v>
      </c>
    </row>
    <row r="58" spans="2:4" x14ac:dyDescent="0.25">
      <c r="B58">
        <f>IF(AND(C58="SOYB",C57&lt;&gt;"SOYB"),Supuestos!$B$9,IF(AND(C58="OATS",C57&lt;&gt;"OATS"),Supuestos!$B$12,IF(AND(C58="CORN",C57&lt;&gt;"CORN"),Supuestos!$B$7,IF(AND(C58="PAST"),Supuestos!$B$4/12,0))))</f>
        <v>10</v>
      </c>
      <c r="C58" t="s">
        <v>1</v>
      </c>
      <c r="D58" t="s">
        <v>25</v>
      </c>
    </row>
    <row r="59" spans="2:4" x14ac:dyDescent="0.25">
      <c r="B59">
        <f>IF(AND(C59="SOYB",C58&lt;&gt;"SOYB"),Supuestos!$B$9,IF(AND(C59="OATS",C58&lt;&gt;"OATS"),Supuestos!$B$12,IF(AND(C59="CORN",C58&lt;&gt;"CORN"),Supuestos!$B$7,IF(AND(C59="PAST"),Supuestos!$B$4/12,0))))</f>
        <v>10</v>
      </c>
      <c r="C59" t="s">
        <v>1</v>
      </c>
      <c r="D59" t="s">
        <v>26</v>
      </c>
    </row>
    <row r="60" spans="2:4" x14ac:dyDescent="0.25">
      <c r="B60">
        <f>IF(AND(C60="SOYB",C59&lt;&gt;"SOYB"),Supuestos!$B$9,IF(AND(C60="OATS",C59&lt;&gt;"OATS"),Supuestos!$B$12,IF(AND(C60="CORN",C59&lt;&gt;"CORN"),Supuestos!$B$7,IF(AND(C60="PAST"),Supuestos!$B$4/12,0))))</f>
        <v>10</v>
      </c>
      <c r="C60" t="s">
        <v>1</v>
      </c>
      <c r="D60" t="s">
        <v>27</v>
      </c>
    </row>
    <row r="61" spans="2:4" x14ac:dyDescent="0.25">
      <c r="B61">
        <f>IF(AND(C61="SOYB",C60&lt;&gt;"SOYB"),Supuestos!$B$9,IF(AND(C61="OATS",C60&lt;&gt;"OATS"),Supuestos!$B$12,IF(AND(C61="CORN",C60&lt;&gt;"CORN"),Supuestos!$B$7,IF(AND(C61="PAST"),Supuestos!$B$4/12,0))))</f>
        <v>10</v>
      </c>
      <c r="C61" t="s">
        <v>1</v>
      </c>
      <c r="D61" t="s">
        <v>28</v>
      </c>
    </row>
    <row r="62" spans="2:4" x14ac:dyDescent="0.25">
      <c r="B62">
        <f>IF(AND(C62="SOYB",C61&lt;&gt;"SOYB"),Supuestos!$B$9,IF(AND(C62="OATS",C61&lt;&gt;"OATS"),Supuestos!$B$12,IF(AND(C62="CORN",C61&lt;&gt;"CORN"),Supuestos!$B$7,IF(AND(C62="PAST"),Supuestos!$B$4/12,0))))</f>
        <v>10</v>
      </c>
      <c r="C62" t="s">
        <v>1</v>
      </c>
      <c r="D62" t="s">
        <v>17</v>
      </c>
    </row>
    <row r="63" spans="2:4" x14ac:dyDescent="0.25">
      <c r="B63">
        <f>IF(AND(C63="SOYB",C62&lt;&gt;"SOYB"),Supuestos!$B$9,IF(AND(C63="OATS",C62&lt;&gt;"OATS"),Supuestos!$B$12,IF(AND(C63="CORN",C62&lt;&gt;"CORN"),Supuestos!$B$7,IF(AND(C63="PAST"),Supuestos!$B$4/12,0))))</f>
        <v>10</v>
      </c>
      <c r="C63" t="s">
        <v>1</v>
      </c>
      <c r="D63" t="s">
        <v>18</v>
      </c>
    </row>
    <row r="64" spans="2:4" x14ac:dyDescent="0.25">
      <c r="B64">
        <f>IF(AND(C64="SOYB",C63&lt;&gt;"SOYB"),Supuestos!$B$9,IF(AND(C64="OATS",C63&lt;&gt;"OATS"),Supuestos!$B$12,IF(AND(C64="CORN",C63&lt;&gt;"CORN"),Supuestos!$B$7,IF(AND(C64="PAST"),Supuestos!$B$4/12,0))))</f>
        <v>10</v>
      </c>
      <c r="C64" t="s">
        <v>1</v>
      </c>
      <c r="D64" t="s">
        <v>19</v>
      </c>
    </row>
    <row r="65" spans="2:4" x14ac:dyDescent="0.25">
      <c r="B65">
        <f>IF(AND(C65="SOYB",C64&lt;&gt;"SOYB"),Supuestos!$B$9,IF(AND(C65="OATS",C64&lt;&gt;"OATS"),Supuestos!$B$12,IF(AND(C65="CORN",C64&lt;&gt;"CORN"),Supuestos!$B$7,IF(AND(C65="PAST"),Supuestos!$B$4/12,0))))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IF(AND(C66="SOYB",C65&lt;&gt;"SOYB"),Supuestos!$B$9,IF(AND(C66="OATS",C65&lt;&gt;"OATS"),Supuestos!$B$12,IF(AND(C66="CORN",C65&lt;&gt;"CORN"),Supuestos!$B$7,IF(AND(C66="PAST"),Supuestos!$B$4/12,0))))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IF(AND(C67="SOYB",C66&lt;&gt;"SOYB"),Supuestos!$B$9,IF(AND(C67="OATS",C66&lt;&gt;"OATS"),Supuestos!$B$12,IF(AND(C67="CORN",C66&lt;&gt;"CORN"),Supuestos!$B$7,IF(AND(C67="PAST"),Supuestos!$B$4/12,0))))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IF(AND(C68="SOYB",C67&lt;&gt;"SOYB"),Supuestos!$B$9,IF(AND(C68="OATS",C67&lt;&gt;"OATS"),Supuestos!$B$12,IF(AND(C68="CORN",C67&lt;&gt;"CORN"),Supuestos!$B$7,IF(AND(C68="PAST"),Supuestos!$B$4/12,0))))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IF(AND(C69="SOYB",C68&lt;&gt;"SOYB"),Supuestos!$B$9,IF(AND(C69="OATS",C68&lt;&gt;"OATS"),Supuestos!$B$12,IF(AND(C69="CORN",C68&lt;&gt;"CORN"),Supuestos!$B$7,IF(AND(C69="PAST"),Supuestos!$B$4/12,0))))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IF(AND(C70="SOYB",C69&lt;&gt;"SOYB"),Supuestos!$B$9,IF(AND(C70="OATS",C69&lt;&gt;"OATS"),Supuestos!$B$12,IF(AND(C70="CORN",C69&lt;&gt;"CORN"),Supuestos!$B$7,IF(AND(C70="PAST"),Supuestos!$B$4/12,0))))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IF(AND(C71="SOYB",C70&lt;&gt;"SOYB"),Supuestos!$B$9,IF(AND(C71="OATS",C70&lt;&gt;"OATS"),Supuestos!$B$12,IF(AND(C71="CORN",C70&lt;&gt;"CORN"),Supuestos!$B$7,IF(AND(C71="PAST"),Supuestos!$B$4/12,0))))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IF(AND(C72="SOYB",C71&lt;&gt;"SOYB"),Supuestos!$B$9,IF(AND(C72="OATS",C71&lt;&gt;"OATS"),Supuestos!$B$12,IF(AND(C72="CORN",C71&lt;&gt;"CORN"),Supuestos!$B$7,IF(AND(C72="PAST"),Supuestos!$B$4/12,0))))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IF(AND(C73="SOYB",C72&lt;&gt;"SOYB"),Supuestos!$B$9,IF(AND(C73="OATS",C72&lt;&gt;"OATS"),Supuestos!$B$12,IF(AND(C73="CORN",C72&lt;&gt;"CORN"),Supuestos!$B$7,IF(AND(C73="PAST"),Supuestos!$B$4/12,0))))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workbookViewId="0">
      <selection activeCell="B1" sqref="B1"/>
    </sheetView>
  </sheetViews>
  <sheetFormatPr baseColWidth="10" defaultRowHeight="15" x14ac:dyDescent="0.25"/>
  <sheetData>
    <row r="1" spans="2:25" x14ac:dyDescent="0.25">
      <c r="B1" t="s">
        <v>16</v>
      </c>
      <c r="C1" t="s">
        <v>58</v>
      </c>
      <c r="D1" t="s">
        <v>8</v>
      </c>
    </row>
    <row r="2" spans="2:25" x14ac:dyDescent="0.25">
      <c r="B2">
        <f>IF(AND(C2="SOYB",C1&lt;&gt;"SOYB"),Supuestos!$B$9,IF(AND(C2="OATS",C1&lt;&gt;"OATS"),Supuestos!$B$12,IF(AND(C2="SGHY",C1&lt;&gt;"SGHY"),Supuestos!$B$11,IF(AND(C2="PAST"),Supuestos!$B$4/12,0))))</f>
        <v>10</v>
      </c>
      <c r="C2" t="s">
        <v>1</v>
      </c>
      <c r="D2" t="s">
        <v>17</v>
      </c>
      <c r="F2" t="s">
        <v>61</v>
      </c>
    </row>
    <row r="3" spans="2:25" x14ac:dyDescent="0.25">
      <c r="B3">
        <f>IF(AND(C3="SOYB",C2&lt;&gt;"SOYB"),Supuestos!$B$9,IF(AND(C3="OATS",C2&lt;&gt;"OATS"),Supuestos!$B$12,IF(AND(C3="SGHY",C2&lt;&gt;"SGHY"),Supuestos!$B$11,IF(AND(C3="PAST"),Supuestos!$B$4/12,0))))</f>
        <v>393</v>
      </c>
      <c r="C3" t="s">
        <v>6</v>
      </c>
      <c r="D3" t="s">
        <v>18</v>
      </c>
      <c r="F3" t="s">
        <v>63</v>
      </c>
    </row>
    <row r="4" spans="2:25" x14ac:dyDescent="0.25">
      <c r="B4">
        <f>IF(AND(C4="SOYB",C3&lt;&gt;"SOYB"),Supuestos!$B$9,IF(AND(C4="OATS",C3&lt;&gt;"OATS"),Supuestos!$B$12,IF(AND(C4="SGHY",C3&lt;&gt;"SGHY"),Supuestos!$B$11,IF(AND(C4="PAST"),Supuestos!$B$4/12,0))))</f>
        <v>0</v>
      </c>
      <c r="C4" t="s">
        <v>6</v>
      </c>
      <c r="D4" t="s">
        <v>19</v>
      </c>
    </row>
    <row r="5" spans="2:25" x14ac:dyDescent="0.25">
      <c r="B5">
        <f>IF(AND(C5="SOYB",C4&lt;&gt;"SOYB"),Supuestos!$B$9,IF(AND(C5="OATS",C4&lt;&gt;"OATS"),Supuestos!$B$12,IF(AND(C5="SGHY",C4&lt;&gt;"SGHY"),Supuestos!$B$11,IF(AND(C5="PAST"),Supuestos!$B$4/12,0))))</f>
        <v>0</v>
      </c>
      <c r="C5" t="s">
        <v>6</v>
      </c>
      <c r="D5" t="s">
        <v>20</v>
      </c>
      <c r="F5" t="s">
        <v>65</v>
      </c>
      <c r="G5" t="s">
        <v>64</v>
      </c>
      <c r="H5" t="s">
        <v>58</v>
      </c>
      <c r="V5" s="8">
        <v>36892</v>
      </c>
      <c r="W5">
        <v>1</v>
      </c>
      <c r="X5" s="1" t="s">
        <v>1</v>
      </c>
      <c r="Y5" t="s">
        <v>17</v>
      </c>
    </row>
    <row r="6" spans="2:25" x14ac:dyDescent="0.25">
      <c r="B6">
        <f>IF(AND(C6="SOYB",C5&lt;&gt;"SOYB"),Supuestos!$B$9,IF(AND(C6="OATS",C5&lt;&gt;"OATS"),Supuestos!$B$12,IF(AND(C6="SGHY",C5&lt;&gt;"SGHY"),Supuestos!$B$11,IF(AND(C6="PAST"),Supuestos!$B$4/12,0))))</f>
        <v>0</v>
      </c>
      <c r="C6" t="s">
        <v>6</v>
      </c>
      <c r="D6" t="s">
        <v>21</v>
      </c>
      <c r="F6">
        <v>1</v>
      </c>
      <c r="G6">
        <v>12</v>
      </c>
      <c r="H6" t="s">
        <v>71</v>
      </c>
      <c r="V6" s="8">
        <v>36923</v>
      </c>
      <c r="W6">
        <v>2</v>
      </c>
      <c r="X6" s="1" t="s">
        <v>1</v>
      </c>
      <c r="Y6" t="s">
        <v>18</v>
      </c>
    </row>
    <row r="7" spans="2:25" x14ac:dyDescent="0.25">
      <c r="B7">
        <f>IF(AND(C7="SOYB",C6&lt;&gt;"SOYB"),Supuestos!$B$9,IF(AND(C7="OATS",C6&lt;&gt;"OATS"),Supuestos!$B$12,IF(AND(C7="SGHY",C6&lt;&gt;"SGHY"),Supuestos!$B$11,IF(AND(C7="PAST"),Supuestos!$B$4/12,0))))</f>
        <v>0</v>
      </c>
      <c r="C7" t="s">
        <v>6</v>
      </c>
      <c r="D7" t="s">
        <v>22</v>
      </c>
      <c r="F7">
        <v>2</v>
      </c>
      <c r="G7">
        <v>12</v>
      </c>
      <c r="H7" t="s">
        <v>71</v>
      </c>
      <c r="V7" s="8">
        <v>36951</v>
      </c>
      <c r="W7">
        <v>3</v>
      </c>
      <c r="X7" s="1" t="s">
        <v>1</v>
      </c>
      <c r="Y7" t="s">
        <v>19</v>
      </c>
    </row>
    <row r="8" spans="2:25" x14ac:dyDescent="0.25">
      <c r="B8">
        <f>IF(AND(C8="SOYB",C7&lt;&gt;"SOYB"),Supuestos!$B$9,IF(AND(C8="OATS",C7&lt;&gt;"OATS"),Supuestos!$B$12,IF(AND(C8="SGHY",C7&lt;&gt;"SGHY"),Supuestos!$B$11,IF(AND(C8="PAST"),Supuestos!$B$4/12,0))))</f>
        <v>0</v>
      </c>
      <c r="C8" t="s">
        <v>6</v>
      </c>
      <c r="D8" t="s">
        <v>23</v>
      </c>
      <c r="F8">
        <v>3</v>
      </c>
      <c r="G8">
        <v>12</v>
      </c>
      <c r="H8" t="s">
        <v>71</v>
      </c>
      <c r="V8" s="8">
        <v>36982</v>
      </c>
      <c r="W8">
        <v>4</v>
      </c>
      <c r="X8" s="1" t="s">
        <v>1</v>
      </c>
      <c r="Y8" t="s">
        <v>20</v>
      </c>
    </row>
    <row r="9" spans="2:25" x14ac:dyDescent="0.25">
      <c r="B9">
        <f>IF(AND(C9="SOYB",C8&lt;&gt;"SOYB"),Supuestos!$B$9,IF(AND(C9="OATS",C8&lt;&gt;"OATS"),Supuestos!$B$12,IF(AND(C9="SGHY",C8&lt;&gt;"SGHY"),Supuestos!$B$11,IF(AND(C9="PAST"),Supuestos!$B$4/12,0))))</f>
        <v>0</v>
      </c>
      <c r="C9" t="s">
        <v>6</v>
      </c>
      <c r="D9" t="s">
        <v>24</v>
      </c>
      <c r="F9">
        <v>4</v>
      </c>
      <c r="G9">
        <v>12</v>
      </c>
      <c r="H9" t="s">
        <v>71</v>
      </c>
      <c r="V9" s="8">
        <v>37012</v>
      </c>
      <c r="W9">
        <v>5</v>
      </c>
      <c r="X9" s="1" t="s">
        <v>1</v>
      </c>
      <c r="Y9" t="s">
        <v>21</v>
      </c>
    </row>
    <row r="10" spans="2:25" x14ac:dyDescent="0.25">
      <c r="B10">
        <f>IF(AND(C10="SOYB",C9&lt;&gt;"SOYB"),Supuestos!$B$9,IF(AND(C10="OATS",C9&lt;&gt;"OATS"),Supuestos!$B$12,IF(AND(C10="SGHY",C9&lt;&gt;"SGHY"),Supuestos!$B$11,IF(AND(C10="PAST"),Supuestos!$B$4/12,0))))</f>
        <v>0</v>
      </c>
      <c r="C10" t="s">
        <v>6</v>
      </c>
      <c r="D10" t="s">
        <v>25</v>
      </c>
      <c r="F10">
        <v>5</v>
      </c>
      <c r="G10">
        <v>1</v>
      </c>
      <c r="H10" t="s">
        <v>71</v>
      </c>
      <c r="V10" s="8">
        <v>37043</v>
      </c>
      <c r="W10">
        <v>6</v>
      </c>
      <c r="X10" s="1" t="s">
        <v>1</v>
      </c>
      <c r="Y10" t="s">
        <v>22</v>
      </c>
    </row>
    <row r="11" spans="2:25" x14ac:dyDescent="0.25">
      <c r="B11">
        <f>IF(AND(C11="SOYB",C10&lt;&gt;"SOYB"),Supuestos!$B$9,IF(AND(C11="OATS",C10&lt;&gt;"OATS"),Supuestos!$B$12,IF(AND(C11="SGHY",C10&lt;&gt;"SGHY"),Supuestos!$B$11,IF(AND(C11="PAST"),Supuestos!$B$4/12,0))))</f>
        <v>447</v>
      </c>
      <c r="C11" t="s">
        <v>7</v>
      </c>
      <c r="D11" t="s">
        <v>26</v>
      </c>
      <c r="F11">
        <v>5</v>
      </c>
      <c r="G11">
        <v>8</v>
      </c>
      <c r="H11" t="s">
        <v>6</v>
      </c>
      <c r="V11" s="8">
        <v>37073</v>
      </c>
      <c r="W11">
        <v>7</v>
      </c>
      <c r="X11" s="1" t="s">
        <v>1</v>
      </c>
      <c r="Y11" t="s">
        <v>23</v>
      </c>
    </row>
    <row r="12" spans="2:25" x14ac:dyDescent="0.25">
      <c r="B12">
        <f>IF(AND(C12="SOYB",C11&lt;&gt;"SOYB"),Supuestos!$B$9,IF(AND(C12="OATS",C11&lt;&gt;"OATS"),Supuestos!$B$12,IF(AND(C12="SGHY",C11&lt;&gt;"SGHY"),Supuestos!$B$11,IF(AND(C12="PAST"),Supuestos!$B$4/12,0))))</f>
        <v>0</v>
      </c>
      <c r="C12" t="s">
        <v>7</v>
      </c>
      <c r="D12" t="s">
        <v>27</v>
      </c>
      <c r="F12">
        <v>5</v>
      </c>
      <c r="G12">
        <v>3</v>
      </c>
      <c r="H12" t="s">
        <v>70</v>
      </c>
      <c r="V12" s="8">
        <v>37104</v>
      </c>
      <c r="W12">
        <v>8</v>
      </c>
      <c r="X12" s="1" t="s">
        <v>1</v>
      </c>
      <c r="Y12" t="s">
        <v>24</v>
      </c>
    </row>
    <row r="13" spans="2:25" x14ac:dyDescent="0.25">
      <c r="B13">
        <f>IF(AND(C13="SOYB",C12&lt;&gt;"SOYB"),Supuestos!$B$9,IF(AND(C13="OATS",C12&lt;&gt;"OATS"),Supuestos!$B$12,IF(AND(C13="SGHY",C12&lt;&gt;"SGHY"),Supuestos!$B$11,IF(AND(C13="PAST"),Supuestos!$B$4/12,0))))</f>
        <v>0</v>
      </c>
      <c r="C13" t="s">
        <v>7</v>
      </c>
      <c r="D13" t="s">
        <v>28</v>
      </c>
      <c r="F13">
        <v>6</v>
      </c>
      <c r="G13">
        <v>3</v>
      </c>
      <c r="H13" t="s">
        <v>70</v>
      </c>
      <c r="V13" s="8">
        <v>37135</v>
      </c>
      <c r="W13">
        <v>9</v>
      </c>
      <c r="X13" s="1" t="s">
        <v>1</v>
      </c>
      <c r="Y13" t="s">
        <v>25</v>
      </c>
    </row>
    <row r="14" spans="2:25" x14ac:dyDescent="0.25">
      <c r="B14">
        <f>IF(AND(C14="SOYB",C13&lt;&gt;"SOYB"),Supuestos!$B$9,IF(AND(C14="OATS",C13&lt;&gt;"OATS"),Supuestos!$B$12,IF(AND(C14="SGHY",C13&lt;&gt;"SGHY"),Supuestos!$B$11,IF(AND(C14="PAST"),Supuestos!$B$4/12,0))))</f>
        <v>0</v>
      </c>
      <c r="C14" t="s">
        <v>7</v>
      </c>
      <c r="D14" t="s">
        <v>17</v>
      </c>
      <c r="F14">
        <v>6</v>
      </c>
      <c r="G14">
        <v>9</v>
      </c>
      <c r="H14" t="s">
        <v>71</v>
      </c>
      <c r="V14" s="8">
        <v>37165</v>
      </c>
      <c r="W14">
        <v>10</v>
      </c>
      <c r="X14" s="1" t="s">
        <v>1</v>
      </c>
      <c r="Y14" t="s">
        <v>26</v>
      </c>
    </row>
    <row r="15" spans="2:25" x14ac:dyDescent="0.25">
      <c r="B15">
        <f>IF(AND(C15="SOYB",C14&lt;&gt;"SOYB"),Supuestos!$B$9,IF(AND(C15="OATS",C14&lt;&gt;"OATS"),Supuestos!$B$12,IF(AND(C15="SGHY",C14&lt;&gt;"SGHY"),Supuestos!$B$11,IF(AND(C15="PAST"),Supuestos!$B$4/12,0))))</f>
        <v>0</v>
      </c>
      <c r="C15" t="s">
        <v>7</v>
      </c>
      <c r="D15" t="s">
        <v>18</v>
      </c>
      <c r="V15" s="8">
        <v>37196</v>
      </c>
      <c r="W15">
        <v>11</v>
      </c>
      <c r="X15" s="1" t="s">
        <v>1</v>
      </c>
      <c r="Y15" t="s">
        <v>27</v>
      </c>
    </row>
    <row r="16" spans="2:25" x14ac:dyDescent="0.25">
      <c r="B16">
        <f>IF(AND(C16="SOYB",C15&lt;&gt;"SOYB"),Supuestos!$B$9,IF(AND(C16="OATS",C15&lt;&gt;"OATS"),Supuestos!$B$12,IF(AND(C16="SGHY",C15&lt;&gt;"SGHY"),Supuestos!$B$11,IF(AND(C16="PAST"),Supuestos!$B$4/12,0))))</f>
        <v>0</v>
      </c>
      <c r="C16" t="s">
        <v>7</v>
      </c>
      <c r="D16" t="s">
        <v>19</v>
      </c>
      <c r="V16" s="8">
        <v>37226</v>
      </c>
      <c r="W16">
        <v>12</v>
      </c>
      <c r="X16" s="1" t="s">
        <v>1</v>
      </c>
      <c r="Y16" t="s">
        <v>28</v>
      </c>
    </row>
    <row r="17" spans="2:25" x14ac:dyDescent="0.25">
      <c r="B17">
        <f>IF(AND(C17="SOYB",C16&lt;&gt;"SOYB"),Supuestos!$B$9,IF(AND(C17="OATS",C16&lt;&gt;"OATS"),Supuestos!$B$12,IF(AND(C17="SGHY",C16&lt;&gt;"SGHY"),Supuestos!$B$11,IF(AND(C17="PAST"),Supuestos!$B$4/12,0))))</f>
        <v>10</v>
      </c>
      <c r="C17" t="s">
        <v>1</v>
      </c>
      <c r="D17" t="s">
        <v>20</v>
      </c>
      <c r="V17" s="8">
        <v>37257</v>
      </c>
      <c r="W17">
        <v>13</v>
      </c>
      <c r="X17" s="1" t="s">
        <v>1</v>
      </c>
      <c r="Y17" t="s">
        <v>17</v>
      </c>
    </row>
    <row r="18" spans="2:25" x14ac:dyDescent="0.25">
      <c r="B18">
        <f>IF(AND(C18="SOYB",C17&lt;&gt;"SOYB"),Supuestos!$B$9,IF(AND(C18="OATS",C17&lt;&gt;"OATS"),Supuestos!$B$12,IF(AND(C18="SGHY",C17&lt;&gt;"SGHY"),Supuestos!$B$11,IF(AND(C18="PAST"),Supuestos!$B$4/12,0))))</f>
        <v>10</v>
      </c>
      <c r="C18" t="s">
        <v>1</v>
      </c>
      <c r="D18" t="s">
        <v>21</v>
      </c>
      <c r="V18" s="8">
        <v>37288</v>
      </c>
      <c r="W18">
        <v>14</v>
      </c>
      <c r="X18" s="1" t="s">
        <v>1</v>
      </c>
      <c r="Y18" t="s">
        <v>18</v>
      </c>
    </row>
    <row r="19" spans="2:25" x14ac:dyDescent="0.25">
      <c r="B19">
        <f>IF(AND(C19="SOYB",C18&lt;&gt;"SOYB"),Supuestos!$B$9,IF(AND(C19="OATS",C18&lt;&gt;"OATS"),Supuestos!$B$12,IF(AND(C19="SGHY",C18&lt;&gt;"SGHY"),Supuestos!$B$11,IF(AND(C19="PAST"),Supuestos!$B$4/12,0))))</f>
        <v>10</v>
      </c>
      <c r="C19" t="s">
        <v>1</v>
      </c>
      <c r="D19" t="s">
        <v>22</v>
      </c>
      <c r="G19">
        <v>1</v>
      </c>
      <c r="V19" s="8">
        <v>37316</v>
      </c>
      <c r="W19">
        <v>15</v>
      </c>
      <c r="X19" s="1" t="s">
        <v>1</v>
      </c>
      <c r="Y19" t="s">
        <v>19</v>
      </c>
    </row>
    <row r="20" spans="2:25" x14ac:dyDescent="0.25">
      <c r="B20">
        <f>IF(AND(C20="SOYB",C19&lt;&gt;"SOYB"),Supuestos!$B$9,IF(AND(C20="OATS",C19&lt;&gt;"OATS"),Supuestos!$B$12,IF(AND(C20="SGHY",C19&lt;&gt;"SGHY"),Supuestos!$B$11,IF(AND(C20="PAST"),Supuestos!$B$4/12,0))))</f>
        <v>10</v>
      </c>
      <c r="C20" t="s">
        <v>1</v>
      </c>
      <c r="D20" t="s">
        <v>23</v>
      </c>
      <c r="V20" s="8">
        <v>37347</v>
      </c>
      <c r="W20">
        <v>16</v>
      </c>
      <c r="X20" s="1" t="s">
        <v>1</v>
      </c>
      <c r="Y20" t="s">
        <v>20</v>
      </c>
    </row>
    <row r="21" spans="2:25" x14ac:dyDescent="0.25">
      <c r="B21">
        <f>IF(AND(C21="SOYB",C20&lt;&gt;"SOYB"),Supuestos!$B$9,IF(AND(C21="OATS",C20&lt;&gt;"OATS"),Supuestos!$B$12,IF(AND(C21="SGHY",C20&lt;&gt;"SGHY"),Supuestos!$B$11,IF(AND(C21="PAST"),Supuestos!$B$4/12,0))))</f>
        <v>10</v>
      </c>
      <c r="C21" t="s">
        <v>1</v>
      </c>
      <c r="D21" t="s">
        <v>24</v>
      </c>
      <c r="V21" s="8">
        <v>37377</v>
      </c>
      <c r="W21">
        <v>17</v>
      </c>
      <c r="X21" s="1" t="s">
        <v>1</v>
      </c>
      <c r="Y21" t="s">
        <v>21</v>
      </c>
    </row>
    <row r="22" spans="2:25" x14ac:dyDescent="0.25">
      <c r="B22">
        <f>IF(AND(C22="SOYB",C21&lt;&gt;"SOYB"),Supuestos!$B$9,IF(AND(C22="OATS",C21&lt;&gt;"OATS"),Supuestos!$B$12,IF(AND(C22="SGHY",C21&lt;&gt;"SGHY"),Supuestos!$B$11,IF(AND(C22="PAST"),Supuestos!$B$4/12,0))))</f>
        <v>10</v>
      </c>
      <c r="C22" t="s">
        <v>1</v>
      </c>
      <c r="D22" t="s">
        <v>25</v>
      </c>
      <c r="V22" s="8">
        <v>37408</v>
      </c>
      <c r="W22">
        <v>18</v>
      </c>
      <c r="X22" s="1" t="s">
        <v>1</v>
      </c>
      <c r="Y22" t="s">
        <v>22</v>
      </c>
    </row>
    <row r="23" spans="2:25" x14ac:dyDescent="0.25">
      <c r="B23">
        <f>IF(AND(C23="SOYB",C22&lt;&gt;"SOYB"),Supuestos!$B$9,IF(AND(C23="OATS",C22&lt;&gt;"OATS"),Supuestos!$B$12,IF(AND(C23="SGHY",C22&lt;&gt;"SGHY"),Supuestos!$B$11,IF(AND(C23="PAST"),Supuestos!$B$4/12,0))))</f>
        <v>10</v>
      </c>
      <c r="C23" t="s">
        <v>1</v>
      </c>
      <c r="D23" t="s">
        <v>26</v>
      </c>
      <c r="V23" s="8">
        <v>37438</v>
      </c>
      <c r="W23">
        <v>19</v>
      </c>
      <c r="X23" s="1" t="s">
        <v>1</v>
      </c>
      <c r="Y23" t="s">
        <v>23</v>
      </c>
    </row>
    <row r="24" spans="2:25" x14ac:dyDescent="0.25">
      <c r="B24">
        <f>IF(AND(C24="SOYB",C23&lt;&gt;"SOYB"),Supuestos!$B$9,IF(AND(C24="OATS",C23&lt;&gt;"OATS"),Supuestos!$B$12,IF(AND(C24="SGHY",C23&lt;&gt;"SGHY"),Supuestos!$B$11,IF(AND(C24="PAST"),Supuestos!$B$4/12,0))))</f>
        <v>10</v>
      </c>
      <c r="C24" t="s">
        <v>1</v>
      </c>
      <c r="D24" t="s">
        <v>27</v>
      </c>
      <c r="V24" s="8">
        <v>37469</v>
      </c>
      <c r="W24">
        <v>20</v>
      </c>
      <c r="X24" s="1" t="s">
        <v>1</v>
      </c>
      <c r="Y24" t="s">
        <v>24</v>
      </c>
    </row>
    <row r="25" spans="2:25" x14ac:dyDescent="0.25">
      <c r="B25">
        <f>IF(AND(C25="SOYB",C24&lt;&gt;"SOYB"),Supuestos!$B$9,IF(AND(C25="OATS",C24&lt;&gt;"OATS"),Supuestos!$B$12,IF(AND(C25="SGHY",C24&lt;&gt;"SGHY"),Supuestos!$B$11,IF(AND(C25="PAST"),Supuestos!$B$4/12,0))))</f>
        <v>10</v>
      </c>
      <c r="C25" t="s">
        <v>1</v>
      </c>
      <c r="D25" t="s">
        <v>28</v>
      </c>
      <c r="V25" s="8">
        <v>37500</v>
      </c>
      <c r="W25">
        <v>21</v>
      </c>
      <c r="X25" s="1" t="s">
        <v>1</v>
      </c>
      <c r="Y25" t="s">
        <v>25</v>
      </c>
    </row>
    <row r="26" spans="2:25" x14ac:dyDescent="0.25">
      <c r="B26">
        <f>IF(AND(C26="SOYB",C25&lt;&gt;"SOYB"),Supuestos!$B$9,IF(AND(C26="OATS",C25&lt;&gt;"OATS"),Supuestos!$B$12,IF(AND(C26="SGHY",C25&lt;&gt;"SGHY"),Supuestos!$B$11,IF(AND(C26="PAST"),Supuestos!$B$4/12,0))))</f>
        <v>10</v>
      </c>
      <c r="C26" t="s">
        <v>1</v>
      </c>
      <c r="D26" t="s">
        <v>17</v>
      </c>
      <c r="V26" s="8">
        <v>37530</v>
      </c>
      <c r="W26">
        <v>22</v>
      </c>
      <c r="X26" s="1" t="s">
        <v>1</v>
      </c>
      <c r="Y26" t="s">
        <v>26</v>
      </c>
    </row>
    <row r="27" spans="2:25" x14ac:dyDescent="0.25">
      <c r="B27">
        <f>IF(AND(C27="SOYB",C26&lt;&gt;"SOYB"),Supuestos!$B$9,IF(AND(C27="OATS",C26&lt;&gt;"OATS"),Supuestos!$B$12,IF(AND(C27="SGHY",C26&lt;&gt;"SGHY"),Supuestos!$B$11,IF(AND(C27="PAST"),Supuestos!$B$4/12,0))))</f>
        <v>10</v>
      </c>
      <c r="C27" t="s">
        <v>1</v>
      </c>
      <c r="D27" t="s">
        <v>18</v>
      </c>
      <c r="V27" s="8">
        <v>37561</v>
      </c>
      <c r="W27">
        <v>23</v>
      </c>
      <c r="X27" s="1" t="s">
        <v>1</v>
      </c>
      <c r="Y27" t="s">
        <v>27</v>
      </c>
    </row>
    <row r="28" spans="2:25" x14ac:dyDescent="0.25">
      <c r="B28">
        <f>IF(AND(C28="SOYB",C27&lt;&gt;"SOYB"),Supuestos!$B$9,IF(AND(C28="OATS",C27&lt;&gt;"OATS"),Supuestos!$B$12,IF(AND(C28="SGHY",C27&lt;&gt;"SGHY"),Supuestos!$B$11,IF(AND(C28="PAST"),Supuestos!$B$4/12,0))))</f>
        <v>10</v>
      </c>
      <c r="C28" t="s">
        <v>1</v>
      </c>
      <c r="D28" t="s">
        <v>19</v>
      </c>
      <c r="V28" s="8">
        <v>37591</v>
      </c>
      <c r="W28">
        <v>24</v>
      </c>
      <c r="X28" s="1" t="s">
        <v>1</v>
      </c>
      <c r="Y28" t="s">
        <v>28</v>
      </c>
    </row>
    <row r="29" spans="2:25" x14ac:dyDescent="0.25">
      <c r="B29">
        <f>IF(AND(C29="SOYB",C28&lt;&gt;"SOYB"),Supuestos!$B$9,IF(AND(C29="OATS",C28&lt;&gt;"OATS"),Supuestos!$B$12,IF(AND(C29="SGHY",C28&lt;&gt;"SGHY"),Supuestos!$B$11,IF(AND(C29="PAST"),Supuestos!$B$4/12,0))))</f>
        <v>10</v>
      </c>
      <c r="C29" t="s">
        <v>1</v>
      </c>
      <c r="D29" t="s">
        <v>20</v>
      </c>
      <c r="V29" s="8">
        <v>37622</v>
      </c>
      <c r="W29">
        <v>25</v>
      </c>
      <c r="X29" s="1" t="s">
        <v>1</v>
      </c>
      <c r="Y29" t="s">
        <v>17</v>
      </c>
    </row>
    <row r="30" spans="2:25" x14ac:dyDescent="0.25">
      <c r="B30">
        <f>IF(AND(C30="SOYB",C29&lt;&gt;"SOYB"),Supuestos!$B$9,IF(AND(C30="OATS",C29&lt;&gt;"OATS"),Supuestos!$B$12,IF(AND(C30="SGHY",C29&lt;&gt;"SGHY"),Supuestos!$B$11,IF(AND(C30="PAST"),Supuestos!$B$4/12,0))))</f>
        <v>10</v>
      </c>
      <c r="C30" t="s">
        <v>1</v>
      </c>
      <c r="D30" t="s">
        <v>21</v>
      </c>
      <c r="V30" s="8">
        <v>37653</v>
      </c>
      <c r="W30">
        <v>26</v>
      </c>
      <c r="X30" s="1" t="s">
        <v>1</v>
      </c>
      <c r="Y30" t="s">
        <v>18</v>
      </c>
    </row>
    <row r="31" spans="2:25" x14ac:dyDescent="0.25">
      <c r="B31">
        <f>IF(AND(C31="SOYB",C30&lt;&gt;"SOYB"),Supuestos!$B$9,IF(AND(C31="OATS",C30&lt;&gt;"OATS"),Supuestos!$B$12,IF(AND(C31="SGHY",C30&lt;&gt;"SGHY"),Supuestos!$B$11,IF(AND(C31="PAST"),Supuestos!$B$4/12,0))))</f>
        <v>10</v>
      </c>
      <c r="C31" t="s">
        <v>1</v>
      </c>
      <c r="D31" t="s">
        <v>22</v>
      </c>
      <c r="V31" s="8">
        <v>37681</v>
      </c>
      <c r="W31">
        <v>27</v>
      </c>
      <c r="X31" s="1" t="s">
        <v>1</v>
      </c>
      <c r="Y31" t="s">
        <v>19</v>
      </c>
    </row>
    <row r="32" spans="2:25" x14ac:dyDescent="0.25">
      <c r="B32">
        <f>IF(AND(C32="SOYB",C31&lt;&gt;"SOYB"),Supuestos!$B$9,IF(AND(C32="OATS",C31&lt;&gt;"OATS"),Supuestos!$B$12,IF(AND(C32="SGHY",C31&lt;&gt;"SGHY"),Supuestos!$B$11,IF(AND(C32="PAST"),Supuestos!$B$4/12,0))))</f>
        <v>10</v>
      </c>
      <c r="C32" t="s">
        <v>1</v>
      </c>
      <c r="D32" t="s">
        <v>23</v>
      </c>
      <c r="V32" s="8">
        <v>37712</v>
      </c>
      <c r="W32">
        <v>28</v>
      </c>
      <c r="X32" s="1" t="s">
        <v>1</v>
      </c>
      <c r="Y32" t="s">
        <v>20</v>
      </c>
    </row>
    <row r="33" spans="2:25" x14ac:dyDescent="0.25">
      <c r="B33">
        <f>IF(AND(C33="SOYB",C32&lt;&gt;"SOYB"),Supuestos!$B$9,IF(AND(C33="OATS",C32&lt;&gt;"OATS"),Supuestos!$B$12,IF(AND(C33="SGHY",C32&lt;&gt;"SGHY"),Supuestos!$B$11,IF(AND(C33="PAST"),Supuestos!$B$4/12,0))))</f>
        <v>10</v>
      </c>
      <c r="C33" t="s">
        <v>1</v>
      </c>
      <c r="D33" t="s">
        <v>24</v>
      </c>
      <c r="V33" s="8">
        <v>37742</v>
      </c>
      <c r="W33">
        <v>29</v>
      </c>
      <c r="X33" s="1" t="s">
        <v>1</v>
      </c>
      <c r="Y33" t="s">
        <v>21</v>
      </c>
    </row>
    <row r="34" spans="2:25" x14ac:dyDescent="0.25">
      <c r="B34">
        <f>IF(AND(C34="SOYB",C33&lt;&gt;"SOYB"),Supuestos!$B$9,IF(AND(C34="OATS",C33&lt;&gt;"OATS"),Supuestos!$B$12,IF(AND(C34="SGHY",C33&lt;&gt;"SGHY"),Supuestos!$B$11,IF(AND(C34="PAST"),Supuestos!$B$4/12,0))))</f>
        <v>10</v>
      </c>
      <c r="C34" t="s">
        <v>1</v>
      </c>
      <c r="D34" t="s">
        <v>25</v>
      </c>
      <c r="V34" s="8">
        <v>37773</v>
      </c>
      <c r="W34">
        <v>30</v>
      </c>
      <c r="X34" s="1" t="s">
        <v>1</v>
      </c>
      <c r="Y34" t="s">
        <v>22</v>
      </c>
    </row>
    <row r="35" spans="2:25" x14ac:dyDescent="0.25">
      <c r="B35">
        <f>IF(AND(C35="SOYB",C34&lt;&gt;"SOYB"),Supuestos!$B$9,IF(AND(C35="OATS",C34&lt;&gt;"OATS"),Supuestos!$B$12,IF(AND(C35="SGHY",C34&lt;&gt;"SGHY"),Supuestos!$B$11,IF(AND(C35="PAST"),Supuestos!$B$4/12,0))))</f>
        <v>10</v>
      </c>
      <c r="C35" t="s">
        <v>1</v>
      </c>
      <c r="D35" t="s">
        <v>26</v>
      </c>
      <c r="V35" s="8">
        <v>37803</v>
      </c>
      <c r="W35">
        <v>31</v>
      </c>
      <c r="X35" s="1" t="s">
        <v>1</v>
      </c>
      <c r="Y35" t="s">
        <v>23</v>
      </c>
    </row>
    <row r="36" spans="2:25" x14ac:dyDescent="0.25">
      <c r="B36">
        <f>IF(AND(C36="SOYB",C35&lt;&gt;"SOYB"),Supuestos!$B$9,IF(AND(C36="OATS",C35&lt;&gt;"OATS"),Supuestos!$B$12,IF(AND(C36="SGHY",C35&lt;&gt;"SGHY"),Supuestos!$B$11,IF(AND(C36="PAST"),Supuestos!$B$4/12,0))))</f>
        <v>10</v>
      </c>
      <c r="C36" t="s">
        <v>1</v>
      </c>
      <c r="D36" t="s">
        <v>27</v>
      </c>
      <c r="V36" s="8">
        <v>37834</v>
      </c>
      <c r="W36">
        <v>32</v>
      </c>
      <c r="X36" s="1" t="s">
        <v>1</v>
      </c>
      <c r="Y36" t="s">
        <v>24</v>
      </c>
    </row>
    <row r="37" spans="2:25" x14ac:dyDescent="0.25">
      <c r="B37">
        <f>IF(AND(C37="SOYB",C36&lt;&gt;"SOYB"),Supuestos!$B$9,IF(AND(C37="OATS",C36&lt;&gt;"OATS"),Supuestos!$B$12,IF(AND(C37="SGHY",C36&lt;&gt;"SGHY"),Supuestos!$B$11,IF(AND(C37="PAST"),Supuestos!$B$4/12,0))))</f>
        <v>10</v>
      </c>
      <c r="C37" t="s">
        <v>1</v>
      </c>
      <c r="D37" t="s">
        <v>28</v>
      </c>
      <c r="V37" s="8">
        <v>37865</v>
      </c>
      <c r="W37">
        <v>33</v>
      </c>
      <c r="X37" s="1" t="s">
        <v>1</v>
      </c>
      <c r="Y37" t="s">
        <v>25</v>
      </c>
    </row>
    <row r="38" spans="2:25" x14ac:dyDescent="0.25">
      <c r="B38">
        <f>IF(AND(C38="SOYB",C37&lt;&gt;"SOYB"),Supuestos!$B$9,IF(AND(C38="OATS",C37&lt;&gt;"OATS"),Supuestos!$B$12,IF(AND(C38="SGHY",C37&lt;&gt;"SGHY"),Supuestos!$B$11,IF(AND(C38="PAST"),Supuestos!$B$4/12,0))))</f>
        <v>10</v>
      </c>
      <c r="C38" t="s">
        <v>1</v>
      </c>
      <c r="D38" t="s">
        <v>17</v>
      </c>
      <c r="V38" s="8">
        <v>37895</v>
      </c>
      <c r="W38">
        <v>34</v>
      </c>
      <c r="X38" s="1" t="s">
        <v>1</v>
      </c>
      <c r="Y38" t="s">
        <v>26</v>
      </c>
    </row>
    <row r="39" spans="2:25" x14ac:dyDescent="0.25">
      <c r="B39">
        <f>IF(AND(C39="SOYB",C38&lt;&gt;"SOYB"),Supuestos!$B$9,IF(AND(C39="OATS",C38&lt;&gt;"OATS"),Supuestos!$B$12,IF(AND(C39="SGHY",C38&lt;&gt;"SGHY"),Supuestos!$B$11,IF(AND(C39="PAST"),Supuestos!$B$4/12,0))))</f>
        <v>10</v>
      </c>
      <c r="C39" t="s">
        <v>1</v>
      </c>
      <c r="D39" t="s">
        <v>18</v>
      </c>
      <c r="V39" s="8">
        <v>37926</v>
      </c>
      <c r="W39">
        <v>35</v>
      </c>
      <c r="X39" s="1" t="s">
        <v>1</v>
      </c>
      <c r="Y39" t="s">
        <v>27</v>
      </c>
    </row>
    <row r="40" spans="2:25" x14ac:dyDescent="0.25">
      <c r="B40">
        <f>IF(AND(C40="SOYB",C39&lt;&gt;"SOYB"),Supuestos!$B$9,IF(AND(C40="OATS",C39&lt;&gt;"OATS"),Supuestos!$B$12,IF(AND(C40="SGHY",C39&lt;&gt;"SGHY"),Supuestos!$B$11,IF(AND(C40="PAST"),Supuestos!$B$4/12,0))))</f>
        <v>10</v>
      </c>
      <c r="C40" t="s">
        <v>1</v>
      </c>
      <c r="D40" t="s">
        <v>19</v>
      </c>
      <c r="V40" s="8">
        <v>37956</v>
      </c>
      <c r="W40">
        <v>36</v>
      </c>
      <c r="X40" s="1" t="s">
        <v>1</v>
      </c>
      <c r="Y40" t="s">
        <v>28</v>
      </c>
    </row>
    <row r="41" spans="2:25" x14ac:dyDescent="0.25">
      <c r="B41">
        <f>IF(AND(C41="SOYB",C40&lt;&gt;"SOYB"),Supuestos!$B$9,IF(AND(C41="OATS",C40&lt;&gt;"OATS"),Supuestos!$B$12,IF(AND(C41="SGHY",C40&lt;&gt;"SGHY"),Supuestos!$B$11,IF(AND(C41="PAST"),Supuestos!$B$4/12,0))))</f>
        <v>10</v>
      </c>
      <c r="C41" t="s">
        <v>1</v>
      </c>
      <c r="D41" t="s">
        <v>20</v>
      </c>
      <c r="V41" s="8">
        <v>37987</v>
      </c>
      <c r="W41">
        <v>37</v>
      </c>
      <c r="X41" s="1" t="s">
        <v>1</v>
      </c>
      <c r="Y41" t="s">
        <v>17</v>
      </c>
    </row>
    <row r="42" spans="2:25" x14ac:dyDescent="0.25">
      <c r="B42">
        <f>IF(AND(C42="SOYB",C41&lt;&gt;"SOYB"),Supuestos!$B$9,IF(AND(C42="OATS",C41&lt;&gt;"OATS"),Supuestos!$B$12,IF(AND(C42="SGHY",C41&lt;&gt;"SGHY"),Supuestos!$B$11,IF(AND(C42="PAST"),Supuestos!$B$4/12,0))))</f>
        <v>10</v>
      </c>
      <c r="C42" t="s">
        <v>1</v>
      </c>
      <c r="D42" t="s">
        <v>21</v>
      </c>
      <c r="V42" s="8">
        <v>38018</v>
      </c>
      <c r="W42">
        <v>38</v>
      </c>
      <c r="X42" s="1" t="s">
        <v>1</v>
      </c>
      <c r="Y42" t="s">
        <v>18</v>
      </c>
    </row>
    <row r="43" spans="2:25" x14ac:dyDescent="0.25">
      <c r="B43">
        <f>IF(AND(C43="SOYB",C42&lt;&gt;"SOYB"),Supuestos!$B$9,IF(AND(C43="OATS",C42&lt;&gt;"OATS"),Supuestos!$B$12,IF(AND(C43="SGHY",C42&lt;&gt;"SGHY"),Supuestos!$B$11,IF(AND(C43="PAST"),Supuestos!$B$4/12,0))))</f>
        <v>10</v>
      </c>
      <c r="C43" t="s">
        <v>1</v>
      </c>
      <c r="D43" t="s">
        <v>22</v>
      </c>
      <c r="V43" s="8">
        <v>38047</v>
      </c>
      <c r="W43">
        <v>39</v>
      </c>
      <c r="X43" s="1" t="s">
        <v>1</v>
      </c>
      <c r="Y43" t="s">
        <v>19</v>
      </c>
    </row>
    <row r="44" spans="2:25" x14ac:dyDescent="0.25">
      <c r="B44">
        <f>IF(AND(C44="SOYB",C43&lt;&gt;"SOYB"),Supuestos!$B$9,IF(AND(C44="OATS",C43&lt;&gt;"OATS"),Supuestos!$B$12,IF(AND(C44="SGHY",C43&lt;&gt;"SGHY"),Supuestos!$B$11,IF(AND(C44="PAST"),Supuestos!$B$4/12,0))))</f>
        <v>10</v>
      </c>
      <c r="C44" t="s">
        <v>1</v>
      </c>
      <c r="D44" t="s">
        <v>23</v>
      </c>
      <c r="V44" s="8">
        <v>38078</v>
      </c>
      <c r="W44">
        <v>40</v>
      </c>
      <c r="X44" s="1" t="s">
        <v>1</v>
      </c>
      <c r="Y44" t="s">
        <v>20</v>
      </c>
    </row>
    <row r="45" spans="2:25" x14ac:dyDescent="0.25">
      <c r="B45">
        <f>IF(AND(C45="SOYB",C44&lt;&gt;"SOYB"),Supuestos!$B$9,IF(AND(C45="OATS",C44&lt;&gt;"OATS"),Supuestos!$B$12,IF(AND(C45="SGHY",C44&lt;&gt;"SGHY"),Supuestos!$B$11,IF(AND(C45="PAST"),Supuestos!$B$4/12,0))))</f>
        <v>10</v>
      </c>
      <c r="C45" t="s">
        <v>1</v>
      </c>
      <c r="D45" t="s">
        <v>24</v>
      </c>
      <c r="V45" s="8">
        <v>38108</v>
      </c>
      <c r="W45">
        <v>41</v>
      </c>
      <c r="X45" s="1" t="s">
        <v>1</v>
      </c>
      <c r="Y45" t="s">
        <v>21</v>
      </c>
    </row>
    <row r="46" spans="2:25" x14ac:dyDescent="0.25">
      <c r="B46">
        <f>IF(AND(C46="SOYB",C45&lt;&gt;"SOYB"),Supuestos!$B$9,IF(AND(C46="OATS",C45&lt;&gt;"OATS"),Supuestos!$B$12,IF(AND(C46="SGHY",C45&lt;&gt;"SGHY"),Supuestos!$B$11,IF(AND(C46="PAST"),Supuestos!$B$4/12,0))))</f>
        <v>10</v>
      </c>
      <c r="C46" t="s">
        <v>1</v>
      </c>
      <c r="D46" t="s">
        <v>25</v>
      </c>
      <c r="V46" s="8">
        <v>38139</v>
      </c>
      <c r="W46">
        <v>42</v>
      </c>
      <c r="X46" s="1" t="s">
        <v>1</v>
      </c>
      <c r="Y46" t="s">
        <v>22</v>
      </c>
    </row>
    <row r="47" spans="2:25" x14ac:dyDescent="0.25">
      <c r="B47">
        <f>IF(AND(C47="SOYB",C46&lt;&gt;"SOYB"),Supuestos!$B$9,IF(AND(C47="OATS",C46&lt;&gt;"OATS"),Supuestos!$B$12,IF(AND(C47="SGHY",C46&lt;&gt;"SGHY"),Supuestos!$B$11,IF(AND(C47="PAST"),Supuestos!$B$4/12,0))))</f>
        <v>10</v>
      </c>
      <c r="C47" t="s">
        <v>1</v>
      </c>
      <c r="D47" t="s">
        <v>26</v>
      </c>
      <c r="V47" s="8">
        <v>38169</v>
      </c>
      <c r="W47">
        <v>43</v>
      </c>
      <c r="X47" s="1" t="s">
        <v>1</v>
      </c>
      <c r="Y47" t="s">
        <v>23</v>
      </c>
    </row>
    <row r="48" spans="2:25" x14ac:dyDescent="0.25">
      <c r="B48">
        <f>IF(AND(C48="SOYB",C47&lt;&gt;"SOYB"),Supuestos!$B$9,IF(AND(C48="OATS",C47&lt;&gt;"OATS"),Supuestos!$B$12,IF(AND(C48="SGHY",C47&lt;&gt;"SGHY"),Supuestos!$B$11,IF(AND(C48="PAST"),Supuestos!$B$4/12,0))))</f>
        <v>10</v>
      </c>
      <c r="C48" t="s">
        <v>1</v>
      </c>
      <c r="D48" t="s">
        <v>27</v>
      </c>
      <c r="V48" s="8">
        <v>38200</v>
      </c>
      <c r="W48">
        <v>44</v>
      </c>
      <c r="X48" s="1" t="s">
        <v>1</v>
      </c>
      <c r="Y48" t="s">
        <v>24</v>
      </c>
    </row>
    <row r="49" spans="2:25" x14ac:dyDescent="0.25">
      <c r="B49">
        <f>IF(AND(C49="SOYB",C48&lt;&gt;"SOYB"),Supuestos!$B$9,IF(AND(C49="OATS",C48&lt;&gt;"OATS"),Supuestos!$B$12,IF(AND(C49="SGHY",C48&lt;&gt;"SGHY"),Supuestos!$B$11,IF(AND(C49="PAST"),Supuestos!$B$4/12,0))))</f>
        <v>10</v>
      </c>
      <c r="C49" t="s">
        <v>1</v>
      </c>
      <c r="D49" t="s">
        <v>28</v>
      </c>
      <c r="V49" s="8">
        <v>38231</v>
      </c>
      <c r="W49">
        <v>45</v>
      </c>
      <c r="X49" s="1" t="s">
        <v>1</v>
      </c>
      <c r="Y49" t="s">
        <v>25</v>
      </c>
    </row>
    <row r="50" spans="2:25" x14ac:dyDescent="0.25">
      <c r="B50">
        <f>IF(AND(C50="SOYB",C49&lt;&gt;"SOYB"),Supuestos!$B$9,IF(AND(C50="OATS",C49&lt;&gt;"OATS"),Supuestos!$B$12,IF(AND(C50="SGHY",C49&lt;&gt;"SGHY"),Supuestos!$B$11,IF(AND(C50="PAST"),Supuestos!$B$4/12,0))))</f>
        <v>10</v>
      </c>
      <c r="C50" t="s">
        <v>1</v>
      </c>
      <c r="D50" t="s">
        <v>17</v>
      </c>
      <c r="V50" s="8">
        <v>38261</v>
      </c>
      <c r="W50">
        <v>46</v>
      </c>
      <c r="X50" s="1" t="s">
        <v>1</v>
      </c>
      <c r="Y50" t="s">
        <v>26</v>
      </c>
    </row>
    <row r="51" spans="2:25" x14ac:dyDescent="0.25">
      <c r="B51">
        <f>IF(AND(C51="SOYB",C50&lt;&gt;"SOYB"),Supuestos!$B$9,IF(AND(C51="OATS",C50&lt;&gt;"OATS"),Supuestos!$B$12,IF(AND(C51="SGHY",C50&lt;&gt;"SGHY"),Supuestos!$B$11,IF(AND(C51="PAST"),Supuestos!$B$4/12,0))))</f>
        <v>393</v>
      </c>
      <c r="C51" t="s">
        <v>6</v>
      </c>
      <c r="D51" t="s">
        <v>18</v>
      </c>
      <c r="V51" s="8">
        <v>38292</v>
      </c>
      <c r="W51">
        <v>47</v>
      </c>
      <c r="X51" s="1" t="s">
        <v>1</v>
      </c>
      <c r="Y51" t="s">
        <v>27</v>
      </c>
    </row>
    <row r="52" spans="2:25" x14ac:dyDescent="0.25">
      <c r="B52">
        <f>IF(AND(C52="SOYB",C51&lt;&gt;"SOYB"),Supuestos!$B$9,IF(AND(C52="OATS",C51&lt;&gt;"OATS"),Supuestos!$B$12,IF(AND(C52="SGHY",C51&lt;&gt;"SGHY"),Supuestos!$B$11,IF(AND(C52="PAST"),Supuestos!$B$4/12,0))))</f>
        <v>0</v>
      </c>
      <c r="C52" t="s">
        <v>6</v>
      </c>
      <c r="D52" t="s">
        <v>19</v>
      </c>
      <c r="V52" s="8">
        <v>38322</v>
      </c>
      <c r="W52">
        <v>48</v>
      </c>
      <c r="X52" s="1" t="s">
        <v>1</v>
      </c>
      <c r="Y52" t="s">
        <v>28</v>
      </c>
    </row>
    <row r="53" spans="2:25" x14ac:dyDescent="0.25">
      <c r="B53">
        <f>IF(AND(C53="SOYB",C52&lt;&gt;"SOYB"),Supuestos!$B$9,IF(AND(C53="OATS",C52&lt;&gt;"OATS"),Supuestos!$B$12,IF(AND(C53="SGHY",C52&lt;&gt;"SGHY"),Supuestos!$B$11,IF(AND(C53="PAST"),Supuestos!$B$4/12,0))))</f>
        <v>0</v>
      </c>
      <c r="C53" t="s">
        <v>6</v>
      </c>
      <c r="D53" t="s">
        <v>20</v>
      </c>
      <c r="V53" s="8">
        <v>38353</v>
      </c>
      <c r="W53">
        <v>49</v>
      </c>
      <c r="X53" s="1" t="s">
        <v>1</v>
      </c>
      <c r="Y53" t="s">
        <v>17</v>
      </c>
    </row>
    <row r="54" spans="2:25" x14ac:dyDescent="0.25">
      <c r="B54">
        <f>IF(AND(C54="SOYB",C53&lt;&gt;"SOYB"),Supuestos!$B$9,IF(AND(C54="OATS",C53&lt;&gt;"OATS"),Supuestos!$B$12,IF(AND(C54="SGHY",C53&lt;&gt;"SGHY"),Supuestos!$B$11,IF(AND(C54="PAST"),Supuestos!$B$4/12,0))))</f>
        <v>0</v>
      </c>
      <c r="C54" t="s">
        <v>6</v>
      </c>
      <c r="D54" t="s">
        <v>21</v>
      </c>
      <c r="W54">
        <v>50</v>
      </c>
      <c r="X54" s="1" t="s">
        <v>1</v>
      </c>
      <c r="Y54" t="s">
        <v>18</v>
      </c>
    </row>
    <row r="55" spans="2:25" x14ac:dyDescent="0.25">
      <c r="B55">
        <f>IF(AND(C55="SOYB",C54&lt;&gt;"SOYB"),Supuestos!$B$9,IF(AND(C55="OATS",C54&lt;&gt;"OATS"),Supuestos!$B$12,IF(AND(C55="SGHY",C54&lt;&gt;"SGHY"),Supuestos!$B$11,IF(AND(C55="PAST"),Supuestos!$B$4/12,0))))</f>
        <v>0</v>
      </c>
      <c r="C55" t="s">
        <v>6</v>
      </c>
      <c r="D55" t="s">
        <v>22</v>
      </c>
      <c r="W55">
        <v>51</v>
      </c>
      <c r="X55" s="1" t="s">
        <v>1</v>
      </c>
      <c r="Y55" t="s">
        <v>19</v>
      </c>
    </row>
    <row r="56" spans="2:25" x14ac:dyDescent="0.25">
      <c r="B56">
        <f>IF(AND(C56="SOYB",C55&lt;&gt;"SOYB"),Supuestos!$B$9,IF(AND(C56="OATS",C55&lt;&gt;"OATS"),Supuestos!$B$12,IF(AND(C56="SGHY",C55&lt;&gt;"SGHY"),Supuestos!$B$11,IF(AND(C56="PAST"),Supuestos!$B$4/12,0))))</f>
        <v>0</v>
      </c>
      <c r="C56" t="s">
        <v>6</v>
      </c>
      <c r="D56" t="s">
        <v>23</v>
      </c>
      <c r="W56">
        <v>52</v>
      </c>
      <c r="X56" s="1" t="s">
        <v>1</v>
      </c>
      <c r="Y56" t="s">
        <v>20</v>
      </c>
    </row>
    <row r="57" spans="2:25" x14ac:dyDescent="0.25">
      <c r="B57">
        <f>IF(AND(C57="SOYB",C56&lt;&gt;"SOYB"),Supuestos!$B$9,IF(AND(C57="OATS",C56&lt;&gt;"OATS"),Supuestos!$B$12,IF(AND(C57="SGHY",C56&lt;&gt;"SGHY"),Supuestos!$B$11,IF(AND(C57="PAST"),Supuestos!$B$4/12,0))))</f>
        <v>0</v>
      </c>
      <c r="C57" t="s">
        <v>6</v>
      </c>
      <c r="D57" t="s">
        <v>24</v>
      </c>
      <c r="W57">
        <v>53</v>
      </c>
      <c r="X57" s="1" t="s">
        <v>1</v>
      </c>
      <c r="Y57" t="s">
        <v>21</v>
      </c>
    </row>
    <row r="58" spans="2:25" x14ac:dyDescent="0.25">
      <c r="B58">
        <f>IF(AND(C58="SOYB",C57&lt;&gt;"SOYB"),Supuestos!$B$9,IF(AND(C58="OATS",C57&lt;&gt;"OATS"),Supuestos!$B$12,IF(AND(C58="SGHY",C57&lt;&gt;"SGHY"),Supuestos!$B$11,IF(AND(C58="PAST"),Supuestos!$B$4/12,0))))</f>
        <v>0</v>
      </c>
      <c r="C58" t="s">
        <v>6</v>
      </c>
      <c r="D58" t="s">
        <v>25</v>
      </c>
      <c r="W58">
        <v>54</v>
      </c>
      <c r="X58" s="1" t="s">
        <v>1</v>
      </c>
      <c r="Y58" t="s">
        <v>22</v>
      </c>
    </row>
    <row r="59" spans="2:25" x14ac:dyDescent="0.25">
      <c r="B59">
        <f>IF(AND(C59="SOYB",C58&lt;&gt;"SOYB"),Supuestos!$B$9,IF(AND(C59="OATS",C58&lt;&gt;"OATS"),Supuestos!$B$12,IF(AND(C59="SGHY",C58&lt;&gt;"SGHY"),Supuestos!$B$11,IF(AND(C59="PAST"),Supuestos!$B$4/12,0))))</f>
        <v>447</v>
      </c>
      <c r="C59" t="s">
        <v>7</v>
      </c>
      <c r="D59" t="s">
        <v>26</v>
      </c>
      <c r="W59">
        <v>55</v>
      </c>
      <c r="X59" s="1" t="s">
        <v>1</v>
      </c>
      <c r="Y59" t="s">
        <v>23</v>
      </c>
    </row>
    <row r="60" spans="2:25" x14ac:dyDescent="0.25">
      <c r="B60">
        <f>IF(AND(C60="SOYB",C59&lt;&gt;"SOYB"),Supuestos!$B$9,IF(AND(C60="OATS",C59&lt;&gt;"OATS"),Supuestos!$B$12,IF(AND(C60="SGHY",C59&lt;&gt;"SGHY"),Supuestos!$B$11,IF(AND(C60="PAST"),Supuestos!$B$4/12,0))))</f>
        <v>0</v>
      </c>
      <c r="C60" t="s">
        <v>7</v>
      </c>
      <c r="D60" t="s">
        <v>27</v>
      </c>
      <c r="W60">
        <v>56</v>
      </c>
      <c r="X60" s="1" t="s">
        <v>1</v>
      </c>
      <c r="Y60" t="s">
        <v>24</v>
      </c>
    </row>
    <row r="61" spans="2:25" x14ac:dyDescent="0.25">
      <c r="B61">
        <f>IF(AND(C61="SOYB",C60&lt;&gt;"SOYB"),Supuestos!$B$9,IF(AND(C61="OATS",C60&lt;&gt;"OATS"),Supuestos!$B$12,IF(AND(C61="SGHY",C60&lt;&gt;"SGHY"),Supuestos!$B$11,IF(AND(C61="PAST"),Supuestos!$B$4/12,0))))</f>
        <v>0</v>
      </c>
      <c r="C61" t="s">
        <v>7</v>
      </c>
      <c r="D61" t="s">
        <v>28</v>
      </c>
      <c r="W61">
        <v>57</v>
      </c>
      <c r="X61" s="1" t="s">
        <v>1</v>
      </c>
      <c r="Y61" t="s">
        <v>25</v>
      </c>
    </row>
    <row r="62" spans="2:25" x14ac:dyDescent="0.25">
      <c r="B62">
        <f>IF(AND(C62="SOYB",C61&lt;&gt;"SOYB"),Supuestos!$B$9,IF(AND(C62="OATS",C61&lt;&gt;"OATS"),Supuestos!$B$12,IF(AND(C62="SGHY",C61&lt;&gt;"SGHY"),Supuestos!$B$11,IF(AND(C62="PAST"),Supuestos!$B$4/12,0))))</f>
        <v>0</v>
      </c>
      <c r="C62" t="s">
        <v>7</v>
      </c>
      <c r="D62" t="s">
        <v>17</v>
      </c>
      <c r="W62">
        <v>58</v>
      </c>
      <c r="X62" s="1" t="s">
        <v>1</v>
      </c>
      <c r="Y62" t="s">
        <v>26</v>
      </c>
    </row>
    <row r="63" spans="2:25" x14ac:dyDescent="0.25">
      <c r="B63">
        <f>IF(AND(C63="SOYB",C62&lt;&gt;"SOYB"),Supuestos!$B$9,IF(AND(C63="OATS",C62&lt;&gt;"OATS"),Supuestos!$B$12,IF(AND(C63="SGHY",C62&lt;&gt;"SGHY"),Supuestos!$B$11,IF(AND(C63="PAST"),Supuestos!$B$4/12,0))))</f>
        <v>0</v>
      </c>
      <c r="C63" t="s">
        <v>7</v>
      </c>
      <c r="D63" t="s">
        <v>18</v>
      </c>
      <c r="X63" s="1" t="s">
        <v>1</v>
      </c>
      <c r="Y63" t="s">
        <v>27</v>
      </c>
    </row>
    <row r="64" spans="2:25" x14ac:dyDescent="0.25">
      <c r="B64">
        <f>IF(AND(C64="SOYB",C63&lt;&gt;"SOYB"),Supuestos!$B$9,IF(AND(C64="OATS",C63&lt;&gt;"OATS"),Supuestos!$B$12,IF(AND(C64="SGHY",C63&lt;&gt;"SGHY"),Supuestos!$B$11,IF(AND(C64="PAST"),Supuestos!$B$4/12,0))))</f>
        <v>0</v>
      </c>
      <c r="C64" t="s">
        <v>7</v>
      </c>
      <c r="D64" t="s">
        <v>19</v>
      </c>
    </row>
    <row r="65" spans="2:4" x14ac:dyDescent="0.25">
      <c r="B65">
        <f>IF(AND(C65="SOYB",C64&lt;&gt;"SOYB"),Supuestos!$B$9,IF(AND(C65="OATS",C64&lt;&gt;"OATS"),Supuestos!$B$12,IF(AND(C65="SGHY",C64&lt;&gt;"SGHY"),Supuestos!$B$11,IF(AND(C65="PAST"),Supuestos!$B$4/12,0))))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IF(AND(C66="SOYB",C65&lt;&gt;"SOYB"),Supuestos!$B$9,IF(AND(C66="OATS",C65&lt;&gt;"OATS"),Supuestos!$B$12,IF(AND(C66="SGHY",C65&lt;&gt;"SGHY"),Supuestos!$B$11,IF(AND(C66="PAST"),Supuestos!$B$4/12,0))))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IF(AND(C67="SOYB",C66&lt;&gt;"SOYB"),Supuestos!$B$9,IF(AND(C67="OATS",C66&lt;&gt;"OATS"),Supuestos!$B$12,IF(AND(C67="SGHY",C66&lt;&gt;"SGHY"),Supuestos!$B$11,IF(AND(C67="PAST"),Supuestos!$B$4/12,0))))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IF(AND(C68="SOYB",C67&lt;&gt;"SOYB"),Supuestos!$B$9,IF(AND(C68="OATS",C67&lt;&gt;"OATS"),Supuestos!$B$12,IF(AND(C68="SGHY",C67&lt;&gt;"SGHY"),Supuestos!$B$11,IF(AND(C68="PAST"),Supuestos!$B$4/12,0))))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IF(AND(C69="SOYB",C68&lt;&gt;"SOYB"),Supuestos!$B$9,IF(AND(C69="OATS",C68&lt;&gt;"OATS"),Supuestos!$B$12,IF(AND(C69="SGHY",C68&lt;&gt;"SGHY"),Supuestos!$B$11,IF(AND(C69="PAST"),Supuestos!$B$4/12,0))))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IF(AND(C70="SOYB",C69&lt;&gt;"SOYB"),Supuestos!$B$9,IF(AND(C70="OATS",C69&lt;&gt;"OATS"),Supuestos!$B$12,IF(AND(C70="SGHY",C69&lt;&gt;"SGHY"),Supuestos!$B$11,IF(AND(C70="PAST"),Supuestos!$B$4/12,0))))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IF(AND(C71="SOYB",C70&lt;&gt;"SOYB"),Supuestos!$B$9,IF(AND(C71="OATS",C70&lt;&gt;"OATS"),Supuestos!$B$12,IF(AND(C71="SGHY",C70&lt;&gt;"SGHY"),Supuestos!$B$11,IF(AND(C71="PAST"),Supuestos!$B$4/12,0))))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IF(AND(C72="SOYB",C71&lt;&gt;"SOYB"),Supuestos!$B$9,IF(AND(C72="OATS",C71&lt;&gt;"OATS"),Supuestos!$B$12,IF(AND(C72="SGHY",C71&lt;&gt;"SGHY"),Supuestos!$B$11,IF(AND(C72="PAST"),Supuestos!$B$4/12,0))))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IF(AND(C73="SOYB",C72&lt;&gt;"SOYB"),Supuestos!$B$9,IF(AND(C73="OATS",C72&lt;&gt;"OATS"),Supuestos!$B$12,IF(AND(C73="SGHY",C72&lt;&gt;"SGHY"),Supuestos!$B$11,IF(AND(C73="PAST"),Supuestos!$B$4/12,0))))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sheetData>
    <row r="1" spans="2:4" x14ac:dyDescent="0.25">
      <c r="B1" s="7" t="s">
        <v>16</v>
      </c>
      <c r="C1" t="s">
        <v>58</v>
      </c>
      <c r="D1" t="s">
        <v>8</v>
      </c>
    </row>
    <row r="2" spans="2:4" x14ac:dyDescent="0.25">
      <c r="B2">
        <f>IF(AND(C2="SOYB",C1&lt;&gt;"SOYB"),Supuestos!$B$9,IF(AND(C2="OATS",C1&lt;&gt;"OATS"),Supuestos!$B$12,IF(AND(C2="SGHY",C1&lt;&gt;"SGHY"),Supuestos!$B$11,IF(AND(C2="PAST"),Supuestos!$B$4/12,0))))</f>
        <v>10</v>
      </c>
      <c r="C2" t="s">
        <v>1</v>
      </c>
      <c r="D2" t="s">
        <v>17</v>
      </c>
    </row>
    <row r="3" spans="2:4" x14ac:dyDescent="0.25">
      <c r="B3">
        <f>IF(AND(C3="SOYB",C2&lt;&gt;"SOYB"),Supuestos!$B$9,IF(AND(C3="OATS",C2&lt;&gt;"OATS"),Supuestos!$B$12,IF(AND(C3="SGHY",C2&lt;&gt;"SGHY"),Supuestos!$B$11,IF(AND(C3="PAST"),Supuestos!$B$4/12,0))))</f>
        <v>10</v>
      </c>
      <c r="C3" t="s">
        <v>1</v>
      </c>
      <c r="D3" t="s">
        <v>18</v>
      </c>
    </row>
    <row r="4" spans="2:4" x14ac:dyDescent="0.25">
      <c r="B4">
        <f>IF(AND(C4="SOYB",C3&lt;&gt;"SOYB"),Supuestos!$B$9,IF(AND(C4="OATS",C3&lt;&gt;"OATS"),Supuestos!$B$12,IF(AND(C4="SGHY",C3&lt;&gt;"SGHY"),Supuestos!$B$11,IF(AND(C4="PAST"),Supuestos!$B$4/12,0))))</f>
        <v>10</v>
      </c>
      <c r="C4" t="s">
        <v>1</v>
      </c>
      <c r="D4" t="s">
        <v>19</v>
      </c>
    </row>
    <row r="5" spans="2:4" x14ac:dyDescent="0.25">
      <c r="B5">
        <f>IF(AND(C5="SOYB",C4&lt;&gt;"SOYB"),Supuestos!$B$9,IF(AND(C5="OATS",C4&lt;&gt;"OATS"),Supuestos!$B$12,IF(AND(C5="SGHY",C4&lt;&gt;"SGHY"),Supuestos!$B$11,IF(AND(C5="PAST"),Supuestos!$B$4/12,0))))</f>
        <v>10</v>
      </c>
      <c r="C5" t="s">
        <v>1</v>
      </c>
      <c r="D5" t="s">
        <v>20</v>
      </c>
    </row>
    <row r="6" spans="2:4" x14ac:dyDescent="0.25">
      <c r="B6">
        <f>IF(AND(C6="SOYB",C5&lt;&gt;"SOYB"),Supuestos!$B$9,IF(AND(C6="OATS",C5&lt;&gt;"OATS"),Supuestos!$B$12,IF(AND(C6="SGHY",C5&lt;&gt;"SGHY"),Supuestos!$B$11,IF(AND(C6="PAST"),Supuestos!$B$4/12,0))))</f>
        <v>10</v>
      </c>
      <c r="C6" t="s">
        <v>1</v>
      </c>
      <c r="D6" t="s">
        <v>21</v>
      </c>
    </row>
    <row r="7" spans="2:4" x14ac:dyDescent="0.25">
      <c r="B7">
        <f>IF(AND(C7="SOYB",C6&lt;&gt;"SOYB"),Supuestos!$B$9,IF(AND(C7="OATS",C6&lt;&gt;"OATS"),Supuestos!$B$12,IF(AND(C7="SGHY",C6&lt;&gt;"SGHY"),Supuestos!$B$11,IF(AND(C7="PAST"),Supuestos!$B$4/12,0))))</f>
        <v>10</v>
      </c>
      <c r="C7" t="s">
        <v>1</v>
      </c>
      <c r="D7" t="s">
        <v>22</v>
      </c>
    </row>
    <row r="8" spans="2:4" x14ac:dyDescent="0.25">
      <c r="B8">
        <f>IF(AND(C8="SOYB",C7&lt;&gt;"SOYB"),Supuestos!$B$9,IF(AND(C8="OATS",C7&lt;&gt;"OATS"),Supuestos!$B$12,IF(AND(C8="SGHY",C7&lt;&gt;"SGHY"),Supuestos!$B$11,IF(AND(C8="PAST"),Supuestos!$B$4/12,0))))</f>
        <v>10</v>
      </c>
      <c r="C8" t="s">
        <v>1</v>
      </c>
      <c r="D8" t="s">
        <v>23</v>
      </c>
    </row>
    <row r="9" spans="2:4" x14ac:dyDescent="0.25">
      <c r="B9">
        <f>IF(AND(C9="SOYB",C8&lt;&gt;"SOYB"),Supuestos!$B$9,IF(AND(C9="OATS",C8&lt;&gt;"OATS"),Supuestos!$B$12,IF(AND(C9="SGHY",C8&lt;&gt;"SGHY"),Supuestos!$B$11,IF(AND(C9="PAST"),Supuestos!$B$4/12,0))))</f>
        <v>10</v>
      </c>
      <c r="C9" t="s">
        <v>1</v>
      </c>
      <c r="D9" t="s">
        <v>24</v>
      </c>
    </row>
    <row r="10" spans="2:4" x14ac:dyDescent="0.25">
      <c r="B10">
        <f>IF(AND(C10="SOYB",C9&lt;&gt;"SOYB"),Supuestos!$B$9,IF(AND(C10="OATS",C9&lt;&gt;"OATS"),Supuestos!$B$12,IF(AND(C10="SGHY",C9&lt;&gt;"SGHY"),Supuestos!$B$11,IF(AND(C10="PAST"),Supuestos!$B$4/12,0))))</f>
        <v>10</v>
      </c>
      <c r="C10" t="s">
        <v>1</v>
      </c>
      <c r="D10" t="s">
        <v>25</v>
      </c>
    </row>
    <row r="11" spans="2:4" x14ac:dyDescent="0.25">
      <c r="B11">
        <f>IF(AND(C11="SOYB",C10&lt;&gt;"SOYB"),Supuestos!$B$9,IF(AND(C11="OATS",C10&lt;&gt;"OATS"),Supuestos!$B$12,IF(AND(C11="SGHY",C10&lt;&gt;"SGHY"),Supuestos!$B$11,IF(AND(C11="PAST"),Supuestos!$B$4/12,0))))</f>
        <v>10</v>
      </c>
      <c r="C11" t="s">
        <v>1</v>
      </c>
      <c r="D11" t="s">
        <v>26</v>
      </c>
    </row>
    <row r="12" spans="2:4" x14ac:dyDescent="0.25">
      <c r="B12">
        <f>IF(AND(C12="SOYB",C11&lt;&gt;"SOYB"),Supuestos!$B$9,IF(AND(C12="OATS",C11&lt;&gt;"OATS"),Supuestos!$B$12,IF(AND(C12="SGHY",C11&lt;&gt;"SGHY"),Supuestos!$B$11,IF(AND(C12="PAST"),Supuestos!$B$4/12,0))))</f>
        <v>10</v>
      </c>
      <c r="C12" t="s">
        <v>1</v>
      </c>
      <c r="D12" t="s">
        <v>27</v>
      </c>
    </row>
    <row r="13" spans="2:4" x14ac:dyDescent="0.25">
      <c r="B13">
        <f>IF(AND(C13="SOYB",C12&lt;&gt;"SOYB"),Supuestos!$B$9,IF(AND(C13="OATS",C12&lt;&gt;"OATS"),Supuestos!$B$12,IF(AND(C13="SGHY",C12&lt;&gt;"SGHY"),Supuestos!$B$11,IF(AND(C13="PAST"),Supuestos!$B$4/12,0))))</f>
        <v>10</v>
      </c>
      <c r="C13" t="s">
        <v>1</v>
      </c>
      <c r="D13" t="s">
        <v>28</v>
      </c>
    </row>
    <row r="14" spans="2:4" x14ac:dyDescent="0.25">
      <c r="B14">
        <f>IF(AND(C14="SOYB",C13&lt;&gt;"SOYB"),Supuestos!$B$9,IF(AND(C14="OATS",C13&lt;&gt;"OATS"),Supuestos!$B$12,IF(AND(C14="SGHY",C13&lt;&gt;"SGHY"),Supuestos!$B$11,IF(AND(C14="PAST"),Supuestos!$B$4/12,0))))</f>
        <v>10</v>
      </c>
      <c r="C14" t="s">
        <v>1</v>
      </c>
      <c r="D14" t="s">
        <v>17</v>
      </c>
    </row>
    <row r="15" spans="2:4" x14ac:dyDescent="0.25">
      <c r="B15">
        <f>IF(AND(C15="SOYB",C14&lt;&gt;"SOYB"),Supuestos!$B$9,IF(AND(C15="OATS",C14&lt;&gt;"OATS"),Supuestos!$B$12,IF(AND(C15="SGHY",C14&lt;&gt;"SGHY"),Supuestos!$B$11,IF(AND(C15="PAST"),Supuestos!$B$4/12,0))))</f>
        <v>10</v>
      </c>
      <c r="C15" t="s">
        <v>1</v>
      </c>
      <c r="D15" t="s">
        <v>18</v>
      </c>
    </row>
    <row r="16" spans="2:4" x14ac:dyDescent="0.25">
      <c r="B16">
        <f>IF(AND(C16="SOYB",C15&lt;&gt;"SOYB"),Supuestos!$B$9,IF(AND(C16="OATS",C15&lt;&gt;"OATS"),Supuestos!$B$12,IF(AND(C16="SGHY",C15&lt;&gt;"SGHY"),Supuestos!$B$11,IF(AND(C16="PAST"),Supuestos!$B$4/12,0))))</f>
        <v>10</v>
      </c>
      <c r="C16" t="s">
        <v>1</v>
      </c>
      <c r="D16" t="s">
        <v>19</v>
      </c>
    </row>
    <row r="17" spans="2:4" x14ac:dyDescent="0.25">
      <c r="B17">
        <f>IF(AND(C17="SOYB",C16&lt;&gt;"SOYB"),Supuestos!$B$9,IF(AND(C17="OATS",C16&lt;&gt;"OATS"),Supuestos!$B$12,IF(AND(C17="SGHY",C16&lt;&gt;"SGHY"),Supuestos!$B$11,IF(AND(C17="PAST"),Supuestos!$B$4/12,0))))</f>
        <v>10</v>
      </c>
      <c r="C17" t="s">
        <v>1</v>
      </c>
      <c r="D17" t="s">
        <v>20</v>
      </c>
    </row>
    <row r="18" spans="2:4" x14ac:dyDescent="0.25">
      <c r="B18">
        <f>IF(AND(C18="SOYB",C17&lt;&gt;"SOYB"),Supuestos!$B$9,IF(AND(C18="OATS",C17&lt;&gt;"OATS"),Supuestos!$B$12,IF(AND(C18="SGHY",C17&lt;&gt;"SGHY"),Supuestos!$B$11,IF(AND(C18="PAST"),Supuestos!$B$4/12,0))))</f>
        <v>10</v>
      </c>
      <c r="C18" t="s">
        <v>1</v>
      </c>
      <c r="D18" t="s">
        <v>21</v>
      </c>
    </row>
    <row r="19" spans="2:4" x14ac:dyDescent="0.25">
      <c r="B19">
        <f>IF(AND(C19="SOYB",C18&lt;&gt;"SOYB"),Supuestos!$B$9,IF(AND(C19="OATS",C18&lt;&gt;"OATS"),Supuestos!$B$12,IF(AND(C19="SGHY",C18&lt;&gt;"SGHY"),Supuestos!$B$11,IF(AND(C19="PAST"),Supuestos!$B$4/12,0))))</f>
        <v>10</v>
      </c>
      <c r="C19" t="s">
        <v>1</v>
      </c>
      <c r="D19" t="s">
        <v>22</v>
      </c>
    </row>
    <row r="20" spans="2:4" x14ac:dyDescent="0.25">
      <c r="B20">
        <f>IF(AND(C20="SOYB",C19&lt;&gt;"SOYB"),Supuestos!$B$9,IF(AND(C20="OATS",C19&lt;&gt;"OATS"),Supuestos!$B$12,IF(AND(C20="SGHY",C19&lt;&gt;"SGHY"),Supuestos!$B$11,IF(AND(C20="PAST"),Supuestos!$B$4/12,0))))</f>
        <v>10</v>
      </c>
      <c r="C20" t="s">
        <v>1</v>
      </c>
      <c r="D20" t="s">
        <v>23</v>
      </c>
    </row>
    <row r="21" spans="2:4" x14ac:dyDescent="0.25">
      <c r="B21">
        <f>IF(AND(C21="SOYB",C20&lt;&gt;"SOYB"),Supuestos!$B$9,IF(AND(C21="OATS",C20&lt;&gt;"OATS"),Supuestos!$B$12,IF(AND(C21="SGHY",C20&lt;&gt;"SGHY"),Supuestos!$B$11,IF(AND(C21="PAST"),Supuestos!$B$4/12,0))))</f>
        <v>10</v>
      </c>
      <c r="C21" t="s">
        <v>1</v>
      </c>
      <c r="D21" t="s">
        <v>24</v>
      </c>
    </row>
    <row r="22" spans="2:4" x14ac:dyDescent="0.25">
      <c r="B22">
        <f>IF(AND(C22="SOYB",C21&lt;&gt;"SOYB"),Supuestos!$B$9,IF(AND(C22="OATS",C21&lt;&gt;"OATS"),Supuestos!$B$12,IF(AND(C22="SGHY",C21&lt;&gt;"SGHY"),Supuestos!$B$11,IF(AND(C22="PAST"),Supuestos!$B$4/12,0))))</f>
        <v>10</v>
      </c>
      <c r="C22" t="s">
        <v>1</v>
      </c>
      <c r="D22" t="s">
        <v>25</v>
      </c>
    </row>
    <row r="23" spans="2:4" x14ac:dyDescent="0.25">
      <c r="B23">
        <f>IF(AND(C23="SOYB",C22&lt;&gt;"SOYB"),Supuestos!$B$9,IF(AND(C23="OATS",C22&lt;&gt;"OATS"),Supuestos!$B$12,IF(AND(C23="SGHY",C22&lt;&gt;"SGHY"),Supuestos!$B$11,IF(AND(C23="PAST"),Supuestos!$B$4/12,0))))</f>
        <v>10</v>
      </c>
      <c r="C23" t="s">
        <v>1</v>
      </c>
      <c r="D23" t="s">
        <v>26</v>
      </c>
    </row>
    <row r="24" spans="2:4" x14ac:dyDescent="0.25">
      <c r="B24">
        <f>IF(AND(C24="SOYB",C23&lt;&gt;"SOYB"),Supuestos!$B$9,IF(AND(C24="OATS",C23&lt;&gt;"OATS"),Supuestos!$B$12,IF(AND(C24="SGHY",C23&lt;&gt;"SGHY"),Supuestos!$B$11,IF(AND(C24="PAST"),Supuestos!$B$4/12,0))))</f>
        <v>10</v>
      </c>
      <c r="C24" t="s">
        <v>1</v>
      </c>
      <c r="D24" t="s">
        <v>27</v>
      </c>
    </row>
    <row r="25" spans="2:4" x14ac:dyDescent="0.25">
      <c r="B25">
        <f>IF(AND(C25="SOYB",C24&lt;&gt;"SOYB"),Supuestos!$B$9,IF(AND(C25="OATS",C24&lt;&gt;"OATS"),Supuestos!$B$12,IF(AND(C25="SGHY",C24&lt;&gt;"SGHY"),Supuestos!$B$11,IF(AND(C25="PAST"),Supuestos!$B$4/12,0))))</f>
        <v>10</v>
      </c>
      <c r="C25" t="s">
        <v>1</v>
      </c>
      <c r="D25" t="s">
        <v>28</v>
      </c>
    </row>
    <row r="26" spans="2:4" x14ac:dyDescent="0.25">
      <c r="B26">
        <f>IF(AND(C26="SOYB",C25&lt;&gt;"SOYB"),Supuestos!$B$9,IF(AND(C26="OATS",C25&lt;&gt;"OATS"),Supuestos!$B$12,IF(AND(C26="SGHY",C25&lt;&gt;"SGHY"),Supuestos!$B$11,IF(AND(C26="PAST"),Supuestos!$B$4/12,0))))</f>
        <v>10</v>
      </c>
      <c r="C26" t="s">
        <v>1</v>
      </c>
      <c r="D26" t="s">
        <v>17</v>
      </c>
    </row>
    <row r="27" spans="2:4" x14ac:dyDescent="0.25">
      <c r="B27">
        <f>IF(AND(C27="SOYB",C26&lt;&gt;"SOYB"),Supuestos!$B$9,IF(AND(C27="OATS",C26&lt;&gt;"OATS"),Supuestos!$B$12,IF(AND(C27="SGHY",C26&lt;&gt;"SGHY"),Supuestos!$B$11,IF(AND(C27="PAST"),Supuestos!$B$4/12,0))))</f>
        <v>393</v>
      </c>
      <c r="C27" t="s">
        <v>6</v>
      </c>
      <c r="D27" t="s">
        <v>18</v>
      </c>
    </row>
    <row r="28" spans="2:4" x14ac:dyDescent="0.25">
      <c r="B28">
        <f>IF(AND(C28="SOYB",C27&lt;&gt;"SOYB"),Supuestos!$B$9,IF(AND(C28="OATS",C27&lt;&gt;"OATS"),Supuestos!$B$12,IF(AND(C28="SGHY",C27&lt;&gt;"SGHY"),Supuestos!$B$11,IF(AND(C28="PAST"),Supuestos!$B$4/12,0))))</f>
        <v>0</v>
      </c>
      <c r="C28" t="s">
        <v>6</v>
      </c>
      <c r="D28" t="s">
        <v>19</v>
      </c>
    </row>
    <row r="29" spans="2:4" x14ac:dyDescent="0.25">
      <c r="B29">
        <f>IF(AND(C29="SOYB",C28&lt;&gt;"SOYB"),Supuestos!$B$9,IF(AND(C29="OATS",C28&lt;&gt;"OATS"),Supuestos!$B$12,IF(AND(C29="SGHY",C28&lt;&gt;"SGHY"),Supuestos!$B$11,IF(AND(C29="PAST"),Supuestos!$B$4/12,0))))</f>
        <v>0</v>
      </c>
      <c r="C29" t="s">
        <v>6</v>
      </c>
      <c r="D29" t="s">
        <v>20</v>
      </c>
    </row>
    <row r="30" spans="2:4" x14ac:dyDescent="0.25">
      <c r="B30">
        <f>IF(AND(C30="SOYB",C29&lt;&gt;"SOYB"),Supuestos!$B$9,IF(AND(C30="OATS",C29&lt;&gt;"OATS"),Supuestos!$B$12,IF(AND(C30="SGHY",C29&lt;&gt;"SGHY"),Supuestos!$B$11,IF(AND(C30="PAST"),Supuestos!$B$4/12,0))))</f>
        <v>0</v>
      </c>
      <c r="C30" t="s">
        <v>6</v>
      </c>
      <c r="D30" t="s">
        <v>21</v>
      </c>
    </row>
    <row r="31" spans="2:4" x14ac:dyDescent="0.25">
      <c r="B31">
        <f>IF(AND(C31="SOYB",C30&lt;&gt;"SOYB"),Supuestos!$B$9,IF(AND(C31="OATS",C30&lt;&gt;"OATS"),Supuestos!$B$12,IF(AND(C31="SGHY",C30&lt;&gt;"SGHY"),Supuestos!$B$11,IF(AND(C31="PAST"),Supuestos!$B$4/12,0))))</f>
        <v>0</v>
      </c>
      <c r="C31" t="s">
        <v>6</v>
      </c>
      <c r="D31" t="s">
        <v>22</v>
      </c>
    </row>
    <row r="32" spans="2:4" x14ac:dyDescent="0.25">
      <c r="B32">
        <f>IF(AND(C32="SOYB",C31&lt;&gt;"SOYB"),Supuestos!$B$9,IF(AND(C32="OATS",C31&lt;&gt;"OATS"),Supuestos!$B$12,IF(AND(C32="SGHY",C31&lt;&gt;"SGHY"),Supuestos!$B$11,IF(AND(C32="PAST"),Supuestos!$B$4/12,0))))</f>
        <v>0</v>
      </c>
      <c r="C32" t="s">
        <v>6</v>
      </c>
      <c r="D32" t="s">
        <v>23</v>
      </c>
    </row>
    <row r="33" spans="2:4" x14ac:dyDescent="0.25">
      <c r="B33">
        <f>IF(AND(C33="SOYB",C32&lt;&gt;"SOYB"),Supuestos!$B$9,IF(AND(C33="OATS",C32&lt;&gt;"OATS"),Supuestos!$B$12,IF(AND(C33="SGHY",C32&lt;&gt;"SGHY"),Supuestos!$B$11,IF(AND(C33="PAST"),Supuestos!$B$4/12,0))))</f>
        <v>0</v>
      </c>
      <c r="C33" t="s">
        <v>6</v>
      </c>
      <c r="D33" t="s">
        <v>24</v>
      </c>
    </row>
    <row r="34" spans="2:4" x14ac:dyDescent="0.25">
      <c r="B34">
        <f>IF(AND(C34="SOYB",C33&lt;&gt;"SOYB"),Supuestos!$B$9,IF(AND(C34="OATS",C33&lt;&gt;"OATS"),Supuestos!$B$12,IF(AND(C34="SGHY",C33&lt;&gt;"SGHY"),Supuestos!$B$11,IF(AND(C34="PAST"),Supuestos!$B$4/12,0))))</f>
        <v>0</v>
      </c>
      <c r="C34" t="s">
        <v>6</v>
      </c>
      <c r="D34" t="s">
        <v>25</v>
      </c>
    </row>
    <row r="35" spans="2:4" x14ac:dyDescent="0.25">
      <c r="B35">
        <f>IF(AND(C35="SOYB",C34&lt;&gt;"SOYB"),Supuestos!$B$9,IF(AND(C35="OATS",C34&lt;&gt;"OATS"),Supuestos!$B$12,IF(AND(C35="SGHY",C34&lt;&gt;"SGHY"),Supuestos!$B$11,IF(AND(C35="PAST"),Supuestos!$B$4/12,0))))</f>
        <v>447</v>
      </c>
      <c r="C35" t="s">
        <v>7</v>
      </c>
      <c r="D35" t="s">
        <v>26</v>
      </c>
    </row>
    <row r="36" spans="2:4" x14ac:dyDescent="0.25">
      <c r="B36">
        <f>IF(AND(C36="SOYB",C35&lt;&gt;"SOYB"),Supuestos!$B$9,IF(AND(C36="OATS",C35&lt;&gt;"OATS"),Supuestos!$B$12,IF(AND(C36="SGHY",C35&lt;&gt;"SGHY"),Supuestos!$B$11,IF(AND(C36="PAST"),Supuestos!$B$4/12,0))))</f>
        <v>0</v>
      </c>
      <c r="C36" t="s">
        <v>7</v>
      </c>
      <c r="D36" t="s">
        <v>27</v>
      </c>
    </row>
    <row r="37" spans="2:4" x14ac:dyDescent="0.25">
      <c r="B37">
        <f>IF(AND(C37="SOYB",C36&lt;&gt;"SOYB"),Supuestos!$B$9,IF(AND(C37="OATS",C36&lt;&gt;"OATS"),Supuestos!$B$12,IF(AND(C37="SGHY",C36&lt;&gt;"SGHY"),Supuestos!$B$11,IF(AND(C37="PAST"),Supuestos!$B$4/12,0))))</f>
        <v>0</v>
      </c>
      <c r="C37" t="s">
        <v>7</v>
      </c>
      <c r="D37" t="s">
        <v>28</v>
      </c>
    </row>
    <row r="38" spans="2:4" x14ac:dyDescent="0.25">
      <c r="B38">
        <f>IF(AND(C38="SOYB",C37&lt;&gt;"SOYB"),Supuestos!$B$9,IF(AND(C38="OATS",C37&lt;&gt;"OATS"),Supuestos!$B$12,IF(AND(C38="SGHY",C37&lt;&gt;"SGHY"),Supuestos!$B$11,IF(AND(C38="PAST"),Supuestos!$B$4/12,0))))</f>
        <v>0</v>
      </c>
      <c r="C38" t="s">
        <v>7</v>
      </c>
      <c r="D38" t="s">
        <v>17</v>
      </c>
    </row>
    <row r="39" spans="2:4" x14ac:dyDescent="0.25">
      <c r="B39">
        <f>IF(AND(C39="SOYB",C38&lt;&gt;"SOYB"),Supuestos!$B$9,IF(AND(C39="OATS",C38&lt;&gt;"OATS"),Supuestos!$B$12,IF(AND(C39="SGHY",C38&lt;&gt;"SGHY"),Supuestos!$B$11,IF(AND(C39="PAST"),Supuestos!$B$4/12,0))))</f>
        <v>0</v>
      </c>
      <c r="C39" t="s">
        <v>7</v>
      </c>
      <c r="D39" t="s">
        <v>18</v>
      </c>
    </row>
    <row r="40" spans="2:4" x14ac:dyDescent="0.25">
      <c r="B40">
        <f>IF(AND(C40="SOYB",C39&lt;&gt;"SOYB"),Supuestos!$B$9,IF(AND(C40="OATS",C39&lt;&gt;"OATS"),Supuestos!$B$12,IF(AND(C40="SGHY",C39&lt;&gt;"SGHY"),Supuestos!$B$11,IF(AND(C40="PAST"),Supuestos!$B$4/12,0))))</f>
        <v>0</v>
      </c>
      <c r="C40" t="s">
        <v>7</v>
      </c>
      <c r="D40" t="s">
        <v>19</v>
      </c>
    </row>
    <row r="41" spans="2:4" x14ac:dyDescent="0.25">
      <c r="B41">
        <f>IF(AND(C41="SOYB",C40&lt;&gt;"SOYB"),Supuestos!$B$9,IF(AND(C41="OATS",C40&lt;&gt;"OATS"),Supuestos!$B$12,IF(AND(C41="SGHY",C40&lt;&gt;"SGHY"),Supuestos!$B$11,IF(AND(C41="PAST"),Supuestos!$B$4/12,0))))</f>
        <v>10</v>
      </c>
      <c r="C41" t="s">
        <v>1</v>
      </c>
      <c r="D41" t="s">
        <v>20</v>
      </c>
    </row>
    <row r="42" spans="2:4" x14ac:dyDescent="0.25">
      <c r="B42">
        <f>IF(AND(C42="SOYB",C41&lt;&gt;"SOYB"),Supuestos!$B$9,IF(AND(C42="OATS",C41&lt;&gt;"OATS"),Supuestos!$B$12,IF(AND(C42="SGHY",C41&lt;&gt;"SGHY"),Supuestos!$B$11,IF(AND(C42="PAST"),Supuestos!$B$4/12,0))))</f>
        <v>10</v>
      </c>
      <c r="C42" t="s">
        <v>1</v>
      </c>
      <c r="D42" t="s">
        <v>21</v>
      </c>
    </row>
    <row r="43" spans="2:4" x14ac:dyDescent="0.25">
      <c r="B43">
        <f>IF(AND(C43="SOYB",C42&lt;&gt;"SOYB"),Supuestos!$B$9,IF(AND(C43="OATS",C42&lt;&gt;"OATS"),Supuestos!$B$12,IF(AND(C43="SGHY",C42&lt;&gt;"SGHY"),Supuestos!$B$11,IF(AND(C43="PAST"),Supuestos!$B$4/12,0))))</f>
        <v>10</v>
      </c>
      <c r="C43" t="s">
        <v>1</v>
      </c>
      <c r="D43" t="s">
        <v>22</v>
      </c>
    </row>
    <row r="44" spans="2:4" x14ac:dyDescent="0.25">
      <c r="B44">
        <f>IF(AND(C44="SOYB",C43&lt;&gt;"SOYB"),Supuestos!$B$9,IF(AND(C44="OATS",C43&lt;&gt;"OATS"),Supuestos!$B$12,IF(AND(C44="SGHY",C43&lt;&gt;"SGHY"),Supuestos!$B$11,IF(AND(C44="PAST"),Supuestos!$B$4/12,0))))</f>
        <v>10</v>
      </c>
      <c r="C44" t="s">
        <v>1</v>
      </c>
      <c r="D44" t="s">
        <v>23</v>
      </c>
    </row>
    <row r="45" spans="2:4" x14ac:dyDescent="0.25">
      <c r="B45">
        <f>IF(AND(C45="SOYB",C44&lt;&gt;"SOYB"),Supuestos!$B$9,IF(AND(C45="OATS",C44&lt;&gt;"OATS"),Supuestos!$B$12,IF(AND(C45="SGHY",C44&lt;&gt;"SGHY"),Supuestos!$B$11,IF(AND(C45="PAST"),Supuestos!$B$4/12,0))))</f>
        <v>10</v>
      </c>
      <c r="C45" t="s">
        <v>1</v>
      </c>
      <c r="D45" t="s">
        <v>24</v>
      </c>
    </row>
    <row r="46" spans="2:4" x14ac:dyDescent="0.25">
      <c r="B46">
        <f>IF(AND(C46="SOYB",C45&lt;&gt;"SOYB"),Supuestos!$B$9,IF(AND(C46="OATS",C45&lt;&gt;"OATS"),Supuestos!$B$12,IF(AND(C46="SGHY",C45&lt;&gt;"SGHY"),Supuestos!$B$11,IF(AND(C46="PAST"),Supuestos!$B$4/12,0))))</f>
        <v>10</v>
      </c>
      <c r="C46" t="s">
        <v>1</v>
      </c>
      <c r="D46" t="s">
        <v>25</v>
      </c>
    </row>
    <row r="47" spans="2:4" x14ac:dyDescent="0.25">
      <c r="B47">
        <f>IF(AND(C47="SOYB",C46&lt;&gt;"SOYB"),Supuestos!$B$9,IF(AND(C47="OATS",C46&lt;&gt;"OATS"),Supuestos!$B$12,IF(AND(C47="SGHY",C46&lt;&gt;"SGHY"),Supuestos!$B$11,IF(AND(C47="PAST"),Supuestos!$B$4/12,0))))</f>
        <v>10</v>
      </c>
      <c r="C47" t="s">
        <v>1</v>
      </c>
      <c r="D47" t="s">
        <v>26</v>
      </c>
    </row>
    <row r="48" spans="2:4" x14ac:dyDescent="0.25">
      <c r="B48">
        <f>IF(AND(C48="SOYB",C47&lt;&gt;"SOYB"),Supuestos!$B$9,IF(AND(C48="OATS",C47&lt;&gt;"OATS"),Supuestos!$B$12,IF(AND(C48="SGHY",C47&lt;&gt;"SGHY"),Supuestos!$B$11,IF(AND(C48="PAST"),Supuestos!$B$4/12,0))))</f>
        <v>10</v>
      </c>
      <c r="C48" t="s">
        <v>1</v>
      </c>
      <c r="D48" t="s">
        <v>27</v>
      </c>
    </row>
    <row r="49" spans="2:4" x14ac:dyDescent="0.25">
      <c r="B49">
        <f>IF(AND(C49="SOYB",C48&lt;&gt;"SOYB"),Supuestos!$B$9,IF(AND(C49="OATS",C48&lt;&gt;"OATS"),Supuestos!$B$12,IF(AND(C49="SGHY",C48&lt;&gt;"SGHY"),Supuestos!$B$11,IF(AND(C49="PAST"),Supuestos!$B$4/12,0))))</f>
        <v>10</v>
      </c>
      <c r="C49" t="s">
        <v>1</v>
      </c>
      <c r="D49" t="s">
        <v>28</v>
      </c>
    </row>
    <row r="50" spans="2:4" x14ac:dyDescent="0.25">
      <c r="B50">
        <f>IF(AND(C50="SOYB",C49&lt;&gt;"SOYB"),Supuestos!$B$9,IF(AND(C50="OATS",C49&lt;&gt;"OATS"),Supuestos!$B$12,IF(AND(C50="SGHY",C49&lt;&gt;"SGHY"),Supuestos!$B$11,IF(AND(C50="PAST"),Supuestos!$B$4/12,0))))</f>
        <v>10</v>
      </c>
      <c r="C50" t="s">
        <v>1</v>
      </c>
      <c r="D50" t="s">
        <v>17</v>
      </c>
    </row>
    <row r="51" spans="2:4" x14ac:dyDescent="0.25">
      <c r="B51">
        <f>IF(AND(C51="SOYB",C50&lt;&gt;"SOYB"),Supuestos!$B$9,IF(AND(C51="OATS",C50&lt;&gt;"OATS"),Supuestos!$B$12,IF(AND(C51="SGHY",C50&lt;&gt;"SGHY"),Supuestos!$B$11,IF(AND(C51="PAST"),Supuestos!$B$4/12,0))))</f>
        <v>10</v>
      </c>
      <c r="C51" t="s">
        <v>1</v>
      </c>
      <c r="D51" t="s">
        <v>18</v>
      </c>
    </row>
    <row r="52" spans="2:4" x14ac:dyDescent="0.25">
      <c r="B52">
        <f>IF(AND(C52="SOYB",C51&lt;&gt;"SOYB"),Supuestos!$B$9,IF(AND(C52="OATS",C51&lt;&gt;"OATS"),Supuestos!$B$12,IF(AND(C52="SGHY",C51&lt;&gt;"SGHY"),Supuestos!$B$11,IF(AND(C52="PAST"),Supuestos!$B$4/12,0))))</f>
        <v>10</v>
      </c>
      <c r="C52" t="s">
        <v>1</v>
      </c>
      <c r="D52" t="s">
        <v>19</v>
      </c>
    </row>
    <row r="53" spans="2:4" x14ac:dyDescent="0.25">
      <c r="B53">
        <f>IF(AND(C53="SOYB",C52&lt;&gt;"SOYB"),Supuestos!$B$9,IF(AND(C53="OATS",C52&lt;&gt;"OATS"),Supuestos!$B$12,IF(AND(C53="SGHY",C52&lt;&gt;"SGHY"),Supuestos!$B$11,IF(AND(C53="PAST"),Supuestos!$B$4/12,0))))</f>
        <v>10</v>
      </c>
      <c r="C53" t="s">
        <v>1</v>
      </c>
      <c r="D53" t="s">
        <v>20</v>
      </c>
    </row>
    <row r="54" spans="2:4" x14ac:dyDescent="0.25">
      <c r="B54">
        <f>IF(AND(C54="SOYB",C53&lt;&gt;"SOYB"),Supuestos!$B$9,IF(AND(C54="OATS",C53&lt;&gt;"OATS"),Supuestos!$B$12,IF(AND(C54="SGHY",C53&lt;&gt;"SGHY"),Supuestos!$B$11,IF(AND(C54="PAST"),Supuestos!$B$4/12,0))))</f>
        <v>10</v>
      </c>
      <c r="C54" t="s">
        <v>1</v>
      </c>
      <c r="D54" t="s">
        <v>21</v>
      </c>
    </row>
    <row r="55" spans="2:4" x14ac:dyDescent="0.25">
      <c r="B55">
        <f>IF(AND(C55="SOYB",C54&lt;&gt;"SOYB"),Supuestos!$B$9,IF(AND(C55="OATS",C54&lt;&gt;"OATS"),Supuestos!$B$12,IF(AND(C55="SGHY",C54&lt;&gt;"SGHY"),Supuestos!$B$11,IF(AND(C55="PAST"),Supuestos!$B$4/12,0))))</f>
        <v>10</v>
      </c>
      <c r="C55" t="s">
        <v>1</v>
      </c>
      <c r="D55" t="s">
        <v>22</v>
      </c>
    </row>
    <row r="56" spans="2:4" x14ac:dyDescent="0.25">
      <c r="B56">
        <f>IF(AND(C56="SOYB",C55&lt;&gt;"SOYB"),Supuestos!$B$9,IF(AND(C56="OATS",C55&lt;&gt;"OATS"),Supuestos!$B$12,IF(AND(C56="SGHY",C55&lt;&gt;"SGHY"),Supuestos!$B$11,IF(AND(C56="PAST"),Supuestos!$B$4/12,0))))</f>
        <v>10</v>
      </c>
      <c r="C56" t="s">
        <v>1</v>
      </c>
      <c r="D56" t="s">
        <v>23</v>
      </c>
    </row>
    <row r="57" spans="2:4" x14ac:dyDescent="0.25">
      <c r="B57">
        <f>IF(AND(C57="SOYB",C56&lt;&gt;"SOYB"),Supuestos!$B$9,IF(AND(C57="OATS",C56&lt;&gt;"OATS"),Supuestos!$B$12,IF(AND(C57="SGHY",C56&lt;&gt;"SGHY"),Supuestos!$B$11,IF(AND(C57="PAST"),Supuestos!$B$4/12,0))))</f>
        <v>10</v>
      </c>
      <c r="C57" t="s">
        <v>1</v>
      </c>
      <c r="D57" t="s">
        <v>24</v>
      </c>
    </row>
    <row r="58" spans="2:4" x14ac:dyDescent="0.25">
      <c r="B58">
        <f>IF(AND(C58="SOYB",C57&lt;&gt;"SOYB"),Supuestos!$B$9,IF(AND(C58="OATS",C57&lt;&gt;"OATS"),Supuestos!$B$12,IF(AND(C58="SGHY",C57&lt;&gt;"SGHY"),Supuestos!$B$11,IF(AND(C58="PAST"),Supuestos!$B$4/12,0))))</f>
        <v>10</v>
      </c>
      <c r="C58" t="s">
        <v>1</v>
      </c>
      <c r="D58" t="s">
        <v>25</v>
      </c>
    </row>
    <row r="59" spans="2:4" x14ac:dyDescent="0.25">
      <c r="B59">
        <f>IF(AND(C59="SOYB",C58&lt;&gt;"SOYB"),Supuestos!$B$9,IF(AND(C59="OATS",C58&lt;&gt;"OATS"),Supuestos!$B$12,IF(AND(C59="SGHY",C58&lt;&gt;"SGHY"),Supuestos!$B$11,IF(AND(C59="PAST"),Supuestos!$B$4/12,0))))</f>
        <v>10</v>
      </c>
      <c r="C59" t="s">
        <v>1</v>
      </c>
      <c r="D59" t="s">
        <v>26</v>
      </c>
    </row>
    <row r="60" spans="2:4" x14ac:dyDescent="0.25">
      <c r="B60">
        <f>IF(AND(C60="SOYB",C59&lt;&gt;"SOYB"),Supuestos!$B$9,IF(AND(C60="OATS",C59&lt;&gt;"OATS"),Supuestos!$B$12,IF(AND(C60="SGHY",C59&lt;&gt;"SGHY"),Supuestos!$B$11,IF(AND(C60="PAST"),Supuestos!$B$4/12,0))))</f>
        <v>10</v>
      </c>
      <c r="C60" t="s">
        <v>1</v>
      </c>
      <c r="D60" t="s">
        <v>27</v>
      </c>
    </row>
    <row r="61" spans="2:4" x14ac:dyDescent="0.25">
      <c r="B61">
        <f>IF(AND(C61="SOYB",C60&lt;&gt;"SOYB"),Supuestos!$B$9,IF(AND(C61="OATS",C60&lt;&gt;"OATS"),Supuestos!$B$12,IF(AND(C61="SGHY",C60&lt;&gt;"SGHY"),Supuestos!$B$11,IF(AND(C61="PAST"),Supuestos!$B$4/12,0))))</f>
        <v>10</v>
      </c>
      <c r="C61" t="s">
        <v>1</v>
      </c>
      <c r="D61" t="s">
        <v>28</v>
      </c>
    </row>
    <row r="62" spans="2:4" x14ac:dyDescent="0.25">
      <c r="B62">
        <f>IF(AND(C62="SOYB",C61&lt;&gt;"SOYB"),Supuestos!$B$9,IF(AND(C62="OATS",C61&lt;&gt;"OATS"),Supuestos!$B$12,IF(AND(C62="SGHY",C61&lt;&gt;"SGHY"),Supuestos!$B$11,IF(AND(C62="PAST"),Supuestos!$B$4/12,0))))</f>
        <v>10</v>
      </c>
      <c r="C62" t="s">
        <v>1</v>
      </c>
      <c r="D62" t="s">
        <v>17</v>
      </c>
    </row>
    <row r="63" spans="2:4" x14ac:dyDescent="0.25">
      <c r="B63">
        <f>IF(AND(C63="SOYB",C62&lt;&gt;"SOYB"),Supuestos!$B$9,IF(AND(C63="OATS",C62&lt;&gt;"OATS"),Supuestos!$B$12,IF(AND(C63="SGHY",C62&lt;&gt;"SGHY"),Supuestos!$B$11,IF(AND(C63="PAST"),Supuestos!$B$4/12,0))))</f>
        <v>10</v>
      </c>
      <c r="C63" t="s">
        <v>1</v>
      </c>
      <c r="D63" t="s">
        <v>18</v>
      </c>
    </row>
    <row r="64" spans="2:4" x14ac:dyDescent="0.25">
      <c r="B64">
        <f>IF(AND(C64="SOYB",C63&lt;&gt;"SOYB"),Supuestos!$B$9,IF(AND(C64="OATS",C63&lt;&gt;"OATS"),Supuestos!$B$12,IF(AND(C64="SGHY",C63&lt;&gt;"SGHY"),Supuestos!$B$11,IF(AND(C64="PAST"),Supuestos!$B$4/12,0))))</f>
        <v>10</v>
      </c>
      <c r="C64" t="s">
        <v>1</v>
      </c>
      <c r="D64" t="s">
        <v>19</v>
      </c>
    </row>
    <row r="65" spans="2:4" x14ac:dyDescent="0.25">
      <c r="B65">
        <f>IF(AND(C65="SOYB",C64&lt;&gt;"SOYB"),Supuestos!$B$9,IF(AND(C65="OATS",C64&lt;&gt;"OATS"),Supuestos!$B$12,IF(AND(C65="SGHY",C64&lt;&gt;"SGHY"),Supuestos!$B$11,IF(AND(C65="PAST"),Supuestos!$B$4/12,0))))</f>
        <v>10</v>
      </c>
      <c r="C65" t="s">
        <v>1</v>
      </c>
      <c r="D65" t="s">
        <v>20</v>
      </c>
    </row>
    <row r="66" spans="2:4" x14ac:dyDescent="0.25">
      <c r="B66">
        <f>IF(AND(C66="SOYB",C65&lt;&gt;"SOYB"),Supuestos!$B$9,IF(AND(C66="OATS",C65&lt;&gt;"OATS"),Supuestos!$B$12,IF(AND(C66="SGHY",C65&lt;&gt;"SGHY"),Supuestos!$B$11,IF(AND(C66="PAST"),Supuestos!$B$4/12,0))))</f>
        <v>10</v>
      </c>
      <c r="C66" t="s">
        <v>1</v>
      </c>
      <c r="D66" t="s">
        <v>21</v>
      </c>
    </row>
    <row r="67" spans="2:4" x14ac:dyDescent="0.25">
      <c r="B67">
        <f>IF(AND(C67="SOYB",C66&lt;&gt;"SOYB"),Supuestos!$B$9,IF(AND(C67="OATS",C66&lt;&gt;"OATS"),Supuestos!$B$12,IF(AND(C67="SGHY",C66&lt;&gt;"SGHY"),Supuestos!$B$11,IF(AND(C67="PAST"),Supuestos!$B$4/12,0))))</f>
        <v>10</v>
      </c>
      <c r="C67" t="s">
        <v>1</v>
      </c>
      <c r="D67" t="s">
        <v>22</v>
      </c>
    </row>
    <row r="68" spans="2:4" x14ac:dyDescent="0.25">
      <c r="B68">
        <f>IF(AND(C68="SOYB",C67&lt;&gt;"SOYB"),Supuestos!$B$9,IF(AND(C68="OATS",C67&lt;&gt;"OATS"),Supuestos!$B$12,IF(AND(C68="SGHY",C67&lt;&gt;"SGHY"),Supuestos!$B$11,IF(AND(C68="PAST"),Supuestos!$B$4/12,0))))</f>
        <v>10</v>
      </c>
      <c r="C68" t="s">
        <v>1</v>
      </c>
      <c r="D68" t="s">
        <v>23</v>
      </c>
    </row>
    <row r="69" spans="2:4" x14ac:dyDescent="0.25">
      <c r="B69">
        <f>IF(AND(C69="SOYB",C68&lt;&gt;"SOYB"),Supuestos!$B$9,IF(AND(C69="OATS",C68&lt;&gt;"OATS"),Supuestos!$B$12,IF(AND(C69="SGHY",C68&lt;&gt;"SGHY"),Supuestos!$B$11,IF(AND(C69="PAST"),Supuestos!$B$4/12,0))))</f>
        <v>10</v>
      </c>
      <c r="C69" t="s">
        <v>1</v>
      </c>
      <c r="D69" t="s">
        <v>24</v>
      </c>
    </row>
    <row r="70" spans="2:4" x14ac:dyDescent="0.25">
      <c r="B70">
        <f>IF(AND(C70="SOYB",C69&lt;&gt;"SOYB"),Supuestos!$B$9,IF(AND(C70="OATS",C69&lt;&gt;"OATS"),Supuestos!$B$12,IF(AND(C70="SGHY",C69&lt;&gt;"SGHY"),Supuestos!$B$11,IF(AND(C70="PAST"),Supuestos!$B$4/12,0))))</f>
        <v>10</v>
      </c>
      <c r="C70" t="s">
        <v>1</v>
      </c>
      <c r="D70" t="s">
        <v>25</v>
      </c>
    </row>
    <row r="71" spans="2:4" x14ac:dyDescent="0.25">
      <c r="B71">
        <f>IF(AND(C71="SOYB",C70&lt;&gt;"SOYB"),Supuestos!$B$9,IF(AND(C71="OATS",C70&lt;&gt;"OATS"),Supuestos!$B$12,IF(AND(C71="SGHY",C70&lt;&gt;"SGHY"),Supuestos!$B$11,IF(AND(C71="PAST"),Supuestos!$B$4/12,0))))</f>
        <v>10</v>
      </c>
      <c r="C71" t="s">
        <v>1</v>
      </c>
      <c r="D71" t="s">
        <v>26</v>
      </c>
    </row>
    <row r="72" spans="2:4" x14ac:dyDescent="0.25">
      <c r="B72">
        <f>IF(AND(C72="SOYB",C71&lt;&gt;"SOYB"),Supuestos!$B$9,IF(AND(C72="OATS",C71&lt;&gt;"OATS"),Supuestos!$B$12,IF(AND(C72="SGHY",C71&lt;&gt;"SGHY"),Supuestos!$B$11,IF(AND(C72="PAST"),Supuestos!$B$4/12,0))))</f>
        <v>10</v>
      </c>
      <c r="C72" t="s">
        <v>1</v>
      </c>
      <c r="D72" t="s">
        <v>27</v>
      </c>
    </row>
    <row r="73" spans="2:4" x14ac:dyDescent="0.25">
      <c r="B73">
        <f>IF(AND(C73="SOYB",C72&lt;&gt;"SOYB"),Supuestos!$B$9,IF(AND(C73="OATS",C72&lt;&gt;"OATS"),Supuestos!$B$12,IF(AND(C73="SGHY",C72&lt;&gt;"SGHY"),Supuestos!$B$11,IF(AND(C73="PAST"),Supuestos!$B$4/12,0))))</f>
        <v>10</v>
      </c>
      <c r="C73" t="s">
        <v>1</v>
      </c>
      <c r="D73" t="s">
        <v>28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Supuestos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  <vt:lpstr>Rotacion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2020-03-25T15:03:14Z</dcterms:created>
  <dcterms:modified xsi:type="dcterms:W3CDTF">2020-06-16T22:43:17Z</dcterms:modified>
</cp:coreProperties>
</file>