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Planeta\08-08\"/>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H18" i="1"/>
  <c r="H17" i="1"/>
  <c r="H16"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A13" i="1" s="1"/>
  <c r="H11" i="1"/>
  <c r="F11" i="1"/>
  <c r="G11" i="1" s="1"/>
  <c r="H10" i="1"/>
  <c r="F10" i="1"/>
  <c r="G10" i="1" s="1"/>
  <c r="F13" i="1" l="1"/>
  <c r="G13" i="1" s="1"/>
  <c r="H13" i="1"/>
  <c r="F12" i="1"/>
  <c r="G12" i="1" s="1"/>
  <c r="H12" i="1"/>
  <c r="A14" i="1"/>
  <c r="F14" i="1" l="1"/>
  <c r="G14" i="1" s="1"/>
  <c r="H14" i="1"/>
  <c r="A15" i="1"/>
  <c r="F15" i="1" l="1"/>
  <c r="G15" i="1" s="1"/>
  <c r="H15" i="1"/>
  <c r="A16" i="1"/>
  <c r="F16" i="1" s="1"/>
  <c r="G16" i="1" s="1"/>
  <c r="A17" i="1" l="1"/>
  <c r="F17" i="1" s="1"/>
  <c r="G17" i="1" s="1"/>
  <c r="A18" i="1" l="1"/>
  <c r="F18" i="1" s="1"/>
  <c r="G18" i="1" s="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<sst xmlns="http://schemas.openxmlformats.org/spreadsheetml/2006/main" count="391" uniqueCount="200">
  <si>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</si>
  <si>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</si>
  <si>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</si>
  <si>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</si>
  <si>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</si>
  <si>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</si>
  <si>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</si>
  <si>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</si>
  <si>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</si>
  <si>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</si>
  <si>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</si>
  <si>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</si>
  <si>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</si>
  <si>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</si>
  <si>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</si>
  <si>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</si>
  <si>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</si>
  <si>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</si>
  <si>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</si>
  <si>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</si>
  <si>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</si>
  <si>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</si>
  <si>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</si>
  <si>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</si>
  <si>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</si>
  <si>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</si>
  <si>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</si>
  <si>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</si>
  <si>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</si>
  <si>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</si>
  <si>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</si>
  <si>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</si>
  <si>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</si>
  <si>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</si>
  <si>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</si>
  <si>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</si>
  <si>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</si>
  <si>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</si>
  <si>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</si>
  <si>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</si>
  <si>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</si>
  <si>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</si>
  <si>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</si>
  <si>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</si>
  <si>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</si>
  <si>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</si>
  <si>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</si>
  <si>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</si>
  <si>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</si>
  <si>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</si>
  <si>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</si>
  <si>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</si>
  <si>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</si>
  <si>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</si>
  <si>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</si>
  <si>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</si>
  <si>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</si>
  <si>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</si>
  <si>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</si>
  <si>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</si>
  <si>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</si>
  <si>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</si>
  <si>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</si>
  <si>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</si>
  <si>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</si>
  <si>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</si>
  <si>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</si>
  <si>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</si>
  <si>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</si>
  <si>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</si>
  <si>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</si>
  <si>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</si>
  <si>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</si>
  <si>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</si>
  <si>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</si>
  <si>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</si>
  <si>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</si>
  <si>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</si>
  <si>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</si>
  <si>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</si>
  <si>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</si>
  <si>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</si>
  <si>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</si>
  <si>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</si>
  <si>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</si>
  <si>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</si>
  <si>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</si>
  <si>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</si>
  <si>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</si>
  <si>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</si>
  <si>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</si>
  <si>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</si>
  <si>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</si>
  <si>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</si>
  <si>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</si>
  <si>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</si>
  <si>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</si>
  <si>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</si>
  <si>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</si>
  <si>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</si>
  <si>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</si>
  <si>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</si>
  <si>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</si>
  <si>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</si>
  <si>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</si>
  <si>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</si>
  <si>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</si>
  <si>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</si>
  <si>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</si>
  <si>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</si>
  <si>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</si>
  <si>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</si>
  <si>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</si>
  <si>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</si>
  <si>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</si>
  <si>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</si>
  <si>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</si>
  <si>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</si>
  <si>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</si>
  <si>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</si>
  <si>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</si>
  <si>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</si>
  <si>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</si>
  <si>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</si>
  <si>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</si>
  <si>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</si>
  <si>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</si>
  <si>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</si>
  <si>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</si>
  <si>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</si>
  <si>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</si>
  <si>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</si>
  <si>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</si>
  <si>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</si>
  <si>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</si>
  <si>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</si>
  <si>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</si>
  <si>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</si>
  <si>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</si>
  <si>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</si>
  <si>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</si>
  <si>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</si>
  <si>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</si>
  <si>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</si>
  <si>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</si>
  <si>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</si>
  <si>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</si>
  <si>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</si>
  <si>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</si>
  <si>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</si>
  <si>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</si>
  <si>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</si>
  <si>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</si>
  <si>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</si>
  <si>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</si>
  <si>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</si>
  <si>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</si>
  <si>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</si>
  <si>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</si>
  <si>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</si>
  <si>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</si>
  <si>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</si>
  <si>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</si>
  <si>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</si>
  <si>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</si>
  <si>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</si>
  <si>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</si>
  <si>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</si>
  <si>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</si>
  <si>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</si>
  <si>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</si>
  <si>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</si>
  <si>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</si>
  <si>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</si>
  <si>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</si>
  <si>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</si>
  <si>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</si>
  <si>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</si>
  <si>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</si>
  <si>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</si>
  <si>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</si>
  <si>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</si>
  <si>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</si>
  <si>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</si>
  <si>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</si>
  <si>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</si>
  <si>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</si>
  <si>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</si>
  <si>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Distribución agregada de banco de peces</t>
  </si>
  <si>
    <t>Distribución agregada de pingüinos</t>
  </si>
  <si>
    <t>Distribución al azar de palma de cera</t>
  </si>
  <si>
    <t>Distribución al azar de hongos</t>
  </si>
  <si>
    <t>Distribución uniforme de árboles en ciudad</t>
  </si>
  <si>
    <t>Distribución uniforme de cultivo de piñas</t>
  </si>
  <si>
    <t>La distribución espacial de los individuos en las poblaciones</t>
  </si>
  <si>
    <t>Laura Morales</t>
  </si>
  <si>
    <t>CN_08_01_REC20</t>
  </si>
  <si>
    <t>Distribución agregada de abejas</t>
  </si>
  <si>
    <t>Distribución al azar de flores</t>
  </si>
  <si>
    <t>Distribución uniforme de pájaros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</si>
</sst>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F3" sqref="F3:G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6.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M10B</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42355</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194</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195</v>
      </c>
      <c r="D5" s="90"/>
      <c r="E5" s="5"/>
      <c r="F5" s="37" t="str">
        <f>IF(G4="Recurso","Motor del recurso","")</f>
        <v>Motor del recurso</v>
      </c>
      <c r="G5" s="61" t="s">
        <v>86</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196</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M10B</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292505399</v>
      </c>
      <c r="C10" s="20" t="str">
        <f t="shared" ref="C10:C41" si="0">IF(OR(B10&lt;&gt;"",J10&lt;&gt;""),IF($G$4="Recurso",CONCATENATE($G$4," ",$G$5),$G$4),"")</f>
        <v>Recurso M10B</v>
      </c>
      <c r="D10" s="63" t="s">
        <v>187</v>
      </c>
      <c r="E10" s="63" t="s">
        <v>155</v>
      </c>
      <c r="F10" s="13" t="str">
        <f t="shared" ref="F10" ca="1" si="1">IF(OR(B10&lt;&gt;"",J10&lt;&gt;""),CONCATENATE($C$7,"_",$A10,IF($G$4="Cuaderno de Estudio","_small",CONCATENATE(IF(I10="","","n"),IF(LEFT($G$5,1)="F",".jpg",".png")))),"")</f>
        <v>CN_08_01_REC20_IMG01.png</v>
      </c>
      <c r="G10" s="13" t="str">
        <f ca="1">IF($F10&lt;&gt;"",IF($G$4="Recurso",VLOOKUP($E10,OFFSET('Definición técnica de imagenes'!$A$1,MATCH($G$5,'Definición técnica de imagenes'!$A$1:$A$104,0)-1,1,COUNTIF('Definición técnica de imagenes'!$A$3:$A$102,$G$5),5),5,FALSE),'Definición técnica de imagenes'!$F$16),"")</f>
        <v>273 x 51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188</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343742411</v>
      </c>
      <c r="C11" s="20" t="str">
        <f t="shared" si="0"/>
        <v>Recurso M10B</v>
      </c>
      <c r="D11" s="63" t="s">
        <v>187</v>
      </c>
      <c r="E11" s="63" t="s">
        <v>155</v>
      </c>
      <c r="F11" s="13" t="str">
        <f t="shared" ref="F11:F74" ca="1" si="4">IF(OR(B11&lt;&gt;"",J11&lt;&gt;""),CONCATENATE($C$7,"_",$A11,IF($G$4="Cuaderno de Estudio","_small",CONCATENATE(IF(I11="","","n"),IF(LEFT($G$5,1)="F",".jpg",".png")))),"")</f>
        <v>CN_08_01_REC20_IMG02.png</v>
      </c>
      <c r="G11" s="13" t="str">
        <f ca="1">IF($F11&lt;&gt;"",IF($G$4="Recurso",VLOOKUP($E11,OFFSET('Definición técnica de imagenes'!$A$1,MATCH($G$5,'Definición técnica de imagenes'!$A$1:$A$104,0)-1,1,COUNTIF('Definición técnica de imagenes'!$A$3:$A$102,$G$5),5),5,FALSE),'Definición técnica de imagenes'!$F$16),"")</f>
        <v>273 x 51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189</v>
      </c>
      <c r="K11" s="65"/>
      <c r="O11" s="2" t="str">
        <f>'Definición técnica de imagenes'!A13</f>
        <v>M101</v>
      </c>
    </row>
    <row r="12" spans="1:16" s="11" customFormat="1" x14ac:dyDescent="0.25">
      <c r="A12" s="12" t="str">
        <f t="shared" si="3"/>
        <v>IMG03</v>
      </c>
      <c r="B12" s="62">
        <v>346650872</v>
      </c>
      <c r="C12" s="20" t="str">
        <f t="shared" si="0"/>
        <v>Recurso M10B</v>
      </c>
      <c r="D12" s="63" t="s">
        <v>187</v>
      </c>
      <c r="E12" s="63" t="s">
        <v>155</v>
      </c>
      <c r="F12" s="13" t="str">
        <f t="shared" ca="1" si="4"/>
        <v>CN_08_01_REC20_IMG03.png</v>
      </c>
      <c r="G12" s="13" t="str">
        <f ca="1">IF($F12&lt;&gt;"",IF($G$4="Recurso",VLOOKUP($E12,OFFSET('Definición técnica de imagenes'!$A$1,MATCH($G$5,'Definición técnica de imagenes'!$A$1:$A$104,0)-1,1,COUNTIF('Definición técnica de imagenes'!$A$3:$A$102,$G$5),5),5,FALSE),'Definición técnica de imagenes'!$F$16),"")</f>
        <v>273 x 51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197</v>
      </c>
      <c r="K12" s="64"/>
      <c r="O12" s="2" t="str">
        <f>'Definición técnica de imagenes'!A18</f>
        <v>Diaporama F1</v>
      </c>
    </row>
    <row r="13" spans="1:16" s="11" customFormat="1" x14ac:dyDescent="0.25">
      <c r="A13" s="12" t="str">
        <f t="shared" si="3"/>
        <v>IMG04</v>
      </c>
      <c r="B13" s="62">
        <v>80815558</v>
      </c>
      <c r="C13" s="20" t="str">
        <f t="shared" si="0"/>
        <v>Recurso M10B</v>
      </c>
      <c r="D13" s="63" t="s">
        <v>187</v>
      </c>
      <c r="E13" s="63" t="s">
        <v>155</v>
      </c>
      <c r="F13" s="13" t="str">
        <f t="shared" ca="1" si="4"/>
        <v>CN_08_01_REC20_IMG04.png</v>
      </c>
      <c r="G13" s="13" t="str">
        <f ca="1">IF($F13&lt;&gt;"",IF($G$4="Recurso",VLOOKUP($E13,OFFSET('Definición técnica de imagenes'!$A$1,MATCH($G$5,'Definición técnica de imagenes'!$A$1:$A$104,0)-1,1,COUNTIF('Definición técnica de imagenes'!$A$3:$A$102,$G$5),5),5,FALSE),'Definición técnica de imagenes'!$F$16),"")</f>
        <v>273 x 51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190</v>
      </c>
      <c r="K13" s="64"/>
      <c r="O13" s="2" t="str">
        <f>'Definición técnica de imagenes'!A19</f>
        <v>F4</v>
      </c>
    </row>
    <row r="14" spans="1:16" s="11" customFormat="1" x14ac:dyDescent="0.25">
      <c r="A14" s="12" t="str">
        <f t="shared" si="3"/>
        <v>IMG05</v>
      </c>
      <c r="B14" s="62">
        <v>323649170</v>
      </c>
      <c r="C14" s="20" t="str">
        <f t="shared" si="0"/>
        <v>Recurso M10B</v>
      </c>
      <c r="D14" s="63" t="s">
        <v>187</v>
      </c>
      <c r="E14" s="63" t="s">
        <v>155</v>
      </c>
      <c r="F14" s="13" t="str">
        <f t="shared" ca="1" si="4"/>
        <v>CN_08_01_REC20_IMG05.png</v>
      </c>
      <c r="G14" s="13" t="str">
        <f ca="1">IF($F14&lt;&gt;"",IF($G$4="Recurso",VLOOKUP($E14,OFFSET('Definición técnica de imagenes'!$A$1,MATCH($G$5,'Definición técnica de imagenes'!$A$1:$A$104,0)-1,1,COUNTIF('Definición técnica de imagenes'!$A$3:$A$102,$G$5),5),5,FALSE),'Definición técnica de imagenes'!$F$16),"")</f>
        <v>273 x 51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191</v>
      </c>
      <c r="K14" s="64"/>
      <c r="O14" s="2" t="str">
        <f>'Definición técnica de imagenes'!A22</f>
        <v>F6</v>
      </c>
    </row>
    <row r="15" spans="1:16" s="11" customFormat="1" x14ac:dyDescent="0.25">
      <c r="A15" s="12" t="str">
        <f t="shared" si="3"/>
        <v>IMG06</v>
      </c>
      <c r="B15" s="62">
        <v>42676682</v>
      </c>
      <c r="C15" s="20" t="str">
        <f t="shared" si="0"/>
        <v>Recurso M10B</v>
      </c>
      <c r="D15" s="63" t="s">
        <v>187</v>
      </c>
      <c r="E15" s="63" t="s">
        <v>155</v>
      </c>
      <c r="F15" s="13" t="str">
        <f t="shared" ca="1" si="4"/>
        <v>CN_08_01_REC20_IMG06.png</v>
      </c>
      <c r="G15" s="13" t="str">
        <f ca="1">IF($F15&lt;&gt;"",IF($G$4="Recurso",VLOOKUP($E15,OFFSET('Definición técnica de imagenes'!$A$1,MATCH($G$5,'Definición técnica de imagenes'!$A$1:$A$104,0)-1,1,COUNTIF('Definición técnica de imagenes'!$A$3:$A$102,$G$5),5),5,FALSE),'Definición técnica de imagenes'!$F$16),"")</f>
        <v>273 x 51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198</v>
      </c>
      <c r="K15" s="66"/>
      <c r="O15" s="2" t="str">
        <f>'Definición técnica de imagenes'!A24</f>
        <v>F6B</v>
      </c>
    </row>
    <row r="16" spans="1:16" s="11" customFormat="1" ht="14.25" x14ac:dyDescent="0.3">
      <c r="A16" s="12" t="str">
        <f t="shared" si="3"/>
        <v>IMG07</v>
      </c>
      <c r="B16" s="62">
        <v>332157248</v>
      </c>
      <c r="C16" s="20" t="str">
        <f t="shared" si="0"/>
        <v>Recurso M10B</v>
      </c>
      <c r="D16" s="63" t="s">
        <v>187</v>
      </c>
      <c r="E16" s="63" t="s">
        <v>155</v>
      </c>
      <c r="F16" s="13" t="str">
        <f t="shared" ca="1" si="4"/>
        <v>CN_08_01_REC20_IMG07.png</v>
      </c>
      <c r="G16" s="13" t="str">
        <f ca="1">IF($F16&lt;&gt;"",IF($G$4="Recurso",VLOOKUP($E16,OFFSET('Definición técnica de imagenes'!$A$1,MATCH($G$5,'Definición técnica de imagenes'!$A$1:$A$104,0)-1,1,COUNTIF('Definición técnica de imagenes'!$A$3:$A$102,$G$5),5),5,FALSE),'Definición técnica de imagenes'!$F$16),"")</f>
        <v>273 x 51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4" t="s">
        <v>192</v>
      </c>
      <c r="K16" s="68"/>
      <c r="O16" s="2" t="str">
        <f>'Definición técnica de imagenes'!A25</f>
        <v>F7</v>
      </c>
    </row>
    <row r="17" spans="1:15" s="11" customFormat="1" x14ac:dyDescent="0.25">
      <c r="A17" s="12" t="str">
        <f t="shared" si="3"/>
        <v>IMG08</v>
      </c>
      <c r="B17" s="62">
        <v>270977420</v>
      </c>
      <c r="C17" s="20" t="str">
        <f t="shared" si="0"/>
        <v>Recurso M10B</v>
      </c>
      <c r="D17" s="63" t="s">
        <v>187</v>
      </c>
      <c r="E17" s="63" t="s">
        <v>155</v>
      </c>
      <c r="F17" s="13" t="str">
        <f t="shared" ca="1" si="4"/>
        <v>CN_08_01_REC20_IMG08.png</v>
      </c>
      <c r="G17" s="13" t="str">
        <f ca="1">IF($F17&lt;&gt;"",IF($G$4="Recurso",VLOOKUP($E17,OFFSET('Definición técnica de imagenes'!$A$1,MATCH($G$5,'Definición técnica de imagenes'!$A$1:$A$104,0)-1,1,COUNTIF('Definición técnica de imagenes'!$A$3:$A$102,$G$5),5),5,FALSE),'Definición técnica de imagenes'!$F$16),"")</f>
        <v>273 x 51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193</v>
      </c>
      <c r="K17" s="66"/>
      <c r="O17" s="2" t="str">
        <f>'Definición técnica de imagenes'!A27</f>
        <v>F7B</v>
      </c>
    </row>
    <row r="18" spans="1:15" s="11" customFormat="1" x14ac:dyDescent="0.25">
      <c r="A18" s="12" t="str">
        <f t="shared" si="3"/>
        <v>IMG09</v>
      </c>
      <c r="B18" s="62">
        <v>311703053</v>
      </c>
      <c r="C18" s="20" t="str">
        <f t="shared" si="0"/>
        <v>Recurso M10B</v>
      </c>
      <c r="D18" s="63" t="s">
        <v>187</v>
      </c>
      <c r="E18" s="63" t="s">
        <v>155</v>
      </c>
      <c r="F18" s="13" t="str">
        <f t="shared" ca="1" si="4"/>
        <v>CN_08_01_REC20_IMG09.png</v>
      </c>
      <c r="G18" s="13" t="str">
        <f ca="1">IF($F18&lt;&gt;"",IF($G$4="Recurso",VLOOKUP($E18,OFFSET('Definición técnica de imagenes'!$A$1,MATCH($G$5,'Definición técnica de imagenes'!$A$1:$A$104,0)-1,1,COUNTIF('Definición técnica de imagenes'!$A$3:$A$102,$G$5),5),5,FALSE),'Definición técnica de imagenes'!$F$16),"")</f>
        <v>273 x 51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199</v>
      </c>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Laura Morales</cp:lastModifiedBy>
  <dcterms:created xsi:type="dcterms:W3CDTF">2014-07-01T23:43:25Z</dcterms:created>
  <dcterms:modified xsi:type="dcterms:W3CDTF">2015-12-17T17:17:34Z</dcterms:modified>
</cp:coreProperties>
</file>