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2_CO\CN_10_12_CO_REC\"/>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1" i="1"/>
  <c r="H30" i="1"/>
  <c r="H29" i="1"/>
  <c r="H28" i="1"/>
  <c r="H27"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s="1"/>
  <c r="G30" i="1" s="1"/>
  <c r="A31" i="1" l="1"/>
  <c r="F31" i="1" s="1"/>
  <c r="G31" i="1" s="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<sst xmlns="http://schemas.openxmlformats.org/spreadsheetml/2006/main" count="370" uniqueCount="194">
  <si>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</si>
  <si>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</si>
  <si>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</si>
  <si>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</si>
  <si>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</si>
  <si>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</si>
  <si>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</si>
  <si>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</si>
  <si>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</si>
  <si>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</si>
  <si>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</si>
  <si>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</si>
  <si>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</si>
  <si>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</si>
  <si>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</si>
  <si>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</si>
  <si>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</si>
  <si>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</si>
  <si>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</si>
  <si>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</si>
  <si>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</si>
  <si>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</si>
  <si>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</si>
  <si>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</si>
  <si>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</si>
  <si>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</si>
  <si>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</si>
  <si>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</si>
  <si>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</si>
  <si>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</si>
  <si>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</si>
  <si>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</si>
  <si>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</si>
  <si>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</si>
  <si>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</si>
  <si>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</si>
  <si>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</si>
  <si>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</si>
  <si>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</si>
  <si>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</si>
  <si>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</si>
  <si>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</si>
  <si>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</si>
  <si>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</si>
  <si>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</si>
  <si>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</si>
  <si>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</si>
  <si>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</si>
  <si>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</si>
  <si>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</si>
  <si>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</si>
  <si>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</si>
  <si>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</si>
  <si>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</si>
  <si>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</si>
  <si>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</si>
  <si>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</si>
  <si>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</si>
  <si>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</si>
  <si>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</si>
  <si>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</si>
  <si>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</si>
  <si>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</si>
  <si>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</si>
  <si>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</si>
  <si>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</si>
  <si>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</si>
  <si>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</si>
  <si>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</si>
  <si>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</si>
  <si>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</si>
  <si>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</si>
  <si>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</si>
  <si>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</si>
  <si>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</si>
  <si>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</si>
  <si>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</si>
  <si>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</si>
  <si>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</si>
  <si>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</si>
  <si>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</si>
  <si>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</si>
  <si>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</si>
  <si>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</si>
  <si>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</si>
  <si>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</si>
  <si>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</si>
  <si>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</si>
  <si>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</si>
  <si>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</si>
  <si>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</si>
  <si>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</si>
  <si>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</si>
  <si>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</si>
  <si>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</si>
  <si>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</si>
  <si>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</si>
  <si>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</si>
  <si>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</si>
  <si>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</si>
  <si>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</si>
  <si>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</si>
  <si>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</si>
  <si>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</si>
  <si>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</si>
  <si>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</si>
  <si>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</si>
  <si>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</si>
  <si>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</si>
  <si>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</si>
  <si>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</si>
  <si>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</si>
  <si>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</si>
  <si>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</si>
  <si>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</si>
  <si>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</si>
  <si>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</si>
  <si>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</si>
  <si>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</si>
  <si>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</si>
  <si>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</si>
  <si>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</si>
  <si>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</si>
  <si>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</si>
  <si>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</si>
  <si>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</si>
  <si>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</si>
  <si>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</si>
  <si>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</si>
  <si>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</si>
  <si>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</si>
  <si>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</si>
  <si>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</si>
  <si>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</si>
  <si>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</si>
  <si>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</si>
  <si>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</si>
  <si>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</si>
  <si>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</si>
  <si>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</si>
  <si>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</si>
  <si>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</si>
  <si>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</si>
  <si>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</si>
  <si>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</si>
  <si>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</si>
  <si>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</si>
  <si>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</si>
  <si>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</si>
  <si>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</si>
  <si>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</si>
  <si>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</si>
  <si>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</si>
  <si>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</si>
  <si>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</si>
  <si>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</si>
  <si>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</si>
  <si>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</si>
  <si>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</si>
  <si>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</si>
  <si>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</si>
  <si>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</si>
  <si>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</si>
  <si>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</si>
  <si>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</si>
  <si>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</si>
  <si>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</si>
  <si>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</si>
  <si>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</si>
  <si>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</si>
  <si>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</si>
  <si>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</si>
  <si>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</si>
  <si>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</si>
  <si>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</si>
  <si>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</si>
  <si>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</si>
  <si>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</si>
  <si>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</si>
  <si>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</si>
  <si>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</si>
  <si>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</si>
  <si>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</si>
  <si>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</si>
  <si>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</si>
  <si>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</si>
  <si>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</si>
  <si>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</si>
  <si>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Fotografía</t>
  </si>
  <si>
    <t>Ver Descripción y observaciones</t>
  </si>
  <si>
    <t>Ilustración</t>
  </si>
  <si>
    <t>La química cuantitativa</t>
  </si>
  <si>
    <t>CN_10_12_REC_230</t>
  </si>
  <si>
    <t xml:space="preserve">Realizar ilustración de acuerdo con la imagen guía.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</si>
</sst>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476250</xdr:colOff>
      <xdr:row>9</xdr:row>
      <xdr:rowOff>42333</xdr:rowOff>
    </xdr:from>
    <xdr:to>
      <xdr:col>9</xdr:col>
      <xdr:colOff>2572385</xdr:colOff>
      <xdr:row>9</xdr:row>
      <xdr:rowOff>1530773</xdr:rowOff>
    </xdr:to>
    <xdr:pic>
      <xdr:nvPicPr>
        <xdr:cNvPr id="2" name="1 Imagen" descr="http://thumb7.shutterstock.com/display_pic_with_logo/1787840/271090565/stock-photo-a-handful-of-copper-sulfate-on-a-white-background-271090565.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81667" y="2190750"/>
          <a:ext cx="2096135" cy="1488440"/>
        </a:xfrm>
        <a:prstGeom prst="rect">
          <a:avLst/>
        </a:prstGeom>
        <a:noFill/>
        <a:ln>
          <a:noFill/>
        </a:ln>
      </xdr:spPr>
    </xdr:pic>
    <xdr:clientData/>
  </xdr:twoCellAnchor>
  <xdr:twoCellAnchor editAs="oneCell">
    <xdr:from>
      <xdr:col>9</xdr:col>
      <xdr:colOff>455084</xdr:colOff>
      <xdr:row>10</xdr:row>
      <xdr:rowOff>148167</xdr:rowOff>
    </xdr:from>
    <xdr:to>
      <xdr:col>9</xdr:col>
      <xdr:colOff>2870924</xdr:colOff>
      <xdr:row>10</xdr:row>
      <xdr:rowOff>1752436</xdr:rowOff>
    </xdr:to>
    <xdr:pic>
      <xdr:nvPicPr>
        <xdr:cNvPr id="4" name="Picture 2" descr="http://aulas.iesjorgemanrique.com/calculus/quimica/practicaslab/sulfatocobre/big/sulfatocobre411_22may09.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60501" y="3873500"/>
          <a:ext cx="2415840" cy="1604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271090565/stock-photo-a-handful-of-copper-sulfate-on-a-white-background.html?src=0VfY5Q-j5VEeYF5uUETWDA-1-6"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3.75" customHeight="1" x14ac:dyDescent="0.25">
      <c r="A10" s="12" t="str">
        <f>IF(OR(B10&lt;&gt;"",J10&lt;&gt;""),"IMG01","")</f>
        <v>IMG01</v>
      </c>
      <c r="B10" s="77">
        <v>271090565</v>
      </c>
      <c r="C10" s="20" t="str">
        <f t="shared" ref="C10:C41" si="0">IF(OR(B10&lt;&gt;"",J10&lt;&gt;""),IF($G$4="Recurso",CONCATENATE($G$4," ",$G$5),$G$4),"")</f>
        <v>Recurso F13</v>
      </c>
      <c r="D10" s="63" t="s">
        <v>188</v>
      </c>
      <c r="E10" s="63" t="s">
        <v>155</v>
      </c>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58.25" customHeight="1" x14ac:dyDescent="0.25">
      <c r="A11" s="12" t="str">
        <f t="shared" ref="A11:A18" si="3">IF(OR(B11&lt;&gt;"",J11&lt;&gt;""),CONCATENATE(LEFT(A10,3),IF(MID(A10,4,2)+1&lt;10,CONCATENATE("0",MID(A10,4,2)+1))),"")</f>
        <v>IMG02</v>
      </c>
      <c r="B11" s="62" t="s">
        <v>189</v>
      </c>
      <c r="C11" s="20" t="str">
        <f t="shared" si="0"/>
        <v>Recurso F13</v>
      </c>
      <c r="D11" s="63" t="s">
        <v>190</v>
      </c>
      <c r="E11" s="63" t="s">
        <v>151</v>
      </c>
      <c r="F11" s="13" t="str">
        <f t="shared" ref="F11:F74" ca="1" si="4">IF(OR(B11&lt;&gt;"",J11&lt;&gt;""),CONCATENATE($C$7,"_",$A11,IF($G$4="Cuaderno de Estudio","_small",CONCATENATE(IF(I11="","","n"),IF(LEFT($G$5,1)="F",".jpg",".png")))),"")</f>
        <v>CN_10_12_REC_230_IMG02n.jpg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CN_10_12_REC_230_IMG02a.jpg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193</v>
      </c>
      <c r="O11" s="2" t="str">
        <f>'Definición técnica de imagenes'!A13</f>
        <v>M101</v>
      </c>
    </row>
    <row r="12" spans="1:16" s="11" customFormat="1" ht="113.25"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7.7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21.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99"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23"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9"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86"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5.25"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c r="O19" s="2" t="str">
        <f>'Definición técnica de imagenes'!A31</f>
        <v>F10</v>
      </c>
    </row>
    <row r="20" spans="1:15" s="11" customFormat="1" ht="172.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8"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9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6"/>
      <c r="O22" s="2" t="str">
        <f>'Definición técnica de imagenes'!A34</f>
        <v>F12</v>
      </c>
    </row>
    <row r="23" spans="1:15" s="11" customFormat="1" ht="189"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6"/>
      <c r="O23" s="2" t="str">
        <f>'Definición técnica de imagenes'!A35</f>
        <v>F13</v>
      </c>
    </row>
    <row r="24" spans="1:15" s="11" customFormat="1" ht="137.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6"/>
      <c r="O24" s="2" t="str">
        <f>'Definición técnica de imagenes'!A37</f>
        <v>F13B</v>
      </c>
    </row>
    <row r="25" spans="1:15" s="11" customFormat="1" ht="222.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6"/>
    </row>
    <row r="26" spans="1:15" s="11" customFormat="1" ht="181.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6"/>
    </row>
    <row r="27" spans="1:15" s="11" customFormat="1" ht="183.7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71090565/stock-photo-a-handful-of-copper-sulfate-on-a-white-background.html?src=0VfY5Q-j5VEeYF5uUETWDA-1-6"/>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2016-03-07T21:08:23Z</dcterms:modified>
</cp:coreProperties>
</file>