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Documentos E\Aula Planeta\Autor\Física\CN_11_02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0" i="1"/>
  <c r="G30" i="1"/>
  <c r="H30" i="1"/>
  <c r="F29" i="1"/>
  <c r="G29" i="1"/>
  <c r="H29" i="1"/>
  <c r="F28" i="1"/>
  <c r="G28" i="1"/>
  <c r="H28" i="1"/>
  <c r="A10" i="1"/>
  <c r="A11" i="1"/>
  <c r="A12" i="1"/>
  <c r="A13" i="1"/>
  <c r="A14" i="1"/>
  <c r="A15" i="1"/>
  <c r="A16" i="1"/>
  <c r="A17" i="1"/>
  <c r="A18" i="1"/>
  <c r="A19" i="1"/>
  <c r="A20" i="1"/>
  <c r="A21" i="1"/>
  <c r="A22" i="1"/>
  <c r="A23" i="1"/>
  <c r="A24" i="1"/>
  <c r="A25" i="1"/>
  <c r="A26" i="1"/>
  <c r="A27" i="1"/>
  <c r="F27" i="1"/>
  <c r="G27" i="1"/>
  <c r="H27"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F12" i="1"/>
  <c r="G12" i="1"/>
  <c r="M8" i="1"/>
  <c r="M7" i="1"/>
  <c r="M6" i="1"/>
  <c r="M5" i="1"/>
  <c r="F5" i="1"/>
  <c r="M4" i="1"/>
  <c r="M3" i="1"/>
  <c r="M2" i="1"/>
  <c r="M1" i="1"/>
  <c r="E9" i="1"/>
  <c r="H11" i="1"/>
  <c r="F11" i="1"/>
  <c r="G11" i="1"/>
  <c r="H12" i="1"/>
  <c r="H10" i="1"/>
  <c r="F10" i="1"/>
  <c r="G10" i="1"/>
  <c r="F13" i="1"/>
  <c r="G13" i="1"/>
  <c r="H13" i="1"/>
  <c r="H14" i="1"/>
  <c r="F14" i="1"/>
  <c r="G14" i="1"/>
  <c r="F15" i="1"/>
  <c r="G15" i="1"/>
  <c r="H15" i="1"/>
  <c r="H16" i="1"/>
  <c r="F16" i="1"/>
  <c r="G16" i="1"/>
  <c r="F17" i="1"/>
  <c r="G17" i="1"/>
  <c r="H17" i="1"/>
  <c r="H18" i="1"/>
  <c r="F18" i="1"/>
  <c r="G18" i="1"/>
  <c r="F19" i="1"/>
  <c r="G19" i="1"/>
  <c r="H19" i="1"/>
  <c r="F20" i="1"/>
  <c r="G20" i="1"/>
  <c r="H20" i="1"/>
  <c r="F21" i="1"/>
  <c r="G21" i="1"/>
  <c r="H21" i="1"/>
  <c r="H22" i="1"/>
  <c r="F22" i="1"/>
  <c r="G22" i="1"/>
  <c r="F23" i="1"/>
  <c r="G23" i="1"/>
  <c r="H23" i="1"/>
  <c r="F24" i="1"/>
  <c r="G24" i="1"/>
  <c r="H24" i="1"/>
  <c r="F25" i="1"/>
  <c r="G25" i="1"/>
  <c r="H25" i="1"/>
  <c r="F26" i="1"/>
  <c r="G26" i="1"/>
  <c r="H26" i="1"/>
  <c r="A28" i="1"/>
  <c r="A29" i="1"/>
  <c r="A30" i="1"/>
  <c r="A31" i="1"/>
  <c r="F31" i="1"/>
  <c r="G31" i="1"/>
  <c r="H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<sst xmlns="http://schemas.openxmlformats.org/spreadsheetml/2006/main" count="425" uniqueCount="221">
  <si>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</si>
  <si>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</si>
  <si>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</si>
  <si>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</si>
  <si>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</si>
  <si>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</si>
  <si>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</si>
  <si>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</si>
  <si>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</si>
  <si>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</si>
  <si>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</si>
  <si>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</si>
  <si>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</si>
  <si>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</si>
  <si>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</si>
  <si>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</si>
  <si>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</si>
  <si>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</si>
  <si>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</si>
  <si>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</si>
  <si>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</si>
  <si>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</si>
  <si>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</si>
  <si>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</si>
  <si>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</si>
  <si>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</si>
  <si>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</si>
  <si>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</si>
  <si>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</si>
  <si>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</si>
  <si>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</si>
  <si>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</si>
  <si>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</si>
  <si>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</si>
  <si>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</si>
  <si>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</si>
  <si>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</si>
  <si>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</si>
  <si>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</si>
  <si>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</si>
  <si>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</si>
  <si>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</si>
  <si>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</si>
  <si>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</si>
  <si>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</si>
  <si>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</si>
  <si>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</si>
  <si>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</si>
  <si>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</si>
  <si>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</si>
  <si>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</si>
  <si>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</si>
  <si>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</si>
  <si>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</si>
  <si>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</si>
  <si>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</si>
  <si>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</si>
  <si>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</si>
  <si>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</si>
  <si>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</si>
  <si>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</si>
  <si>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</si>
  <si>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</si>
  <si>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</si>
  <si>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</si>
  <si>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</si>
  <si>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</si>
  <si>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</si>
  <si>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</si>
  <si>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</si>
  <si>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</si>
  <si>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</si>
  <si>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</si>
  <si>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</si>
  <si>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</si>
  <si>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</si>
  <si>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</si>
  <si>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</si>
  <si>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</si>
  <si>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</si>
  <si>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</si>
  <si>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</si>
  <si>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</si>
  <si>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</si>
  <si>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</si>
  <si>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</si>
  <si>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</si>
  <si>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</si>
  <si>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</si>
  <si>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</si>
  <si>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</si>
  <si>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</si>
  <si>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</si>
  <si>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</si>
  <si>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</si>
  <si>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</si>
  <si>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</si>
  <si>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</si>
  <si>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</si>
  <si>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</si>
  <si>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</si>
  <si>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</si>
  <si>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</si>
  <si>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</si>
  <si>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</si>
  <si>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</si>
  <si>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</si>
  <si>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</si>
  <si>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</si>
  <si>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</si>
  <si>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</si>
  <si>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</si>
  <si>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</si>
  <si>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</si>
  <si>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</si>
  <si>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</si>
  <si>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</si>
  <si>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</si>
  <si>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</si>
  <si>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</si>
  <si>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</si>
  <si>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</si>
  <si>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</si>
  <si>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</si>
  <si>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</si>
  <si>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</si>
  <si>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</si>
  <si>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</si>
  <si>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</si>
  <si>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</si>
  <si>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</si>
  <si>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</si>
  <si>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</si>
  <si>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</si>
  <si>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</si>
  <si>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</si>
  <si>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</si>
  <si>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</si>
  <si>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</si>
  <si>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</si>
  <si>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</si>
  <si>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</si>
  <si>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</si>
  <si>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</si>
  <si>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</si>
  <si>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</si>
  <si>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</si>
  <si>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</si>
  <si>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</si>
  <si>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</si>
  <si>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</si>
  <si>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</si>
  <si>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</si>
  <si>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</si>
  <si>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</si>
  <si>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</si>
  <si>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</si>
  <si>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</si>
  <si>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</si>
  <si>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</si>
  <si>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</si>
  <si>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</si>
  <si>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</si>
  <si>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</si>
  <si>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</si>
  <si>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</si>
  <si>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</si>
  <si>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</si>
  <si>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</si>
  <si>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</si>
  <si>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</si>
  <si>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</si>
  <si>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</si>
  <si>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</si>
  <si>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</si>
  <si>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</si>
  <si>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</si>
  <si>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</si>
  <si>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</si>
  <si>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</si>
  <si>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</si>
  <si>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</si>
  <si>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</si>
  <si>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</si>
  <si>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</si>
  <si>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</si>
  <si>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</si>
  <si>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</si>
  <si>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Diana García</t>
  </si>
  <si>
    <t>Las ondas</t>
  </si>
  <si>
    <t>ver observaciones</t>
  </si>
  <si>
    <t>crestas y valles</t>
  </si>
  <si>
    <t>amplitud</t>
  </si>
  <si>
    <t>longitud</t>
  </si>
  <si>
    <t>periodo</t>
  </si>
  <si>
    <t>frecuencia</t>
  </si>
  <si>
    <t>señalización de valles y crestas de una onda</t>
  </si>
  <si>
    <t>Ilustrar</t>
  </si>
  <si>
    <t>http://gimnasiomodernocastilla.edu.co/AULA%20VIRTUAL%209%20NEW/imagenes%20clases%20grado%209/ciencias-97.jpg</t>
  </si>
  <si>
    <t>http://museovirtual.csic.es/salas/acustica/imagenes/ondaexplicativa.gif</t>
  </si>
  <si>
    <t>amplitud de una onda</t>
  </si>
  <si>
    <t>quitar el texto "longitud de onda" y la flecha correspondiente</t>
  </si>
  <si>
    <t>quitar la parte de arriba. Hacer una línea vertical que vaya desde el punto más alto de una onda, hasta un punto intermedio.</t>
  </si>
  <si>
    <t>Amplitud en el agua</t>
  </si>
  <si>
    <t>Ilustrar. El texto dice "longitud de onda"</t>
  </si>
  <si>
    <t>http://2.bp.blogspot.com/-EH-r8ZasDEs/UHpVvNbzgPI/AAAAAAAAACM/pDg0Rj9X44o/s1600/periodo+amplitud.png</t>
  </si>
  <si>
    <t>Quitar la amplitud y la flecha correspondiente, y quitar en par de letras (V,I) del eje vertical.</t>
  </si>
  <si>
    <t>longitud de onda</t>
  </si>
  <si>
    <t>Periodo</t>
  </si>
  <si>
    <t>https://sistemasumma.files.wordpress.com/2012/03/frecuencia-de-onda.png</t>
  </si>
  <si>
    <t>http://www.profesorenlinea.cl/imagenfisica/SonidoOndas_image008.jpg</t>
  </si>
  <si>
    <t>http://4.bp.blogspot.com/-yk38M4quXsE/UHpQzi_R9jI/AAAAAAAAABs/t6kdeEKvkTg/s1600/ondas.gif</t>
  </si>
  <si>
    <t>Quitar amplitud y longitud de onda (textos y flechas)</t>
  </si>
  <si>
    <t>Quitar longitud de onda, cresta y valle (textos y flechas)</t>
  </si>
  <si>
    <t>Quitar amplitud, cresta y valle (textos y flechas)</t>
  </si>
  <si>
    <t>http://acer.forestales.upm.es/basicas/udfisica/asignaturas/fisica/ondas/armonicas_files/periodo.gif</t>
  </si>
  <si>
    <t>ilustrar</t>
  </si>
  <si>
    <t>https://cnho.files.wordpress.com/2010/09/frecuencia.jpg</t>
  </si>
  <si>
    <t>Diferentes frecuencias</t>
  </si>
  <si>
    <t>relacion entre frecuencia y periodo</t>
  </si>
  <si>
    <t>CN_11_02_CO_REC50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</si>
</sst>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16</xdr:row>
      <xdr:rowOff>0</xdr:rowOff>
    </xdr:from>
    <xdr:to>
      <xdr:col>15</xdr:col>
      <xdr:colOff>783242</xdr:colOff>
      <xdr:row>16</xdr:row>
      <xdr:rowOff>2317750</xdr:rowOff>
    </xdr:to>
    <xdr:pic>
      <xdr:nvPicPr>
        <xdr:cNvPr id="2" name="Imagen 1"/>
        <xdr:cNvPicPr>
          <a:picLocks noChangeAspect="1"/>
        </xdr:cNvPicPr>
      </xdr:nvPicPr>
      <xdr:blipFill>
        <a:blip xmlns:r="http://schemas.openxmlformats.org/officeDocument/2006/relationships" r:embed="rId1"/>
        <a:stretch>
          <a:fillRect/>
        </a:stretch>
      </xdr:blipFill>
      <xdr:spPr>
        <a:xfrm>
          <a:off x="16351250" y="5905500"/>
          <a:ext cx="3672492" cy="2317750"/>
        </a:xfrm>
        <a:prstGeom prst="rect">
          <a:avLst/>
        </a:prstGeom>
      </xdr:spPr>
    </xdr:pic>
    <xdr:clientData/>
  </xdr:twoCellAnchor>
  <xdr:twoCellAnchor editAs="oneCell">
    <xdr:from>
      <xdr:col>10</xdr:col>
      <xdr:colOff>0</xdr:colOff>
      <xdr:row>17</xdr:row>
      <xdr:rowOff>0</xdr:rowOff>
    </xdr:from>
    <xdr:to>
      <xdr:col>17</xdr:col>
      <xdr:colOff>50436</xdr:colOff>
      <xdr:row>17</xdr:row>
      <xdr:rowOff>2402032</xdr:rowOff>
    </xdr:to>
    <xdr:pic>
      <xdr:nvPicPr>
        <xdr:cNvPr id="4" name="Imagen 3"/>
        <xdr:cNvPicPr>
          <a:picLocks noChangeAspect="1"/>
        </xdr:cNvPicPr>
      </xdr:nvPicPr>
      <xdr:blipFill>
        <a:blip xmlns:r="http://schemas.openxmlformats.org/officeDocument/2006/relationships" r:embed="rId2"/>
        <a:stretch>
          <a:fillRect/>
        </a:stretch>
      </xdr:blipFill>
      <xdr:spPr>
        <a:xfrm>
          <a:off x="16351250" y="8731250"/>
          <a:ext cx="4590686" cy="24020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0" zoomScaleNormal="60"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37.875" style="15" customWidth="1"/>
    <col min="12" max="12" width="20.375" style="2" hidden="1" customWidth="1"/>
    <col min="13" max="13" width="14.5" style="2" hidden="1" customWidth="1"/>
    <col min="14" max="14" width="10.875" style="2" hidden="1" customWidth="1"/>
    <col min="15" max="15" width="19"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F6B</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v>42246</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220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55.5" customHeight="1" thickBot="1" x14ac:dyDescent="0.3">
      <c r="A9" s="21" t="s">
        <v>2</v>
      </c>
      <c r="B9" s="18" t="s">
        <v>9</v>
      </c>
      <c r="C9" s="17" t="s">
        <v>3</v>
      </c>
      <c r="D9" s="17" t="s">
        <v>4</v>
      </c>
      <c r="E9" s="18" t="str">
        <f>IF($G$4="Recurso",$M$1,$L$1)</f>
        <v>Ubicación de la imagen en el recurso F6B</v>
      </c>
      <c r="F9" s="57" t="s">
        <v>61</v>
      </c>
      <c r="G9" s="57" t="s">
        <v>59</v>
      </c>
      <c r="H9" s="57" t="s">
        <v>60</v>
      </c>
      <c r="I9" s="57" t="s">
        <v>114</v>
      </c>
      <c r="J9" s="18" t="s">
        <v>6</v>
      </c>
      <c r="K9" s="19" t="s">
        <v>7</v>
      </c>
      <c r="O9" s="2" t="str">
        <f>'Definición técnica de imagenes'!A11</f>
        <v>M10B</v>
      </c>
    </row>
    <row r="10" spans="1:16" s="11" customFormat="1" ht="67.5" x14ac:dyDescent="0.25">
      <c r="A10" s="12" t="str">
        <f>IF(OR(B10&lt;&gt;"",J10&lt;&gt;""),"IMG01","")</f>
        <v>IMG01</v>
      </c>
      <c r="B10" s="62" t="s">
        <v>211</v>
      </c>
      <c r="C10" s="20" t="str">
        <f t="shared" ref="C10:C41" si="0">IF(OR(B10&lt;&gt;"",J10&lt;&gt;""),IF($G$4="Recurso",CONCATENATE($G$4," ",$G$5),$G$4),"")</f>
        <v>Recurso F6B</v>
      </c>
      <c r="D10" s="63" t="s">
        <v>187</v>
      </c>
      <c r="E10" s="63" t="s">
        <v>155</v>
      </c>
      <c r="F10" s="13" t="str">
        <f t="shared" ref="F10" ca="1" si="1">IF(OR(B10&lt;&gt;"",J10&lt;&gt;""),CONCATENATE($C$7,"_",$A10,IF($G$4="Cuaderno de Estudio","_small",CONCATENATE(IF(I10="","","n"),IF(LEFT($G$5,1)="F",".jpg",".png")))),"")</f>
        <v>CN_11_02_CO_REC50_IMG01n.jpg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 ca="1" si="2">IF(AND(I10&lt;&gt;"",I10&lt;&gt;0),IF(OR(B10&lt;&gt;"",J10&lt;&gt;""),CONCATENATE($C$7,"_",$A10,IF($G$4="Cuaderno de Estudio","_zoom",CONCATENATE("a",IF(LEFT($G$5,1)="F",".jpg",".png")))),""),"")</f>
        <v>CN_11_02_CO_REC50_IMG01a.jpg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t="s">
        <v>191</v>
      </c>
      <c r="K10" s="64" t="s">
        <v>212</v>
      </c>
      <c r="O10" s="2" t="str">
        <f>'Definición técnica de imagenes'!A12</f>
        <v>M12D</v>
      </c>
    </row>
    <row r="11" spans="1:16" s="11" customFormat="1" ht="67.5" x14ac:dyDescent="0.25">
      <c r="A11" s="12" t="str">
        <f t="shared" ref="A11:A18" si="3">IF(OR(B11&lt;&gt;"",J11&lt;&gt;""),CONCATENATE(LEFT(A10,3),IF(MID(A10,4,2)+1&lt;10,CONCATENATE("0",MID(A10,4,2)+1))),"")</f>
        <v>IMG02</v>
      </c>
      <c r="B11" s="62" t="s">
        <v>211</v>
      </c>
      <c r="C11" s="20" t="str">
        <f t="shared" si="0"/>
        <v>Recurso F6B</v>
      </c>
      <c r="D11" s="63" t="s">
        <v>187</v>
      </c>
      <c r="E11" s="63" t="s">
        <v>155</v>
      </c>
      <c r="F11" s="13" t="str">
        <f t="shared" ref="F11:F74" ca="1" si="4">IF(OR(B11&lt;&gt;"",J11&lt;&gt;""),CONCATENATE($C$7,"_",$A11,IF($G$4="Cuaderno de Estudio","_small",CONCATENATE(IF(I11="","","n"),IF(LEFT($G$5,1)="F",".jpg",".png")))),"")</f>
        <v>CN_11_02_CO_REC50_IMG02n.jpg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CN_11_02_CO_REC50_IMG02a.jpg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t="s">
        <v>192</v>
      </c>
      <c r="K11" s="64" t="s">
        <v>213</v>
      </c>
      <c r="O11" s="2" t="str">
        <f>'Definición técnica de imagenes'!A13</f>
        <v>M101</v>
      </c>
    </row>
    <row r="12" spans="1:16" s="11" customFormat="1" ht="67.5" x14ac:dyDescent="0.25">
      <c r="A12" s="12" t="str">
        <f t="shared" si="3"/>
        <v>IMG03</v>
      </c>
      <c r="B12" s="62" t="s">
        <v>211</v>
      </c>
      <c r="C12" s="20" t="str">
        <f t="shared" si="0"/>
        <v>Recurso F6B</v>
      </c>
      <c r="D12" s="63" t="s">
        <v>187</v>
      </c>
      <c r="E12" s="63" t="s">
        <v>155</v>
      </c>
      <c r="F12" s="13" t="str">
        <f t="shared" ca="1" si="4"/>
        <v>CN_11_02_CO_REC50_IMG03n.jpg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CN_11_02_CO_REC50_IMG03a.jpg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193</v>
      </c>
      <c r="K12" s="64" t="s">
        <v>214</v>
      </c>
      <c r="O12" s="2" t="str">
        <f>'Definición técnica de imagenes'!A18</f>
        <v>Diaporama F1</v>
      </c>
    </row>
    <row r="13" spans="1:16" s="11" customFormat="1" ht="27" x14ac:dyDescent="0.25">
      <c r="A13" s="12" t="str">
        <f t="shared" si="3"/>
        <v>IMG04</v>
      </c>
      <c r="B13" s="62" t="s">
        <v>215</v>
      </c>
      <c r="C13" s="20" t="str">
        <f t="shared" si="0"/>
        <v>Recurso F6B</v>
      </c>
      <c r="D13" s="63" t="s">
        <v>187</v>
      </c>
      <c r="E13" s="63" t="s">
        <v>155</v>
      </c>
      <c r="F13" s="13" t="str">
        <f t="shared" ca="1" si="4"/>
        <v>CN_11_02_CO_REC50_IMG04n.jpg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CN_11_02_CO_REC50_IMG04a.jpg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194</v>
      </c>
      <c r="K13" s="64" t="s">
        <v>197</v>
      </c>
      <c r="O13" s="2" t="str">
        <f>'Definición técnica de imagenes'!A19</f>
        <v>F4</v>
      </c>
    </row>
    <row r="14" spans="1:16" s="11" customFormat="1" ht="54" x14ac:dyDescent="0.25">
      <c r="A14" s="12" t="str">
        <f t="shared" si="3"/>
        <v>IMG05</v>
      </c>
      <c r="B14" s="62" t="s">
        <v>209</v>
      </c>
      <c r="C14" s="20" t="str">
        <f t="shared" si="0"/>
        <v>Recurso F6B</v>
      </c>
      <c r="D14" s="63" t="s">
        <v>187</v>
      </c>
      <c r="E14" s="63" t="s">
        <v>155</v>
      </c>
      <c r="F14" s="13" t="str">
        <f t="shared" ca="1" si="4"/>
        <v>CN_11_02_CO_REC50_IMG05n.jpg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CN_11_02_CO_REC50_IMG05a.jpg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195</v>
      </c>
      <c r="K14" s="64" t="s">
        <v>216</v>
      </c>
      <c r="O14" s="2" t="str">
        <f>'Definición técnica de imagenes'!A22</f>
        <v>F6</v>
      </c>
    </row>
    <row r="15" spans="1:16" s="11" customFormat="1" ht="89.25" customHeight="1" x14ac:dyDescent="0.25">
      <c r="A15" s="12" t="str">
        <f t="shared" si="3"/>
        <v>IMG06</v>
      </c>
      <c r="B15" s="62" t="s">
        <v>198</v>
      </c>
      <c r="C15" s="20" t="str">
        <f t="shared" si="0"/>
        <v>Recurso F6B</v>
      </c>
      <c r="D15" s="63" t="s">
        <v>187</v>
      </c>
      <c r="E15" s="63" t="s">
        <v>155</v>
      </c>
      <c r="F15" s="13" t="str">
        <f t="shared" ca="1" si="4"/>
        <v>CN_11_02_CO_REC50_IMG06n.jpg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CN_11_02_CO_REC50_IMG06a.jpg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196</v>
      </c>
      <c r="K15" s="64" t="s">
        <v>216</v>
      </c>
      <c r="O15" s="2" t="str">
        <f>'Definición técnica de imagenes'!A24</f>
        <v>F6B</v>
      </c>
    </row>
    <row r="16" spans="1:16" s="11" customFormat="1" ht="54" x14ac:dyDescent="0.25">
      <c r="A16" s="12" t="str">
        <f t="shared" si="3"/>
        <v>IMG07</v>
      </c>
      <c r="B16" s="62" t="s">
        <v>199</v>
      </c>
      <c r="C16" s="20" t="str">
        <f t="shared" si="0"/>
        <v>Recurso F6B</v>
      </c>
      <c r="D16" s="63" t="s">
        <v>187</v>
      </c>
      <c r="E16" s="63" t="s">
        <v>155</v>
      </c>
      <c r="F16" s="13" t="str">
        <f t="shared" ca="1" si="4"/>
        <v>CN_11_02_CO_REC50_IMG07n.jpg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CN_11_02_CO_REC50_IMG07a.jpg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200</v>
      </c>
      <c r="K16" s="66" t="s">
        <v>201</v>
      </c>
      <c r="O16" s="2" t="str">
        <f>'Definición técnica de imagenes'!A25</f>
        <v>F7</v>
      </c>
    </row>
    <row r="17" spans="1:15" s="11" customFormat="1" ht="222.75" customHeight="1" x14ac:dyDescent="0.25">
      <c r="A17" s="12" t="str">
        <f t="shared" si="3"/>
        <v>IMG08</v>
      </c>
      <c r="B17" s="62">
        <v>430887763</v>
      </c>
      <c r="C17" s="20" t="str">
        <f t="shared" si="0"/>
        <v>Recurso F6B</v>
      </c>
      <c r="D17" s="63" t="s">
        <v>187</v>
      </c>
      <c r="E17" s="63" t="s">
        <v>155</v>
      </c>
      <c r="F17" s="13" t="str">
        <f t="shared" ca="1" si="4"/>
        <v>CN_11_02_CO_REC50_IMG08n.jpg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CN_11_02_CO_REC50_IMG08a.jpg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203</v>
      </c>
      <c r="K17" s="66" t="s">
        <v>202</v>
      </c>
      <c r="O17" s="2" t="str">
        <f>'Definición técnica de imagenes'!A27</f>
        <v>F7B</v>
      </c>
    </row>
    <row r="18" spans="1:15" s="11" customFormat="1" ht="222" customHeight="1" x14ac:dyDescent="0.25">
      <c r="A18" s="12" t="str">
        <f t="shared" si="3"/>
        <v>IMG09</v>
      </c>
      <c r="B18" s="62" t="s">
        <v>190</v>
      </c>
      <c r="C18" s="20" t="str">
        <f t="shared" si="0"/>
        <v>Recurso F6B</v>
      </c>
      <c r="D18" s="63" t="s">
        <v>187</v>
      </c>
      <c r="E18" s="63" t="s">
        <v>155</v>
      </c>
      <c r="F18" s="13" t="str">
        <f t="shared" ca="1" si="4"/>
        <v>CN_11_02_CO_REC50_IMG09n.jpg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CN_11_02_CO_REC50_IMG09a.jpg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207</v>
      </c>
      <c r="K18" s="66" t="s">
        <v>204</v>
      </c>
      <c r="O18" s="2" t="str">
        <f>'Definición técnica de imagenes'!A30</f>
        <v>F8</v>
      </c>
    </row>
    <row r="19" spans="1:15" s="11" customFormat="1" ht="27" x14ac:dyDescent="0.3">
      <c r="A19" s="12" t="str">
        <f t="shared" ref="A19:A50" si="6">IF(OR(B19&lt;&gt;"",J19&lt;&gt;""),CONCATENATE(LEFT(A18,3),IF(MID(A18,4,2)+1&lt;10,CONCATENATE("0",MID(A18,4,2)+1),MID(A18,4,2)+1)),"")</f>
        <v>IMG10</v>
      </c>
      <c r="B19" s="62">
        <v>148302575</v>
      </c>
      <c r="C19" s="20" t="str">
        <f t="shared" si="0"/>
        <v>Recurso F6B</v>
      </c>
      <c r="D19" s="63" t="s">
        <v>187</v>
      </c>
      <c r="E19" s="63" t="s">
        <v>155</v>
      </c>
      <c r="F19" s="13" t="str">
        <f t="shared" ca="1" si="4"/>
        <v>CN_11_02_CO_REC50_IMG10n.jpg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CN_11_02_CO_REC50_IMG10a.jpg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c r="K19" s="68"/>
      <c r="O19" s="2" t="str">
        <f>'Definición técnica de imagenes'!A31</f>
        <v>F10</v>
      </c>
    </row>
    <row r="20" spans="1:15" s="11" customFormat="1" ht="124.5" customHeight="1" x14ac:dyDescent="0.25">
      <c r="A20" s="12" t="str">
        <f t="shared" si="6"/>
        <v>IMG11</v>
      </c>
      <c r="B20" s="62" t="s">
        <v>205</v>
      </c>
      <c r="C20" s="20" t="str">
        <f t="shared" si="0"/>
        <v>Recurso F6B</v>
      </c>
      <c r="D20" s="63" t="s">
        <v>187</v>
      </c>
      <c r="E20" s="63" t="s">
        <v>155</v>
      </c>
      <c r="F20" s="13" t="str">
        <f t="shared" ca="1" si="4"/>
        <v>CN_11_02_CO_REC50_IMG11n.jpg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CN_11_02_CO_REC50_IMG11a.jpg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t="s">
        <v>208</v>
      </c>
      <c r="K20" s="66" t="s">
        <v>206</v>
      </c>
      <c r="O20" s="2" t="str">
        <f>'Definición técnica de imagenes'!A32</f>
        <v>F10B</v>
      </c>
    </row>
    <row r="21" spans="1:15" s="11" customFormat="1" ht="27" customHeight="1" x14ac:dyDescent="0.25">
      <c r="A21" s="12" t="str">
        <f t="shared" si="6"/>
        <v>IMG12</v>
      </c>
      <c r="B21" s="62" t="s">
        <v>217</v>
      </c>
      <c r="C21" s="20" t="str">
        <f t="shared" si="0"/>
        <v>Recurso F6B</v>
      </c>
      <c r="D21" s="63" t="s">
        <v>187</v>
      </c>
      <c r="E21" s="63" t="s">
        <v>155</v>
      </c>
      <c r="F21" s="13" t="str">
        <f t="shared" ca="1" si="4"/>
        <v>CN_11_02_CO_REC50_IMG12n.jpg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CN_11_02_CO_REC50_IMG12a.jpg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t="s">
        <v>218</v>
      </c>
      <c r="K21" s="66" t="s">
        <v>197</v>
      </c>
      <c r="O21" s="2" t="str">
        <f>'Definición técnica de imagenes'!A33</f>
        <v>F11</v>
      </c>
    </row>
    <row r="22" spans="1:15" s="11" customFormat="1" ht="13.5" customHeight="1" x14ac:dyDescent="0.25">
      <c r="A22" s="12" t="str">
        <f t="shared" si="6"/>
        <v>IMG13</v>
      </c>
      <c r="B22" s="62" t="s">
        <v>210</v>
      </c>
      <c r="C22" s="20" t="str">
        <f t="shared" si="0"/>
        <v>Recurso F6B</v>
      </c>
      <c r="D22" s="63" t="s">
        <v>187</v>
      </c>
      <c r="E22" s="63" t="s">
        <v>155</v>
      </c>
      <c r="F22" s="13" t="str">
        <f t="shared" ca="1" si="4"/>
        <v>CN_11_02_CO_REC50_IMG13n.jpg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CN_11_02_CO_REC50_IMG13a.jpg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t="s">
        <v>219</v>
      </c>
      <c r="K22" s="69" t="s">
        <v>197</v>
      </c>
      <c r="O22" s="2" t="str">
        <f>'Definición técnica de imagenes'!A34</f>
        <v>F12</v>
      </c>
    </row>
    <row r="23" spans="1:15" s="11" customFormat="1" ht="13.5"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2016-07-28T02:55:53Z</dcterms:modified>
</cp:coreProperties>
</file>