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1" i="1"/>
  <c r="F11" i="1"/>
  <c r="G11" i="1"/>
  <c r="A12" i="1"/>
  <c r="F12" i="1"/>
  <c r="G12" i="1"/>
  <c r="A13" i="1"/>
  <c r="F13" i="1"/>
  <c r="G13" i="1"/>
  <c r="A14"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<sst xmlns="http://schemas.openxmlformats.org/spreadsheetml/2006/main" count="242" uniqueCount="157">
  <si>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</si>
  <si>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</si>
  <si>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</si>
  <si>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</si>
  <si>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</si>
  <si>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</si>
  <si>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</si>
  <si>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</si>
  <si>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</si>
  <si>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</si>
  <si>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</si>
  <si>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</si>
  <si>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</si>
  <si>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</si>
  <si>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</si>
  <si>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</si>
  <si>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</si>
  <si>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</si>
  <si>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</si>
  <si>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</si>
  <si>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</si>
  <si>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</si>
  <si>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</si>
  <si>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</si>
  <si>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</si>
  <si>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</si>
  <si>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</si>
  <si>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</si>
  <si>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</si>
  <si>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</si>
  <si>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</si>
  <si>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</si>
  <si>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</si>
  <si>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</si>
  <si>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</si>
  <si>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</si>
  <si>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</si>
  <si>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</si>
  <si>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</si>
  <si>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</si>
  <si>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</si>
  <si>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</si>
  <si>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</si>
  <si>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</si>
  <si>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</si>
  <si>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</si>
  <si>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</si>
  <si>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</si>
  <si>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</si>
  <si>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</si>
  <si>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</si>
  <si>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</si>
  <si>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</si>
  <si>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</si>
  <si>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</si>
  <si>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</si>
  <si>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</si>
  <si>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</si>
  <si>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</si>
  <si>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</si>
  <si>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</si>
  <si>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</si>
  <si>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</si>
  <si>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</si>
  <si>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</si>
  <si>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</si>
  <si>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</si>
  <si>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</si>
  <si>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</si>
  <si>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</si>
  <si>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</si>
  <si>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</si>
  <si>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</si>
  <si>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</si>
  <si>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</si>
  <si>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</si>
  <si>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</si>
  <si>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</si>
  <si>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</si>
  <si>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</si>
  <si>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</si>
  <si>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</si>
  <si>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</si>
  <si>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</si>
  <si>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</si>
  <si>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</si>
  <si>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</si>
  <si>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</si>
  <si>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</si>
  <si>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</si>
  <si>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</si>
  <si>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</si>
  <si>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</si>
  <si>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</si>
  <si>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</si>
  <si>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</si>
  <si>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</si>
  <si>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</si>
  <si>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</si>
  <si>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</si>
  <si>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</si>
  <si>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</si>
  <si>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</si>
  <si>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</si>
  <si>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</si>
  <si>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</si>
  <si>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</si>
  <si>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</si>
  <si>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</si>
  <si>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</si>
  <si>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</si>
  <si>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</si>
  <si>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</si>
  <si>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</si>
  <si>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</si>
  <si>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</si>
  <si>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</si>
  <si>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</si>
  <si>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</si>
  <si>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</si>
  <si>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</si>
  <si>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</si>
  <si>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</si>
  <si>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</si>
  <si>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</si>
  <si>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</si>
  <si>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</si>
  <si>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</si>
  <si>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</si>
  <si>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</si>
  <si>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</si>
  <si>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</si>
  <si>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</si>
  <si>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</si>
  <si>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</si>
  <si>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</si>
  <si>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</si>
  <si>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</si>
  <si>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</si>
  <si>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</si>
  <si>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</si>
  <si>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</si>
  <si>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</si>
  <si>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</si>
  <si>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</si>
  <si>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Transformaciones de la materia</t>
  </si>
  <si>
    <t>Miguel Aljure</t>
  </si>
  <si>
    <t>Fotografía</t>
  </si>
  <si>
    <t>Horizontal</t>
  </si>
  <si>
    <t>Niña leyendo libro</t>
  </si>
  <si>
    <t>CN_04_08_CO_REC80</t>
  </si>
  <si>
    <t>Ver observaciones</t>
  </si>
  <si>
    <t>Ilustración</t>
  </si>
  <si>
    <t>Crear una ilustración de una caja poco profunda, abierta por la parte superior y con canicas adentro. Algo similar a la ilustración de arriba.</t>
  </si>
  <si>
    <t>La misma caja con las canicas adentro, pero ahora con una pequeña inclinación y todas las canicas agrupadas en una esquina. En alguna parte debe identificarse esta como la imagen 1 (un 1 debajo a un lado servirá).</t>
  </si>
  <si>
    <t xml:space="preserve"> La misma caja con las canicas adentro, ahora sin inclinación y con las canicas separadas y ocupando buena parte del espacio de la caja. Indicar un movimiento suave de la caja; puede ser con flechas a ambos lados de la caja y que apunten hacia afuera. En alguna parte debe identificarse esta como la imagen 2 (un 2 debajo a un lado servirá).</t>
  </si>
  <si>
    <t>La misma caja de antes con las canicas adentro, sin inclinación y con las canicas separadas y ocupando todo el espacio de la caja. Indicar un movimiento fuerte de la caja; puede ser con flechas más largas a ambos lados de la caja y que apunten hacia afuera, o el símbolo de vibración pero más grande que en la ilustración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</si>
</sst>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2"/>
      <color theme="1"/>
      <name val="Cambria"/>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right" vertical="center" wrapText="1"/>
    </xf>
    <xf numFmtId="0" fontId="6" fillId="0" borderId="5" xfId="0" applyFont="1" applyBorder="1" applyAlignment="1">
      <alignment horizontal="right" vertical="center" wrapText="1"/>
    </xf>
    <xf numFmtId="0" fontId="6" fillId="0" borderId="5" xfId="0" applyFont="1" applyFill="1" applyBorder="1" applyAlignment="1">
      <alignment horizontal="right" vertical="center" wrapText="1"/>
    </xf>
    <xf numFmtId="0" fontId="7" fillId="0" borderId="5" xfId="0" applyFont="1" applyBorder="1" applyAlignment="1">
      <alignment horizontal="right" vertical="center" wrapText="1"/>
    </xf>
    <xf numFmtId="1" fontId="2" fillId="0" borderId="5" xfId="0" quotePrefix="1" applyNumberFormat="1" applyFont="1" applyFill="1" applyBorder="1" applyAlignment="1">
      <alignment horizontal="right" vertical="center" wrapText="1"/>
    </xf>
    <xf numFmtId="0" fontId="3" fillId="5" borderId="36" xfId="0" applyFont="1" applyFill="1" applyBorder="1" applyAlignment="1">
      <alignment horizontal="center" vertical="center" wrapText="1"/>
    </xf>
    <xf numFmtId="0" fontId="22" fillId="0" borderId="5" xfId="0" applyFont="1" applyBorder="1"/>
    <xf numFmtId="0" fontId="23"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4" fillId="0" borderId="0" xfId="0" applyFont="1" applyAlignment="1">
      <alignment vertical="center"/>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150812</xdr:colOff>
      <xdr:row>10</xdr:row>
      <xdr:rowOff>63500</xdr:rowOff>
    </xdr:from>
    <xdr:to>
      <xdr:col>10</xdr:col>
      <xdr:colOff>1550987</xdr:colOff>
      <xdr:row>10</xdr:row>
      <xdr:rowOff>863600</xdr:rowOff>
    </xdr:to>
    <xdr:pic>
      <xdr:nvPicPr>
        <xdr:cNvPr id="3" name="Picture 84" descr="caja-canicas.jpg"/>
        <xdr:cNvPicPr/>
      </xdr:nvPicPr>
      <xdr:blipFill>
        <a:blip xmlns:r="http://schemas.openxmlformats.org/officeDocument/2006/relationships" r:embed="rId1" cstate="print"/>
        <a:srcRect t="35678" r="42126" b="22111"/>
        <a:stretch>
          <a:fillRect/>
        </a:stretch>
      </xdr:blipFill>
      <xdr:spPr>
        <a:xfrm>
          <a:off x="16510000" y="2190750"/>
          <a:ext cx="1400175"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129</v>
      </c>
      <c r="C2" s="91" t="s">
        <v>22</v>
      </c>
      <c r="D2" s="92"/>
      <c r="F2" s="84" t="s">
        <v>0</v>
      </c>
      <c r="G2" s="85"/>
      <c r="H2" s="52"/>
      <c r="I2" s="52"/>
      <c r="J2" s="16"/>
    </row>
    <row r="3" spans="1:16" ht="15.75" x14ac:dyDescent="0.25">
      <c r="A3" s="1"/>
      <c r="B3" s="4" t="s">
        <v>8</v>
      </c>
      <c r="C3" s="93">
        <v>4</v>
      </c>
      <c r="D3" s="94"/>
      <c r="F3" s="86">
        <v>42084</v>
      </c>
      <c r="G3" s="87"/>
      <c r="H3" s="52"/>
      <c r="I3" s="52"/>
      <c r="J3" s="16"/>
    </row>
    <row r="4" spans="1:16" ht="16.5" x14ac:dyDescent="0.3">
      <c r="A4" s="1"/>
      <c r="B4" s="4" t="s">
        <v>54</v>
      </c>
      <c r="C4" s="93" t="s">
        <v>145</v>
      </c>
      <c r="D4" s="94"/>
      <c r="E4" s="5"/>
      <c r="F4" s="51" t="s">
        <v>55</v>
      </c>
      <c r="G4" s="50" t="s">
        <v>56</v>
      </c>
      <c r="H4" s="52"/>
      <c r="I4" s="52"/>
      <c r="J4" s="16"/>
      <c r="K4" s="16"/>
    </row>
    <row r="5" spans="1:16" ht="16.5" thickBot="1" x14ac:dyDescent="0.3">
      <c r="A5" s="1"/>
      <c r="B5" s="6" t="s">
        <v>1</v>
      </c>
      <c r="C5" s="95" t="s">
        <v>146</v>
      </c>
      <c r="D5" s="96"/>
      <c r="E5" s="5"/>
      <c r="F5" s="49" t="str">
        <f>IF(G4="Recurso","Motor del recurso","")</f>
        <v>Motor del recurso</v>
      </c>
      <c r="G5" s="49" t="s">
        <v>98</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150</v>
      </c>
      <c r="D7" s="35" t="s">
        <v>39</v>
      </c>
      <c r="F7" s="1"/>
      <c r="G7" s="1"/>
      <c r="H7" s="1"/>
      <c r="I7" s="1"/>
      <c r="J7" s="16"/>
      <c r="K7" s="16"/>
    </row>
    <row r="8" spans="1:16" s="9" customFormat="1" ht="16.5" thickBot="1" x14ac:dyDescent="0.3">
      <c r="A8" s="10"/>
      <c r="B8" s="10"/>
      <c r="C8" s="10"/>
      <c r="D8" s="11"/>
      <c r="E8" s="11"/>
      <c r="F8" s="88" t="s">
        <v>62</v>
      </c>
      <c r="G8" s="89"/>
      <c r="H8" s="89"/>
      <c r="I8" s="90"/>
      <c r="J8" s="18"/>
      <c r="K8" s="12"/>
      <c r="L8" s="2"/>
      <c r="M8" s="2"/>
      <c r="N8" s="2"/>
      <c r="O8" s="2"/>
      <c r="P8" s="2"/>
    </row>
    <row r="9" spans="1:16" ht="26.25" thickBot="1" x14ac:dyDescent="0.3">
      <c r="A9" s="32" t="s">
        <v>2</v>
      </c>
      <c r="B9" s="81" t="s">
        <v>9</v>
      </c>
      <c r="C9" s="24" t="s">
        <v>3</v>
      </c>
      <c r="D9" s="24" t="s">
        <v>4</v>
      </c>
      <c r="E9" s="24" t="s">
        <v>5</v>
      </c>
      <c r="F9" s="72" t="s">
        <v>61</v>
      </c>
      <c r="G9" s="72" t="s">
        <v>59</v>
      </c>
      <c r="H9" s="72" t="s">
        <v>60</v>
      </c>
      <c r="I9" s="72" t="s">
        <v>121</v>
      </c>
      <c r="J9" s="25" t="s">
        <v>6</v>
      </c>
      <c r="K9" s="26" t="s">
        <v>7</v>
      </c>
    </row>
    <row r="10" spans="1:16" s="12" customFormat="1" x14ac:dyDescent="0.25">
      <c r="A10" s="13" t="str">
        <f>IF(OR(B10&lt;&gt;"",J10&lt;&gt;""),"IMG01","")</f>
        <v>IMG01</v>
      </c>
      <c r="B10" s="115">
        <v>149912267</v>
      </c>
      <c r="C10" s="27" t="str">
        <f>IF(OR(B10&lt;&gt;"",J10&lt;&gt;""),IF($G$4="Recurso",CONCATENATE($G$4," ",$G$5),$G$4),"")</f>
        <v>Recurso F13</v>
      </c>
      <c r="D10" s="14" t="s">
        <v>147</v>
      </c>
      <c r="E10" s="14" t="s">
        <v>148</v>
      </c>
      <c r="F10" s="14" t="str">
        <f>IF(OR(B10&lt;&gt;"",J10&lt;&gt;""),CONCATENATE($C$7,"_",$A10,IF($G$4="Cuaderno de Estudio","_small",CONCATENATE(IF(I10="","","n"),IF(LEFT($G$5,1)="F",".jpg",".png")))),"")</f>
        <v>CN_04_08_CO_REC80_IMG01.jpg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149</v>
      </c>
      <c r="K10" s="19"/>
    </row>
    <row r="11" spans="1:16" s="12" customFormat="1" ht="90.75" customHeight="1" x14ac:dyDescent="0.25">
      <c r="A11" s="13" t="str">
        <f>IF(OR(B11&lt;&gt;"",J11&lt;&gt;""),CONCATENATE(LEFT(A10,3),IF(MID(A10,4,2)+1&lt;10,CONCATENATE("0",MID(A10,4,2)+1))),"")</f>
        <v>IMG02</v>
      </c>
      <c r="B11" s="82" t="s">
        <v>151</v>
      </c>
      <c r="C11" s="27" t="str">
        <f t="shared" ref="C11:C22" si="0">IF(OR(B11&lt;&gt;"",J11&lt;&gt;""),IF($G$4="Recurso",CONCATENATE($G$4," ",$G$5),$G$4),"")</f>
        <v>Recurso F13</v>
      </c>
      <c r="D11" s="14" t="s">
        <v>152</v>
      </c>
      <c r="E11" s="14" t="s">
        <v>148</v>
      </c>
      <c r="F11" s="14" t="str">
        <f t="shared" ref="F11:F74" si="1">IF(OR(B11&lt;&gt;"",J11&lt;&gt;""),CONCATENATE($C$7,"_",$A11,IF($G$4="Cuaderno de Estudio","_small",CONCATENATE(IF(I11="","","n"),IF(LEFT($G$5,1)="F",".jpg",".png")))),"")</f>
        <v>CN_04_08_CO_REC80_IMG02.jpg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16" t="s">
        <v>153</v>
      </c>
    </row>
    <row r="12" spans="1:16" s="12" customFormat="1" ht="15.75" x14ac:dyDescent="0.25">
      <c r="A12" s="13" t="str">
        <f t="shared" ref="A12:A30" si="3">IF(OR(B12&lt;&gt;"",J12&lt;&gt;""),CONCATENATE(LEFT(A11,3),IF(MID(A11,4,2)+1&lt;10,CONCATENATE("0",MID(A11,4,2)+1))),"")</f>
        <v>IMG03</v>
      </c>
      <c r="B12" s="82" t="s">
        <v>151</v>
      </c>
      <c r="C12" s="27" t="str">
        <f t="shared" si="0"/>
        <v>Recurso F13</v>
      </c>
      <c r="D12" s="14" t="s">
        <v>152</v>
      </c>
      <c r="E12" s="14" t="s">
        <v>148</v>
      </c>
      <c r="F12" s="14" t="str">
        <f t="shared" si="1"/>
        <v>CN_04_08_CO_REC80_IMG03.jpg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16" t="s">
        <v>154</v>
      </c>
    </row>
    <row r="13" spans="1:16" s="12" customFormat="1" ht="15.75" x14ac:dyDescent="0.25">
      <c r="A13" s="13" t="str">
        <f t="shared" si="3"/>
        <v>IMG04</v>
      </c>
      <c r="B13" s="82" t="s">
        <v>151</v>
      </c>
      <c r="C13" s="27" t="str">
        <f t="shared" si="0"/>
        <v>Recurso F13</v>
      </c>
      <c r="D13" s="14" t="s">
        <v>147</v>
      </c>
      <c r="E13" s="14" t="s">
        <v>148</v>
      </c>
      <c r="F13" s="14" t="str">
        <f t="shared" si="1"/>
        <v>CN_04_08_CO_REC80_IMG04.jpg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16" t="s">
        <v>155</v>
      </c>
    </row>
    <row r="14" spans="1:16" s="12" customFormat="1" ht="15.75" x14ac:dyDescent="0.25">
      <c r="A14" s="13" t="str">
        <f t="shared" si="3"/>
        <v>IMG05</v>
      </c>
      <c r="B14" s="82" t="s">
        <v>151</v>
      </c>
      <c r="C14" s="27" t="str">
        <f t="shared" si="0"/>
        <v>Recurso F13</v>
      </c>
      <c r="D14" s="14" t="s">
        <v>147</v>
      </c>
      <c r="E14" s="14" t="s">
        <v>148</v>
      </c>
      <c r="F14" s="14" t="str">
        <f t="shared" si="1"/>
        <v>CN_04_08_CO_REC80_IMG05.jpg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16" t="s">
        <v>156</v>
      </c>
    </row>
    <row r="15" spans="1:16" s="12" customFormat="1" ht="15.75" x14ac:dyDescent="0.25">
      <c r="A15" s="13" t="str">
        <f t="shared" si="3"/>
        <v/>
      </c>
      <c r="B15" s="83"/>
      <c r="C15" s="27" t="str">
        <f t="shared" si="0"/>
        <v/>
      </c>
      <c r="D15" s="14" t="s">
        <v>147</v>
      </c>
      <c r="E15" s="14" t="s">
        <v>148</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77"/>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1"/>
      <c r="K16" s="33"/>
    </row>
    <row r="17" spans="1:11" s="12" customFormat="1" x14ac:dyDescent="0.25">
      <c r="A17" s="13" t="str">
        <f t="shared" si="3"/>
        <v/>
      </c>
      <c r="B17" s="77"/>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77"/>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78"/>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1"/>
      <c r="K19" s="33"/>
    </row>
    <row r="20" spans="1:11" s="12" customFormat="1" x14ac:dyDescent="0.25">
      <c r="A20" s="13" t="str">
        <f t="shared" si="3"/>
        <v/>
      </c>
      <c r="B20" s="77"/>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7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8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77"/>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76"/>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77"/>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77"/>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77"/>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76"/>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77"/>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77"/>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77"/>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77"/>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77"/>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77"/>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76"/>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77"/>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76"/>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77"/>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76"/>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76"/>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76"/>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76"/>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76"/>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76"/>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76"/>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76"/>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76"/>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76"/>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76"/>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76"/>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76"/>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76"/>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76"/>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76"/>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76"/>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76"/>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76"/>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76"/>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76"/>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76"/>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76"/>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76"/>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76"/>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76"/>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76"/>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76"/>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76"/>
      <c r="C67" s="27"/>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76"/>
      <c r="C68" s="27"/>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76"/>
      <c r="C69" s="27"/>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76"/>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76"/>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76"/>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76"/>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76"/>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76"/>
      <c r="C75" s="27"/>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76"/>
      <c r="C76" s="27"/>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76"/>
      <c r="C77" s="27"/>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76"/>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76"/>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76"/>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76"/>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76"/>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76"/>
      <c r="C83" s="27"/>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76"/>
      <c r="C84" s="27"/>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76"/>
      <c r="C85" s="27"/>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76"/>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76"/>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76"/>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76"/>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76"/>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76"/>
      <c r="C91" s="27"/>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76"/>
      <c r="C92" s="27"/>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76"/>
      <c r="C93" s="27"/>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76"/>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76"/>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76"/>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76"/>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76"/>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76"/>
      <c r="C99" s="27"/>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76"/>
      <c r="C100" s="27"/>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76"/>
      <c r="C101" s="27"/>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76"/>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76"/>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76"/>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9" t="s">
        <v>38</v>
      </c>
      <c r="B1" s="100"/>
      <c r="C1" s="100"/>
      <c r="D1" s="100"/>
      <c r="E1" s="100"/>
      <c r="F1" s="101"/>
    </row>
    <row r="2" spans="1:11" x14ac:dyDescent="0.25">
      <c r="A2" s="42" t="s">
        <v>42</v>
      </c>
      <c r="B2" s="43"/>
      <c r="C2" s="102" t="s">
        <v>13</v>
      </c>
      <c r="D2" s="103"/>
      <c r="E2" s="104"/>
      <c r="F2" s="44"/>
    </row>
    <row r="3" spans="1:11" ht="63" x14ac:dyDescent="0.25">
      <c r="A3" s="45" t="s">
        <v>43</v>
      </c>
      <c r="B3" s="43"/>
      <c r="C3" s="108" t="s">
        <v>14</v>
      </c>
      <c r="D3" s="109"/>
      <c r="E3" s="110"/>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11" t="str">
        <f>CONCATENATE(H21,"_",I21,"_",J21,"_CO")</f>
        <v>LE_07_04_CO</v>
      </c>
      <c r="E5" s="112"/>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7" t="str">
        <f>CONCATENATE("SolicitudGrafica_",D5,".xls")</f>
        <v>SolicitudGrafica_LE_07_04_CO.xls</v>
      </c>
      <c r="E7" s="97"/>
      <c r="F7" s="98"/>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99" t="s">
        <v>41</v>
      </c>
      <c r="B13" s="100"/>
      <c r="C13" s="100"/>
      <c r="D13" s="100"/>
      <c r="E13" s="100"/>
      <c r="F13" s="101"/>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102" t="s">
        <v>49</v>
      </c>
      <c r="D15" s="103"/>
      <c r="E15" s="103"/>
      <c r="F15" s="104"/>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105" t="str">
        <f>CONCATENATE(H21,"_",I21,"_",J21,"_",K45)</f>
        <v>LE_07_04_REC10</v>
      </c>
      <c r="E17" s="106"/>
      <c r="F17" s="107"/>
      <c r="J17" s="34">
        <v>14</v>
      </c>
      <c r="K17" s="34">
        <v>14</v>
      </c>
    </row>
    <row r="18" spans="1:11" ht="79.5" thickBot="1" x14ac:dyDescent="0.3">
      <c r="A18" s="45" t="s">
        <v>48</v>
      </c>
      <c r="B18" s="43"/>
      <c r="C18" s="74" t="s">
        <v>128</v>
      </c>
      <c r="D18" s="97" t="str">
        <f>CONCATENATE("SolicitudGrafica_",D17,".xls")</f>
        <v>SolicitudGrafica_LE_07_04_REC10.xls</v>
      </c>
      <c r="E18" s="97"/>
      <c r="F18" s="98"/>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2015-03-22T00:19:28Z</dcterms:modified>
</cp:coreProperties>
</file>