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4160" yWindow="0" windowWidth="13140" windowHeight="146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A45" i="1"/>
  <c r="F45" i="1"/>
  <c r="G45" i="1"/>
  <c r="H45" i="1"/>
  <c r="A44" i="1"/>
  <c r="F44" i="1"/>
  <c r="G44" i="1"/>
  <c r="H44" i="1"/>
  <c r="A43" i="1"/>
  <c r="F43" i="1"/>
  <c r="G43" i="1"/>
  <c r="H43" i="1"/>
  <c r="A42" i="1"/>
  <c r="F42" i="1"/>
  <c r="G42" i="1"/>
  <c r="H42" i="1"/>
  <c r="A41" i="1"/>
  <c r="F41" i="1"/>
  <c r="G41" i="1"/>
  <c r="H41" i="1"/>
  <c r="A40" i="1"/>
  <c r="F40" i="1"/>
  <c r="G40" i="1"/>
  <c r="H40" i="1"/>
  <c r="A39" i="1"/>
  <c r="F39" i="1"/>
  <c r="G39" i="1"/>
  <c r="H3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<sst xmlns="http://schemas.openxmlformats.org/spreadsheetml/2006/main" count="517" uniqueCount="261">
  <si>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</si>
  <si>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</si>
  <si>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</si>
  <si>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</si>
  <si>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</si>
  <si>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</si>
  <si>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</si>
  <si>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</si>
  <si>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</si>
  <si>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</si>
  <si>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</si>
  <si>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</si>
  <si>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</si>
  <si>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</si>
  <si>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</si>
  <si>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</si>
  <si>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</si>
  <si>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</si>
  <si>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</si>
  <si>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</si>
  <si>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</si>
  <si>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</si>
  <si>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</si>
  <si>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</si>
  <si>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</si>
  <si>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</si>
  <si>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</si>
  <si>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</si>
  <si>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</si>
  <si>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</si>
  <si>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</si>
  <si>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</si>
  <si>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</si>
  <si>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</si>
  <si>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</si>
  <si>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</si>
  <si>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</si>
  <si>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</si>
  <si>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</si>
  <si>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</si>
  <si>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</si>
  <si>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</si>
  <si>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</si>
  <si>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</si>
  <si>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</si>
  <si>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</si>
  <si>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</si>
  <si>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</si>
  <si>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</si>
  <si>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</si>
  <si>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</si>
  <si>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</si>
  <si>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</si>
  <si>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</si>
  <si>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</si>
  <si>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</si>
  <si>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</si>
  <si>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</si>
  <si>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</si>
  <si>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</si>
  <si>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</si>
  <si>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</si>
  <si>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</si>
  <si>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</si>
  <si>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</si>
  <si>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</si>
  <si>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</si>
  <si>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</si>
  <si>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</si>
  <si>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</si>
  <si>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</si>
  <si>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</si>
  <si>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</si>
  <si>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</si>
  <si>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</si>
  <si>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</si>
  <si>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</si>
  <si>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</si>
  <si>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</si>
  <si>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</si>
  <si>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</si>
  <si>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</si>
  <si>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</si>
  <si>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</si>
  <si>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</si>
  <si>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</si>
  <si>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</si>
  <si>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</si>
  <si>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</si>
  <si>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</si>
  <si>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</si>
  <si>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</si>
  <si>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</si>
  <si>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</si>
  <si>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</si>
  <si>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</si>
  <si>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</si>
  <si>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</si>
  <si>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</si>
  <si>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</si>
  <si>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</si>
  <si>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</si>
  <si>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</si>
  <si>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</si>
  <si>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</si>
  <si>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</si>
  <si>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</si>
  <si>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</si>
  <si>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</si>
  <si>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</si>
  <si>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</si>
  <si>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</si>
  <si>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</si>
  <si>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</si>
  <si>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</si>
  <si>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</si>
  <si>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</si>
  <si>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</si>
  <si>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</si>
  <si>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</si>
  <si>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</si>
  <si>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</si>
  <si>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</si>
  <si>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</si>
  <si>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</si>
  <si>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</si>
  <si>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</si>
  <si>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</si>
  <si>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</si>
  <si>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</si>
  <si>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</si>
  <si>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</si>
  <si>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</si>
  <si>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</si>
  <si>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</si>
  <si>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</si>
  <si>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</si>
  <si>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</si>
  <si>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</si>
  <si>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</si>
  <si>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</si>
  <si>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</si>
  <si>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</si>
  <si>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</si>
  <si>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</si>
  <si>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</si>
  <si>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</si>
  <si>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</si>
  <si>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</si>
  <si>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</si>
  <si>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</si>
  <si>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</si>
  <si>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</si>
  <si>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</si>
  <si>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</si>
  <si>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</si>
  <si>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</si>
  <si>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</si>
  <si>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</si>
  <si>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</si>
  <si>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</si>
  <si>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</si>
  <si>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</si>
  <si>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</si>
  <si>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</si>
  <si>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</si>
  <si>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</si>
  <si>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</si>
  <si>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</si>
  <si>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</si>
  <si>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</si>
  <si>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</si>
  <si>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</si>
  <si>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</si>
  <si>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</si>
  <si>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</si>
  <si>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</si>
  <si>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</si>
  <si>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</si>
  <si>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</si>
  <si>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</si>
  <si>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</si>
  <si>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</si>
  <si>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</si>
  <si>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</si>
  <si>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</si>
  <si>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</si>
  <si>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</si>
  <si>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Dinámica</t>
  </si>
  <si>
    <t>Sergio Cuellar Ardila</t>
  </si>
  <si>
    <t>CN_10_04_CO</t>
  </si>
  <si>
    <t>Cuaderno de Estudio</t>
  </si>
  <si>
    <t>4ESO/Física y química/La dinámica/1.¿Qué es la dinámica?</t>
  </si>
  <si>
    <t>Fuerza aplicada sobre carrito de mercado</t>
  </si>
  <si>
    <t>4ESO/Física y química/La Fuerza/1.¿Qué son las fuerzas?</t>
  </si>
  <si>
    <t>4ESO/Física y química/La Fuerza/2. Sistemas de fuerzas/2.1 Los sistemas de fuerzas colineales</t>
  </si>
  <si>
    <t>4ESO/Física y química/La Fuerza/2.2 Los Sistemas de fuerzas concurrentes</t>
  </si>
  <si>
    <t>Imagen de autor</t>
  </si>
  <si>
    <t>https://openclipart.org/image/300px/svg_to_png/182270/Force%20-%20Free%20Body%20Diagram.png</t>
  </si>
  <si>
    <t>4°Eso/Física y Química/ La dinámica/4. La fuerza de fricción o rozamiento</t>
  </si>
  <si>
    <t>4°Eso/Física y Química/ La dinámica/6. Las fuerzas que actúan sobre un cuerpo apoyado en una superficie horizontal</t>
  </si>
  <si>
    <t>4°Eso/Física y Química/ La dinámica/6.1 Las fuerzas que actúan sobre un cuerpo apoyado sobre un plano inclinado</t>
  </si>
  <si>
    <t>http://upload.wikimedia.org/wikipedia/commons/d/d1/GPB_circling_earth.jpg</t>
  </si>
  <si>
    <t>http://en.wikipedia.org/wiki/Big_Bang#/media/File:Universe_expansion2.png</t>
  </si>
  <si>
    <t>http://upload.wikimedia.org/wikipedia/commons/2/2d/Mog_peso.jpg</t>
  </si>
  <si>
    <t>4°ESO/Física y química/La dinámica/7. Las fuerzas en una polea</t>
  </si>
  <si>
    <t>Fuerza de los libros apoyados sobre la mesa</t>
  </si>
  <si>
    <t>Características de la fuerza</t>
  </si>
  <si>
    <t>Fuerzas colineales</t>
  </si>
  <si>
    <t>Suma de fuerzas colineales</t>
  </si>
  <si>
    <t>Resta de fuerzas colineales</t>
  </si>
  <si>
    <t>Fuerzas concurrentes</t>
  </si>
  <si>
    <t>Suma de vectores: Método del polígono</t>
  </si>
  <si>
    <t>Suma de vectores: Método del paralelogramo</t>
  </si>
  <si>
    <t xml:space="preserve">Ley de gravitación universal </t>
  </si>
  <si>
    <t>Ley de gravitación universal y peso</t>
  </si>
  <si>
    <t>Concepto de Gravedad por Albert Einstein</t>
  </si>
  <si>
    <t>Modelo de la expansión del universo</t>
  </si>
  <si>
    <t>Diagrama de fuerzas sobre un objeto apoyado en una superficie horizontal</t>
  </si>
  <si>
    <t>Diagrama de cuerpo libre para un objeto sobre una superficie horizontal</t>
  </si>
  <si>
    <t>Fuerzas en un plano inclinado</t>
  </si>
  <si>
    <t>Tomar sólo la segunda imagen y traducir: Fuerza de fricción en lugar de Friction force – fricción en lugar de friction</t>
  </si>
  <si>
    <t>Fricción entre las llantas de una bicicleta y el pavimento</t>
  </si>
  <si>
    <t>Fricción a escala microscópica</t>
  </si>
  <si>
    <t>Fuerza normal sobre un libro apoyado en una mesa</t>
  </si>
  <si>
    <t>Fuerzas que actuan sobre un plano inclinado</t>
  </si>
  <si>
    <t>http://upload.wikimedia.org/wikipedia/commons/3/39/GodfreyKneller-IsaacNewton-1689.jpg</t>
  </si>
  <si>
    <t>http://upload.wikimedia.org/wikipedia/commons/0/0e/Parallel_net_force01.jpg</t>
  </si>
  <si>
    <t>http://www.texample.net/media/tikz/examples/PNG/free-body-diagrams.png</t>
  </si>
  <si>
    <t>Isaac Newton</t>
  </si>
  <si>
    <t>Fuerzas en equilibrio: Primera Ley de Newton</t>
  </si>
  <si>
    <t>Desequilibrio de fuerzas: Segunda Ley de Newton</t>
  </si>
  <si>
    <t>Imagen adaptada: cambiar la letra P por la letra W, conservando los subíndices. También se debe alargar la flecha que al lado del Wx. Revisar muestra con cambios,</t>
  </si>
  <si>
    <t xml:space="preserve">Máquina de Atwood </t>
  </si>
  <si>
    <t>Ilustración</t>
  </si>
  <si>
    <t>Cambiar la letra P por W conservando los subíndices 1 y 2.</t>
  </si>
  <si>
    <t>Imagen con adaptación del autor, revisar muestra</t>
  </si>
  <si>
    <t>Fuerza neta obtenida gráficamente 1</t>
  </si>
  <si>
    <t>Fuerza neta obtenida gráficamente 2</t>
  </si>
  <si>
    <t>Cambios como en el anterior, revisar muestra</t>
  </si>
  <si>
    <t xml:space="preserve">Imagen adaptada: Agregar y modificar las letras que se indican 
Los vectores (flechas) N y Wy deben quedar de la misma longitud.
Los vectores (flechas) T y Wx deben quedar de la misma longitud. Revisar muestra
</t>
  </si>
  <si>
    <t>Tercera ley de Newton: Ley de acción-reacción</t>
  </si>
  <si>
    <t>4° ESO/Física y Química/La dinámica/2. Las leyes de Newton/2.3 La tercera ley de Newton o ley de acción y reacción</t>
  </si>
  <si>
    <t>Funcionamiento de un cohete: Tercera ley de Newton</t>
  </si>
  <si>
    <t>Aceleración centrípeta</t>
  </si>
  <si>
    <t>4° ESO/ Física y química/La dinámica/5. La fuerza centrípeta</t>
  </si>
  <si>
    <t>http://upload.wikimedia.org/wikipedia/commons/f/ff/Breaking_String.PNG</t>
  </si>
  <si>
    <t>Fuerza centrípeta en ruptura de cuerda en movimiento circular</t>
  </si>
  <si>
    <t>Cambiar las palabras de inglés a español:
Velocity por velocidad
Centripetal forcé por Fuerza centrípeta</t>
  </si>
  <si>
    <t>Fuerza centrípeta en pista circular</t>
  </si>
  <si>
    <t>http://upload.wikimedia.org/wikipedia/commons/4/40/US_Navy_040501-N-1336S-037_The_U.S._Navy_sponsored_Chevy_Monte_Carlo_NASCAR_leads_a_pack_into_turn_four_at_California_Speedway.jpg</t>
  </si>
  <si>
    <t xml:space="preserve">Par de fuerzas </t>
  </si>
  <si>
    <t>http://upload.wikimedia.org/wikipedia/commons/4/48/Par_de_fuerzas.jpg</t>
  </si>
  <si>
    <t>Producto vectorial o producto cruz</t>
  </si>
  <si>
    <t>http://upload.wikimedia.org/wikipedia/commons/4/4e/Cross_product_parallelogram.svg</t>
  </si>
  <si>
    <t>Torque: Principio de la balanza</t>
  </si>
  <si>
    <t>http://upload.wikimedia.org/wikipedia/commons/c/c3/Lever_Principle_3D.png</t>
  </si>
  <si>
    <t>quitar la ecuación  y poner la letra O. Revisar muestra</t>
  </si>
  <si>
    <t xml:space="preserve">Palancas y su clasificación </t>
  </si>
  <si>
    <t>4°ESO/Física y química/La fuerza/3. Fuerzas en equilibrio/ 3.1 El equilibrio en máquinas simples: la palanca</t>
  </si>
  <si>
    <t xml:space="preserve">Funcionamiento palanca de primer género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</si>
</sst>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6" fillId="0" borderId="5" xfId="0" applyFont="1" applyBorder="1" applyAlignment="1" applyProtection="1">
      <alignment vertical="center" wrapText="1"/>
      <protection locked="0"/>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39" activePane="bottomLeft" state="frozen"/>
      <selection pane="bottomLeft" activeCell="B45" sqref="B45"/>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6">
        <v>10</v>
      </c>
      <c r="D3" s="87"/>
      <c r="F3" s="79">
        <v>42144</v>
      </c>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6" t="s">
        <v>188</v>
      </c>
      <c r="D4" s="87"/>
      <c r="E4" s="5"/>
      <c r="F4" s="37" t="s">
        <v>55</v>
      </c>
      <c r="G4" s="61" t="s">
        <v>191</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8" t="s">
        <v>189</v>
      </c>
      <c r="D5" s="89"/>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192</v>
      </c>
      <c r="C10" s="20" t="str">
        <f t="shared" ref="C10:C41" si="0">IF(OR(B10&lt;&gt;"",J10&lt;&gt;""),IF($G$4="Recurso",CONCATENATE($G$4," ",$G$5),$G$4),"")</f>
        <v>Cuaderno de Estudio</v>
      </c>
      <c r="D10" s="63" t="s">
        <v>187</v>
      </c>
      <c r="E10" s="63" t="s">
        <v>153</v>
      </c>
      <c r="F10" s="13" t="str">
        <f t="shared" ref="F10" si="1">IF(OR(B10&lt;&gt;"",J10&lt;&gt;""),CONCATENATE($C$7,"_",$A10,IF($G$4="Cuaderno de Estudio","_small",CONCATENATE(IF(I10="","","n"),IF(LEFT($G$5,1)="F",".jpg",".png")))),"")</f>
        <v>CN_10_04_CO_IMG01_small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c r="A11" s="12" t="str">
        <f t="shared" ref="A11:A18" si="3">IF(OR(B11&lt;&gt;"",J11&lt;&gt;""),CONCATENATE(LEFT(A10,3),IF(MID(A10,4,2)+1&lt;10,CONCATENATE("0",MID(A10,4,2)+1))),"")</f>
        <v>IMG02</v>
      </c>
      <c r="B11" s="62" t="s">
        <v>194</v>
      </c>
      <c r="C11" s="20" t="str">
        <f t="shared" si="0"/>
        <v>Cuaderno de Estudio</v>
      </c>
      <c r="D11" s="63" t="s">
        <v>187</v>
      </c>
      <c r="E11" s="63" t="s">
        <v>153</v>
      </c>
      <c r="F11" s="13" t="str">
        <f t="shared" ref="F11:F74" si="4">IF(OR(B11&lt;&gt;"",J11&lt;&gt;""),CONCATENATE($C$7,"_",$A11,IF($G$4="Cuaderno de Estudio","_small",CONCATENATE(IF(I11="","","n"),IF(LEFT($G$5,1)="F",".jpg",".png")))),"")</f>
        <v>CN_10_04_CO_IMG02_small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206</v>
      </c>
      <c r="K11" s="65"/>
      <c r="O11" s="2" t="str">
        <f>'Definición técnica de imagenes'!A13</f>
        <v>M101</v>
      </c>
    </row>
    <row r="12" spans="1:16" s="11" customFormat="1">
      <c r="A12" s="12" t="str">
        <f t="shared" si="3"/>
        <v>IMG03</v>
      </c>
      <c r="B12" s="62" t="s">
        <v>194</v>
      </c>
      <c r="C12" s="20" t="str">
        <f t="shared" si="0"/>
        <v>Cuaderno de Estudio</v>
      </c>
      <c r="D12" s="63" t="s">
        <v>234</v>
      </c>
      <c r="E12" s="63" t="s">
        <v>153</v>
      </c>
      <c r="F12" s="13" t="str">
        <f t="shared" si="4"/>
        <v>CN_10_04_CO_IMG03_small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207</v>
      </c>
      <c r="K12" s="64"/>
      <c r="O12" s="2" t="str">
        <f>'Definición técnica de imagenes'!A18</f>
        <v>Diaporama F1</v>
      </c>
    </row>
    <row r="13" spans="1:16" s="11" customFormat="1" ht="26">
      <c r="A13" s="12" t="str">
        <f t="shared" si="3"/>
        <v>IMG04</v>
      </c>
      <c r="B13" s="62" t="s">
        <v>195</v>
      </c>
      <c r="C13" s="20" t="str">
        <f t="shared" si="0"/>
        <v>Cuaderno de Estudio</v>
      </c>
      <c r="D13" s="63" t="s">
        <v>187</v>
      </c>
      <c r="E13" s="63" t="s">
        <v>153</v>
      </c>
      <c r="F13" s="13" t="str">
        <f t="shared" si="4"/>
        <v>CN_10_04_CO_IMG04_small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208</v>
      </c>
      <c r="K13" s="64"/>
      <c r="O13" s="2" t="str">
        <f>'Definición técnica de imagenes'!A19</f>
        <v>F4</v>
      </c>
    </row>
    <row r="14" spans="1:16" s="11" customFormat="1" ht="26">
      <c r="A14" s="12" t="str">
        <f t="shared" si="3"/>
        <v>IMG05</v>
      </c>
      <c r="B14" s="62" t="s">
        <v>195</v>
      </c>
      <c r="C14" s="20" t="str">
        <f t="shared" si="0"/>
        <v>Cuaderno de Estudio</v>
      </c>
      <c r="D14" s="63" t="s">
        <v>234</v>
      </c>
      <c r="E14" s="63" t="s">
        <v>153</v>
      </c>
      <c r="F14" s="13" t="str">
        <f t="shared" si="4"/>
        <v>CN_10_04_CO_IMG05_small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209</v>
      </c>
      <c r="K14" s="64"/>
      <c r="O14" s="2" t="str">
        <f>'Definición técnica de imagenes'!A22</f>
        <v>F6</v>
      </c>
    </row>
    <row r="15" spans="1:16" s="11" customFormat="1" ht="26">
      <c r="A15" s="12" t="str">
        <f t="shared" si="3"/>
        <v>IMG06</v>
      </c>
      <c r="B15" s="62" t="s">
        <v>195</v>
      </c>
      <c r="C15" s="20" t="str">
        <f t="shared" si="0"/>
        <v>Cuaderno de Estudio</v>
      </c>
      <c r="D15" s="63" t="s">
        <v>234</v>
      </c>
      <c r="E15" s="63" t="s">
        <v>153</v>
      </c>
      <c r="F15" s="13" t="str">
        <f t="shared" si="4"/>
        <v>CN_10_04_CO_IMG06_small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210</v>
      </c>
      <c r="K15" s="66"/>
      <c r="O15" s="2" t="str">
        <f>'Definición técnica de imagenes'!A24</f>
        <v>F6B</v>
      </c>
    </row>
    <row r="16" spans="1:16" s="11" customFormat="1">
      <c r="A16" s="12" t="str">
        <f t="shared" si="3"/>
        <v>IMG07</v>
      </c>
      <c r="B16" s="62" t="s">
        <v>196</v>
      </c>
      <c r="C16" s="20" t="str">
        <f t="shared" si="0"/>
        <v>Cuaderno de Estudio</v>
      </c>
      <c r="D16" s="63" t="s">
        <v>187</v>
      </c>
      <c r="E16" s="63" t="s">
        <v>153</v>
      </c>
      <c r="F16" s="13" t="str">
        <f t="shared" si="4"/>
        <v>CN_10_04_CO_IMG07_small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211</v>
      </c>
      <c r="K16" s="68"/>
      <c r="O16" s="2" t="str">
        <f>'Definición técnica de imagenes'!A25</f>
        <v>F7</v>
      </c>
    </row>
    <row r="17" spans="1:15" s="11" customFormat="1">
      <c r="A17" s="12" t="str">
        <f t="shared" si="3"/>
        <v>IMG08</v>
      </c>
      <c r="B17" s="62" t="s">
        <v>196</v>
      </c>
      <c r="C17" s="20" t="str">
        <f t="shared" si="0"/>
        <v>Cuaderno de Estudio</v>
      </c>
      <c r="D17" s="63" t="s">
        <v>234</v>
      </c>
      <c r="E17" s="63" t="s">
        <v>153</v>
      </c>
      <c r="F17" s="13" t="str">
        <f t="shared" si="4"/>
        <v>CN_10_04_CO_IMG08_small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212</v>
      </c>
      <c r="K17" s="66"/>
      <c r="O17" s="2" t="str">
        <f>'Definición técnica de imagenes'!A27</f>
        <v>F7B</v>
      </c>
    </row>
    <row r="18" spans="1:15" s="11" customFormat="1">
      <c r="A18" s="12" t="str">
        <f t="shared" si="3"/>
        <v>IMG09</v>
      </c>
      <c r="B18" s="62" t="s">
        <v>196</v>
      </c>
      <c r="C18" s="20" t="str">
        <f t="shared" si="0"/>
        <v>Cuaderno de Estudio</v>
      </c>
      <c r="D18" s="63" t="s">
        <v>234</v>
      </c>
      <c r="E18" s="63" t="s">
        <v>153</v>
      </c>
      <c r="F18" s="13" t="str">
        <f t="shared" si="4"/>
        <v>CN_10_04_CO_IMG09_small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213</v>
      </c>
      <c r="K18" s="66"/>
      <c r="O18" s="2" t="str">
        <f>'Definición técnica de imagenes'!A30</f>
        <v>F8</v>
      </c>
    </row>
    <row r="19" spans="1:15" s="11" customFormat="1">
      <c r="A19" s="12" t="str">
        <f t="shared" ref="A19:A50" si="6">IF(OR(B19&lt;&gt;"",J19&lt;&gt;""),CONCATENATE(LEFT(A18,3),IF(MID(A18,4,2)+1&lt;10,CONCATENATE("0",MID(A18,4,2)+1),MID(A18,4,2)+1)),"")</f>
        <v>IMG10</v>
      </c>
      <c r="B19" s="62" t="s">
        <v>196</v>
      </c>
      <c r="C19" s="20" t="str">
        <f t="shared" si="0"/>
        <v>Cuaderno de Estudio</v>
      </c>
      <c r="D19" s="63" t="s">
        <v>234</v>
      </c>
      <c r="E19" s="63" t="s">
        <v>153</v>
      </c>
      <c r="F19" s="13" t="str">
        <f t="shared" si="4"/>
        <v>CN_10_04_CO_IMG10_small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214</v>
      </c>
      <c r="K19" s="68"/>
      <c r="O19" s="2" t="str">
        <f>'Definición técnica de imagenes'!A31</f>
        <v>F10</v>
      </c>
    </row>
    <row r="20" spans="1:15" s="11" customFormat="1">
      <c r="A20" s="12" t="str">
        <f t="shared" si="6"/>
        <v>IMG11</v>
      </c>
      <c r="B20" s="62" t="s">
        <v>197</v>
      </c>
      <c r="C20" s="20" t="str">
        <f t="shared" si="0"/>
        <v>Cuaderno de Estudio</v>
      </c>
      <c r="D20" s="63" t="s">
        <v>234</v>
      </c>
      <c r="E20" s="63" t="s">
        <v>153</v>
      </c>
      <c r="F20" s="13" t="str">
        <f t="shared" si="4"/>
        <v>CN_10_04_CO_IMG11_small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c r="A21" s="12" t="str">
        <f t="shared" si="6"/>
        <v>IMG12</v>
      </c>
      <c r="B21" s="62" t="s">
        <v>202</v>
      </c>
      <c r="C21" s="20" t="str">
        <f t="shared" si="0"/>
        <v>Cuaderno de Estudio</v>
      </c>
      <c r="D21" s="63" t="s">
        <v>187</v>
      </c>
      <c r="E21" s="63" t="s">
        <v>153</v>
      </c>
      <c r="F21" s="13" t="str">
        <f t="shared" si="4"/>
        <v>CN_10_04_CO_IMG12_small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216</v>
      </c>
      <c r="K21" s="66"/>
      <c r="O21" s="2" t="str">
        <f>'Definición técnica de imagenes'!A33</f>
        <v>F11</v>
      </c>
    </row>
    <row r="22" spans="1:15" s="11" customFormat="1">
      <c r="A22" s="12" t="str">
        <f t="shared" si="6"/>
        <v>IMG13</v>
      </c>
      <c r="B22" s="62" t="s">
        <v>203</v>
      </c>
      <c r="C22" s="20" t="str">
        <f t="shared" si="0"/>
        <v>Cuaderno de Estudio</v>
      </c>
      <c r="D22" s="63" t="s">
        <v>187</v>
      </c>
      <c r="E22" s="63" t="s">
        <v>153</v>
      </c>
      <c r="F22" s="13" t="str">
        <f t="shared" si="4"/>
        <v>CN_10_04_CO_IMG13_small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108"/>
      <c r="O22" s="2" t="str">
        <f>'Definición técnica de imagenes'!A34</f>
        <v>F12</v>
      </c>
    </row>
    <row r="23" spans="1:15" s="11" customFormat="1" ht="26">
      <c r="A23" s="12" t="str">
        <f t="shared" si="6"/>
        <v>IMG14</v>
      </c>
      <c r="B23" s="62" t="s">
        <v>204</v>
      </c>
      <c r="C23" s="20" t="str">
        <f t="shared" si="0"/>
        <v>Cuaderno de Estudio</v>
      </c>
      <c r="D23" s="63" t="s">
        <v>234</v>
      </c>
      <c r="E23" s="63" t="s">
        <v>153</v>
      </c>
      <c r="F23" s="13" t="str">
        <f t="shared" si="4"/>
        <v>CN_10_04_CO_IMG14_small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218</v>
      </c>
      <c r="K23" s="64"/>
      <c r="O23" s="2" t="str">
        <f>'Definición técnica de imagenes'!A35</f>
        <v>F13</v>
      </c>
    </row>
    <row r="24" spans="1:15" s="11" customFormat="1" ht="26">
      <c r="A24" s="12" t="str">
        <f t="shared" si="6"/>
        <v>IMG15</v>
      </c>
      <c r="B24" s="62" t="s">
        <v>197</v>
      </c>
      <c r="C24" s="20" t="str">
        <f t="shared" si="0"/>
        <v>Cuaderno de Estudio</v>
      </c>
      <c r="D24" s="63" t="s">
        <v>234</v>
      </c>
      <c r="E24" s="63" t="s">
        <v>153</v>
      </c>
      <c r="F24" s="13" t="str">
        <f t="shared" si="4"/>
        <v>CN_10_04_CO_IMG15_small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219</v>
      </c>
      <c r="K24" s="65"/>
      <c r="O24" s="2" t="str">
        <f>'Definición técnica de imagenes'!A37</f>
        <v>F13B</v>
      </c>
    </row>
    <row r="25" spans="1:15" s="11" customFormat="1" ht="52">
      <c r="A25" s="12" t="str">
        <f t="shared" si="6"/>
        <v>IMG16</v>
      </c>
      <c r="B25" s="62" t="s">
        <v>198</v>
      </c>
      <c r="C25" s="20" t="str">
        <f t="shared" si="0"/>
        <v>Cuaderno de Estudio</v>
      </c>
      <c r="D25" s="63" t="s">
        <v>234</v>
      </c>
      <c r="E25" s="63" t="s">
        <v>153</v>
      </c>
      <c r="F25" s="13" t="str">
        <f t="shared" si="4"/>
        <v>CN_10_04_CO_IMG16_small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220</v>
      </c>
      <c r="K25" s="64" t="s">
        <v>221</v>
      </c>
    </row>
    <row r="26" spans="1:15" s="11" customFormat="1" ht="26">
      <c r="A26" s="12" t="str">
        <f t="shared" si="6"/>
        <v>IMG17</v>
      </c>
      <c r="B26" s="62" t="s">
        <v>199</v>
      </c>
      <c r="C26" s="20" t="str">
        <f t="shared" si="0"/>
        <v>Cuaderno de Estudio</v>
      </c>
      <c r="D26" s="63" t="s">
        <v>187</v>
      </c>
      <c r="E26" s="63" t="s">
        <v>153</v>
      </c>
      <c r="F26" s="13" t="str">
        <f t="shared" si="4"/>
        <v>CN_10_04_CO_IMG17_small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CN_10_04_CO_IMG17_zoom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222</v>
      </c>
      <c r="K26" s="64"/>
    </row>
    <row r="27" spans="1:15" s="11" customFormat="1">
      <c r="A27" s="12" t="str">
        <f t="shared" si="6"/>
        <v>IMG18</v>
      </c>
      <c r="B27" s="62" t="s">
        <v>199</v>
      </c>
      <c r="C27" s="20" t="str">
        <f t="shared" si="0"/>
        <v>Cuaderno de Estudio</v>
      </c>
      <c r="D27" s="63" t="s">
        <v>234</v>
      </c>
      <c r="E27" s="63" t="s">
        <v>153</v>
      </c>
      <c r="F27" s="13" t="str">
        <f t="shared" si="4"/>
        <v>CN_10_04_CO_IMG18_small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CN_10_04_CO_IMG18_zoom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223</v>
      </c>
      <c r="K27" s="64"/>
      <c r="O27" s="2"/>
    </row>
    <row r="28" spans="1:15" s="11" customFormat="1" ht="26">
      <c r="A28" s="12" t="str">
        <f t="shared" si="6"/>
        <v>IMG19</v>
      </c>
      <c r="B28" s="62" t="s">
        <v>200</v>
      </c>
      <c r="C28" s="20" t="str">
        <f t="shared" si="0"/>
        <v>Cuaderno de Estudio</v>
      </c>
      <c r="D28" s="63" t="s">
        <v>234</v>
      </c>
      <c r="E28" s="63" t="s">
        <v>153</v>
      </c>
      <c r="F28" s="13" t="str">
        <f t="shared" si="4"/>
        <v>CN_10_04_CO_IMG19_small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CN_10_04_CO_IMG19_zoom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224</v>
      </c>
      <c r="K28" s="64"/>
    </row>
    <row r="29" spans="1:15" s="11" customFormat="1" ht="65">
      <c r="A29" s="12" t="str">
        <f>IF(OR(B29&lt;&gt;"",J29&lt;&gt;""),CONCATENATE(LEFT(A28,3),IF(MID(A28,4,2)+1&lt;10,CONCATENATE("0",MID(A28,4,2)+1),MID(A28,4,2)+1)),"")</f>
        <v>IMG20</v>
      </c>
      <c r="B29" s="62" t="s">
        <v>201</v>
      </c>
      <c r="C29" s="20" t="str">
        <f>IF(OR(B29&lt;&gt;"",J29&lt;&gt;""),IF($G$4="Recurso",CONCATENATE($G$4," ",$G$5),$G$4),"")</f>
        <v>Cuaderno de Estudio</v>
      </c>
      <c r="D29" s="63" t="s">
        <v>234</v>
      </c>
      <c r="E29" s="63" t="s">
        <v>153</v>
      </c>
      <c r="F29" s="13" t="str">
        <f>IF(OR(B29&lt;&gt;"",J29&lt;&gt;""),CONCATENATE($C$7,"_",$A29,IF($G$4="Cuaderno de Estudio","_small",CONCATENATE(IF(I29="","","n"),IF(LEFT($G$5,1)="F",".jpg",".png")))),"")</f>
        <v>CN_10_04_CO_IMG20_small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ca="1">IF(AND(I29&lt;&gt;"",I29&lt;&gt;0),IF(OR(B29&lt;&gt;"",J29&lt;&gt;""),CONCATENATE($C$7,"_",$A29,IF($G$4="Cuaderno de Estudio","_zoom",CONCATENATE("a",IF(LEFT($G$5,1)="F",".jpg",".png")))),""),"")</f>
        <v>CN_10_04_CO_IMG20_zoom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225</v>
      </c>
      <c r="K29" s="64" t="s">
        <v>232</v>
      </c>
    </row>
    <row r="30" spans="1:15" s="11" customFormat="1" ht="26">
      <c r="A30" s="12" t="str">
        <f>IF(OR(B30&lt;&gt;"",J30&lt;&gt;""),CONCATENATE(LEFT(A29,3),IF(MID(A29,4,2)+1&lt;10,CONCATENATE("0",MID(A29,4,2)+1),MID(A29,4,2)+1)),"")</f>
        <v>IMG21</v>
      </c>
      <c r="B30" s="62" t="s">
        <v>205</v>
      </c>
      <c r="C30" s="20" t="str">
        <f>IF(OR(B30&lt;&gt;"",J30&lt;&gt;""),IF($G$4="Recurso",CONCATENATE($G$4," ",$G$5),$G$4),"")</f>
        <v>Cuaderno de Estudio</v>
      </c>
      <c r="D30" s="63" t="s">
        <v>234</v>
      </c>
      <c r="E30" s="63" t="s">
        <v>153</v>
      </c>
      <c r="F30" s="13" t="str">
        <f>IF(OR(B30&lt;&gt;"",J30&lt;&gt;""),CONCATENATE($C$7,"_",$A30,IF($G$4="Cuaderno de Estudio","_small",CONCATENATE(IF(I30="","","n"),IF(LEFT($G$5,1)="F",".jpg",".png")))),"")</f>
        <v>CN_10_04_CO_IMG21_small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ca="1">IF(AND(I30&lt;&gt;"",I30&lt;&gt;0),IF(OR(B30&lt;&gt;"",J30&lt;&gt;""),CONCATENATE($C$7,"_",$A30,IF($G$4="Cuaderno de Estudio","_zoom",CONCATENATE("a",IF(LEFT($G$5,1)="F",".jpg",".png")))),""),"")</f>
        <v>CN_10_04_CO_IMG21_zoom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233</v>
      </c>
      <c r="K30" s="64" t="s">
        <v>235</v>
      </c>
    </row>
    <row r="31" spans="1:15" s="11" customFormat="1" ht="26">
      <c r="A31" s="12" t="str">
        <f>IF(OR(B31&lt;&gt;"",J31&lt;&gt;""),CONCATENATE(LEFT(A30,3),IF(MID(A30,4,2)+1&lt;10,CONCATENATE("0",MID(A30,4,2)+1),MID(A30,4,2)+1)),"")</f>
        <v>IMG22</v>
      </c>
      <c r="B31" s="62" t="s">
        <v>226</v>
      </c>
      <c r="C31" s="20" t="str">
        <f>IF(OR(B31&lt;&gt;"",J31&lt;&gt;""),IF($G$4="Recurso",CONCATENATE($G$4," ",$G$5),$G$4),"")</f>
        <v>Cuaderno de Estudio</v>
      </c>
      <c r="D31" s="63" t="s">
        <v>187</v>
      </c>
      <c r="E31" s="63" t="s">
        <v>153</v>
      </c>
      <c r="F31" s="13" t="str">
        <f>IF(OR(B31&lt;&gt;"",J31&lt;&gt;""),CONCATENATE($C$7,"_",$A31,IF($G$4="Cuaderno de Estudio","_small",CONCATENATE(IF(I31="","","n"),IF(LEFT($G$5,1)="F",".jpg",".png")))),"")</f>
        <v>CN_10_04_CO_IMG22_small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ca="1">IF(AND(I31&lt;&gt;"",I31&lt;&gt;0),IF(OR(B31&lt;&gt;"",J31&lt;&gt;""),CONCATENATE($C$7,"_",$A31,IF($G$4="Cuaderno de Estudio","_zoom",CONCATENATE("a",IF(LEFT($G$5,1)="F",".jpg",".png")))),""),"")</f>
        <v>CN_10_04_CO_IMG22_zoom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229</v>
      </c>
      <c r="K31" s="64"/>
    </row>
    <row r="32" spans="1:15" s="11" customFormat="1" ht="26">
      <c r="A32" s="12" t="str">
        <f>IF(OR(B32&lt;&gt;"",J32&lt;&gt;""),CONCATENATE(LEFT(A31,3),IF(MID(A31,4,2)+1&lt;10,CONCATENATE("0",MID(A31,4,2)+1),MID(A31,4,2)+1)),"")</f>
        <v>IMG23</v>
      </c>
      <c r="B32" s="62" t="s">
        <v>227</v>
      </c>
      <c r="C32" s="20" t="str">
        <f>IF(OR(B32&lt;&gt;"",J32&lt;&gt;""),IF($G$4="Recurso",CONCATENATE($G$4," ",$G$5),$G$4),"")</f>
        <v>Cuaderno de Estudio</v>
      </c>
      <c r="D32" s="63" t="s">
        <v>234</v>
      </c>
      <c r="E32" s="63" t="s">
        <v>153</v>
      </c>
      <c r="F32" s="13" t="str">
        <f>IF(OR(B32&lt;&gt;"",J32&lt;&gt;""),CONCATENATE($C$7,"_",$A32,IF($G$4="Cuaderno de Estudio","_small",CONCATENATE(IF(I32="","","n"),IF(LEFT($G$5,1)="F",".jpg",".png")))),"")</f>
        <v>CN_10_04_CO_IMG23_small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ca="1">IF(AND(I32&lt;&gt;"",I32&lt;&gt;0),IF(OR(B32&lt;&gt;"",J32&lt;&gt;""),CONCATENATE($C$7,"_",$A32,IF($G$4="Cuaderno de Estudio","_zoom",CONCATENATE("a",IF(LEFT($G$5,1)="F",".jpg",".png")))),""),"")</f>
        <v>CN_10_04_CO_IMG23_zoom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237</v>
      </c>
      <c r="K32" s="64" t="s">
        <v>236</v>
      </c>
    </row>
    <row r="33" spans="1:15" s="11" customFormat="1" ht="26">
      <c r="A33" s="12" t="str">
        <f>IF(OR(B33&lt;&gt;"",J33&lt;&gt;""),CONCATENATE(LEFT(A32,3),IF(MID(A32,4,2)+1&lt;10,CONCATENATE("0",MID(A32,4,2)+1),MID(A32,4,2)+1)),"")</f>
        <v>IMG24</v>
      </c>
      <c r="B33" s="62" t="s">
        <v>227</v>
      </c>
      <c r="C33" s="20" t="str">
        <f>IF(OR(B33&lt;&gt;"",J33&lt;&gt;""),IF($G$4="Recurso",CONCATENATE($G$4," ",$G$5),$G$4),"")</f>
        <v>Cuaderno de Estudio</v>
      </c>
      <c r="D33" s="63" t="s">
        <v>234</v>
      </c>
      <c r="E33" s="63" t="s">
        <v>153</v>
      </c>
      <c r="F33" s="13" t="str">
        <f>IF(OR(B33&lt;&gt;"",J33&lt;&gt;""),CONCATENATE($C$7,"_",$A33,IF($G$4="Cuaderno de Estudio","_small",CONCATENATE(IF(I33="","","n"),IF(LEFT($G$5,1)="F",".jpg",".png")))),"")</f>
        <v>CN_10_04_CO_IMG24_small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ca="1">IF(AND(I33&lt;&gt;"",I33&lt;&gt;0),IF(OR(B33&lt;&gt;"",J33&lt;&gt;""),CONCATENATE($C$7,"_",$A33,IF($G$4="Cuaderno de Estudio","_zoom",CONCATENATE("a",IF(LEFT($G$5,1)="F",".jpg",".png")))),""),"")</f>
        <v>CN_10_04_CO_IMG24_zoom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238</v>
      </c>
      <c r="K33" s="64" t="s">
        <v>236</v>
      </c>
    </row>
    <row r="34" spans="1:15" s="11" customFormat="1" ht="117">
      <c r="A34" s="12" t="str">
        <f>IF(OR(B34&lt;&gt;"",J34&lt;&gt;""),CONCATENATE(LEFT(A33,3),IF(MID(A33,4,2)+1&lt;10,CONCATENATE("0",MID(A33,4,2)+1),MID(A33,4,2)+1)),"")</f>
        <v>IMG25</v>
      </c>
      <c r="B34" s="62" t="s">
        <v>228</v>
      </c>
      <c r="C34" s="20" t="str">
        <f>IF(OR(B34&lt;&gt;"",J34&lt;&gt;""),IF($G$4="Recurso",CONCATENATE($G$4," ",$G$5),$G$4),"")</f>
        <v>Cuaderno de Estudio</v>
      </c>
      <c r="D34" s="63" t="s">
        <v>234</v>
      </c>
      <c r="E34" s="63" t="s">
        <v>153</v>
      </c>
      <c r="F34" s="13" t="str">
        <f>IF(OR(B34&lt;&gt;"",J34&lt;&gt;""),CONCATENATE($C$7,"_",$A34,IF($G$4="Cuaderno de Estudio","_small",CONCATENATE(IF(I34="","","n"),IF(LEFT($G$5,1)="F",".jpg",".png")))),"")</f>
        <v>CN_10_04_CO_IMG25_small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ca="1">IF(AND(I34&lt;&gt;"",I34&lt;&gt;0),IF(OR(B34&lt;&gt;"",J34&lt;&gt;""),CONCATENATE($C$7,"_",$A34,IF($G$4="Cuaderno de Estudio","_zoom",CONCATENATE("a",IF(LEFT($G$5,1)="F",".jpg",".png")))),""),"")</f>
        <v>CN_10_04_CO_IMG25_zoom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230</v>
      </c>
      <c r="K34" s="64" t="s">
        <v>240</v>
      </c>
      <c r="O34" s="2"/>
    </row>
    <row r="35" spans="1:15" s="11" customFormat="1" ht="26">
      <c r="A35" s="12" t="str">
        <f>IF(OR(B35&lt;&gt;"",J35&lt;&gt;""),CONCATENATE(LEFT(A34,3),IF(MID(A34,4,2)+1&lt;10,CONCATENATE("0",MID(A34,4,2)+1),MID(A34,4,2)+1)),"")</f>
        <v>IMG26</v>
      </c>
      <c r="B35" s="62" t="s">
        <v>228</v>
      </c>
      <c r="C35" s="20" t="str">
        <f>IF(OR(B35&lt;&gt;"",J35&lt;&gt;""),IF($G$4="Recurso",CONCATENATE($G$4," ",$G$5),$G$4),"")</f>
        <v>Cuaderno de Estudio</v>
      </c>
      <c r="D35" s="63" t="s">
        <v>234</v>
      </c>
      <c r="E35" s="63" t="s">
        <v>153</v>
      </c>
      <c r="F35" s="13" t="str">
        <f>IF(OR(B35&lt;&gt;"",J35&lt;&gt;""),CONCATENATE($C$7,"_",$A35,IF($G$4="Cuaderno de Estudio","_small",CONCATENATE(IF(I35="","","n"),IF(LEFT($G$5,1)="F",".jpg",".png")))),"")</f>
        <v>CN_10_04_CO_IMG26_small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ca="1">IF(AND(I35&lt;&gt;"",I35&lt;&gt;0),IF(OR(B35&lt;&gt;"",J35&lt;&gt;""),CONCATENATE($C$7,"_",$A35,IF($G$4="Cuaderno de Estudio","_zoom",CONCATENATE("a",IF(LEFT($G$5,1)="F",".jpg",".png")))),""),"")</f>
        <v>CN_10_04_CO_IMG26_zoom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4" t="s">
        <v>231</v>
      </c>
      <c r="K35" s="64" t="s">
        <v>239</v>
      </c>
      <c r="O35" s="2"/>
    </row>
    <row r="36" spans="1:15" s="11" customFormat="1" ht="26">
      <c r="A36" s="12" t="str">
        <f>IF(OR(B36&lt;&gt;"",J36&lt;&gt;""),CONCATENATE(LEFT(A35,3),IF(MID(A35,4,2)+1&lt;10,CONCATENATE("0",MID(A35,4,2)+1),MID(A35,4,2)+1)),"")</f>
        <v>IMG27</v>
      </c>
      <c r="B36" s="62" t="s">
        <v>242</v>
      </c>
      <c r="C36" s="20" t="str">
        <f>IF(OR(B36&lt;&gt;"",J36&lt;&gt;""),IF($G$4="Recurso",CONCATENATE($G$4," ",$G$5),$G$4),"")</f>
        <v>Cuaderno de Estudio</v>
      </c>
      <c r="D36" s="63" t="s">
        <v>234</v>
      </c>
      <c r="E36" s="63" t="s">
        <v>153</v>
      </c>
      <c r="F36" s="13" t="str">
        <f>IF(OR(B36&lt;&gt;"",J36&lt;&gt;""),CONCATENATE($C$7,"_",$A36,IF($G$4="Cuaderno de Estudio","_small",CONCATENATE(IF(I36="","","n"),IF(LEFT($G$5,1)="F",".jpg",".png")))),"")</f>
        <v>CN_10_04_CO_IMG27_small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ca="1">IF(AND(I36&lt;&gt;"",I36&lt;&gt;0),IF(OR(B36&lt;&gt;"",J36&lt;&gt;""),CONCATENATE($C$7,"_",$A36,IF($G$4="Cuaderno de Estudio","_zoom",CONCATENATE("a",IF(LEFT($G$5,1)="F",".jpg",".png")))),""),"")</f>
        <v>CN_10_04_CO_IMG27_zoom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t="s">
        <v>241</v>
      </c>
      <c r="K36" s="65"/>
      <c r="O36" s="2"/>
    </row>
    <row r="37" spans="1:15" s="11" customFormat="1" ht="26">
      <c r="A37" s="12" t="str">
        <f t="shared" si="6"/>
        <v>IMG28</v>
      </c>
      <c r="B37" s="62" t="s">
        <v>242</v>
      </c>
      <c r="C37" s="20" t="str">
        <f t="shared" si="0"/>
        <v>Cuaderno de Estudio</v>
      </c>
      <c r="D37" s="63" t="s">
        <v>234</v>
      </c>
      <c r="E37" s="63" t="s">
        <v>153</v>
      </c>
      <c r="F37" s="13" t="str">
        <f t="shared" si="4"/>
        <v>CN_10_04_CO_IMG28_small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CN_10_04_CO_IMG28_zoom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9" t="s">
        <v>243</v>
      </c>
      <c r="K37" s="65"/>
    </row>
    <row r="38" spans="1:15" s="11" customFormat="1">
      <c r="A38" s="12" t="str">
        <f t="shared" si="6"/>
        <v>IMG29</v>
      </c>
      <c r="B38" s="62" t="s">
        <v>245</v>
      </c>
      <c r="C38" s="20" t="str">
        <f t="shared" si="0"/>
        <v>Cuaderno de Estudio</v>
      </c>
      <c r="D38" s="63" t="s">
        <v>234</v>
      </c>
      <c r="E38" s="63" t="s">
        <v>153</v>
      </c>
      <c r="F38" s="13" t="str">
        <f t="shared" si="4"/>
        <v>CN_10_04_CO_IMG29_small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CN_10_04_CO_IMG29_zoom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0" t="s">
        <v>244</v>
      </c>
      <c r="K38" s="65"/>
    </row>
    <row r="39" spans="1:15" s="11" customFormat="1" ht="65">
      <c r="A39" s="12" t="str">
        <f t="shared" si="6"/>
        <v>IMG30</v>
      </c>
      <c r="B39" s="62" t="s">
        <v>246</v>
      </c>
      <c r="C39" s="20" t="str">
        <f t="shared" si="0"/>
        <v>Cuaderno de Estudio</v>
      </c>
      <c r="D39" s="63" t="s">
        <v>234</v>
      </c>
      <c r="E39" s="63" t="s">
        <v>153</v>
      </c>
      <c r="F39" s="13" t="str">
        <f t="shared" si="4"/>
        <v>CN_10_04_CO_IMG30_small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CN_10_04_CO_IMG30_zoom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247</v>
      </c>
      <c r="K39" s="65" t="s">
        <v>248</v>
      </c>
    </row>
    <row r="40" spans="1:15" s="11" customFormat="1" ht="39">
      <c r="A40" s="12" t="str">
        <f t="shared" si="6"/>
        <v>IMG31</v>
      </c>
      <c r="B40" s="62" t="s">
        <v>250</v>
      </c>
      <c r="C40" s="20" t="str">
        <f t="shared" si="0"/>
        <v>Cuaderno de Estudio</v>
      </c>
      <c r="D40" s="63" t="s">
        <v>187</v>
      </c>
      <c r="E40" s="63" t="s">
        <v>153</v>
      </c>
      <c r="F40" s="13" t="str">
        <f t="shared" si="4"/>
        <v>CN_10_04_CO_IMG31_small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CN_10_04_CO_IMG31_zoom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249</v>
      </c>
      <c r="K40" s="65"/>
    </row>
    <row r="41" spans="1:15" s="11" customFormat="1">
      <c r="A41" s="12" t="str">
        <f t="shared" si="6"/>
        <v>IMG32</v>
      </c>
      <c r="B41" s="62" t="s">
        <v>252</v>
      </c>
      <c r="C41" s="20" t="str">
        <f t="shared" si="0"/>
        <v>Cuaderno de Estudio</v>
      </c>
      <c r="D41" s="63" t="s">
        <v>234</v>
      </c>
      <c r="E41" s="63" t="s">
        <v>153</v>
      </c>
      <c r="F41" s="13" t="str">
        <f t="shared" si="4"/>
        <v>CN_10_04_CO_IMG32_small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CN_10_04_CO_IMG32_zoom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t="s">
        <v>251</v>
      </c>
      <c r="K41" s="65"/>
    </row>
    <row r="42" spans="1:15" s="11" customFormat="1" ht="26">
      <c r="A42" s="12" t="str">
        <f t="shared" si="6"/>
        <v>IMG33</v>
      </c>
      <c r="B42" s="62" t="s">
        <v>254</v>
      </c>
      <c r="C42" s="20" t="str">
        <f t="shared" ref="C42:C73" si="7">IF(OR(B42&lt;&gt;"",J42&lt;&gt;""),IF($G$4="Recurso",CONCATENATE($G$4," ",$G$5),$G$4),"")</f>
        <v>Cuaderno de Estudio</v>
      </c>
      <c r="D42" s="63" t="s">
        <v>234</v>
      </c>
      <c r="E42" s="63" t="s">
        <v>153</v>
      </c>
      <c r="F42" s="13" t="str">
        <f t="shared" si="4"/>
        <v>CN_10_04_CO_IMG33_small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CN_10_04_CO_IMG33_zoom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t="s">
        <v>253</v>
      </c>
      <c r="K42" s="65"/>
    </row>
    <row r="43" spans="1:15" s="11" customFormat="1" ht="26">
      <c r="A43" s="12" t="str">
        <f t="shared" si="6"/>
        <v>IMG34</v>
      </c>
      <c r="B43" s="62" t="s">
        <v>256</v>
      </c>
      <c r="C43" s="20" t="str">
        <f t="shared" si="7"/>
        <v>Cuaderno de Estudio</v>
      </c>
      <c r="D43" s="63" t="s">
        <v>234</v>
      </c>
      <c r="E43" s="63" t="s">
        <v>153</v>
      </c>
      <c r="F43" s="13" t="str">
        <f t="shared" si="4"/>
        <v>CN_10_04_CO_IMG34_small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CN_10_04_CO_IMG34_zoom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t="s">
        <v>255</v>
      </c>
      <c r="K43" s="65" t="s">
        <v>257</v>
      </c>
    </row>
    <row r="44" spans="1:15" s="11" customFormat="1" ht="26">
      <c r="A44" s="12" t="str">
        <f t="shared" si="6"/>
        <v>IMG35</v>
      </c>
      <c r="B44" s="62" t="s">
        <v>259</v>
      </c>
      <c r="C44" s="20" t="str">
        <f t="shared" si="7"/>
        <v>Cuaderno de Estudio</v>
      </c>
      <c r="D44" s="63" t="s">
        <v>234</v>
      </c>
      <c r="E44" s="63" t="s">
        <v>153</v>
      </c>
      <c r="F44" s="13" t="str">
        <f t="shared" si="4"/>
        <v>CN_10_04_CO_IMG35_small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CN_10_04_CO_IMG35_zoom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t="s">
        <v>258</v>
      </c>
      <c r="K44" s="65"/>
    </row>
    <row r="45" spans="1:15" s="11" customFormat="1" ht="26">
      <c r="A45" s="12" t="str">
        <f t="shared" si="6"/>
        <v>IMG36</v>
      </c>
      <c r="B45" s="62" t="s">
        <v>259</v>
      </c>
      <c r="C45" s="20" t="str">
        <f t="shared" si="7"/>
        <v>Cuaderno de Estudio</v>
      </c>
      <c r="D45" s="63" t="s">
        <v>234</v>
      </c>
      <c r="E45" s="63" t="s">
        <v>153</v>
      </c>
      <c r="F45" s="13" t="str">
        <f t="shared" si="4"/>
        <v>CN_10_04_CO_IMG36_small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CN_10_04_CO_IMG36_zoom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t="s">
        <v>260</v>
      </c>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2016-01-21T16:18:13Z</dcterms:modified>
</cp:coreProperties>
</file>