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2" i="1" l="1"/>
  <c r="H22" i="1"/>
  <c r="F22" i="1"/>
  <c r="G22" i="1"/>
  <c r="C22" i="1"/>
  <c r="A22" i="1"/>
  <c r="I21" i="1"/>
  <c r="H21" i="1"/>
  <c r="F21" i="1"/>
  <c r="G21" i="1"/>
  <c r="C21" i="1"/>
  <c r="A21" i="1"/>
  <c r="I20" i="1"/>
  <c r="H20" i="1"/>
  <c r="F20" i="1"/>
  <c r="G20" i="1"/>
  <c r="C20" i="1"/>
  <c r="A20" i="1"/>
  <c r="I19" i="1"/>
  <c r="H19" i="1"/>
  <c r="F19" i="1"/>
  <c r="G19" i="1"/>
  <c r="C19" i="1"/>
  <c r="A19" i="1"/>
  <c r="I18" i="1"/>
  <c r="H18" i="1"/>
  <c r="F18" i="1"/>
  <c r="G18" i="1"/>
  <c r="C18" i="1"/>
  <c r="A18" i="1"/>
  <c r="I17" i="1"/>
  <c r="H17" i="1"/>
  <c r="F17" i="1"/>
  <c r="G17" i="1"/>
  <c r="C17" i="1"/>
  <c r="A17" i="1"/>
  <c r="I16" i="1"/>
  <c r="H16" i="1"/>
  <c r="F16" i="1"/>
  <c r="G16" i="1"/>
  <c r="C16" i="1"/>
  <c r="A16" i="1"/>
  <c r="I15" i="1"/>
  <c r="H15" i="1"/>
  <c r="F15" i="1"/>
  <c r="G15" i="1"/>
  <c r="C15" i="1"/>
  <c r="I14" i="1"/>
  <c r="H14" i="1"/>
  <c r="F14" i="1"/>
  <c r="G14" i="1"/>
  <c r="C14" i="1"/>
  <c r="I13" i="1"/>
  <c r="H13" i="1"/>
  <c r="F13" i="1"/>
  <c r="G13" i="1"/>
  <c r="C13" i="1"/>
  <c r="I12" i="1"/>
  <c r="H12" i="1"/>
  <c r="F12" i="1"/>
  <c r="G12" i="1"/>
  <c r="C12" i="1"/>
  <c r="I11" i="1"/>
  <c r="H11" i="1"/>
  <c r="F11" i="1"/>
  <c r="G11" i="1"/>
  <c r="C11" i="1"/>
  <c r="I10" i="1"/>
  <c r="H10" i="1"/>
  <c r="D18" i="2"/>
  <c r="D7" i="2"/>
  <c r="F10" i="1"/>
  <c r="C10" i="1"/>
  <c r="F5" i="1"/>
  <c r="I21" i="2"/>
  <c r="K45" i="2"/>
  <c r="H21" i="2"/>
  <c r="J21" i="2"/>
  <c r="D17" i="2"/>
  <c r="D5" i="2"/>
  <c r="G10" i="1"/>
</calcChain>
</file>

<file path=xl/sharedStrings.xml><?xml version="1.0" encoding="utf-8"?>
<sst xmlns="http://schemas.openxmlformats.org/spreadsheetml/2006/main" count="245" uniqueCount="167">
  <si>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</si>
  <si>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</si>
  <si>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</si>
  <si>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</si>
  <si>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</si>
  <si>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</si>
  <si>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</si>
  <si>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</si>
  <si>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</si>
  <si>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</si>
  <si>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</si>
  <si>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</si>
  <si>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</si>
  <si>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</si>
  <si>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</si>
  <si>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</si>
  <si>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</si>
  <si>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</si>
  <si>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</si>
  <si>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</si>
  <si>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</si>
  <si>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</si>
  <si>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</si>
  <si>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</si>
  <si>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</si>
  <si>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</si>
  <si>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</si>
  <si>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</si>
  <si>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</si>
  <si>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</si>
  <si>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</si>
  <si>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</si>
  <si>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</si>
  <si>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</si>
  <si>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</si>
  <si>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</si>
  <si>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</si>
  <si>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</si>
  <si>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</si>
  <si>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</si>
  <si>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</si>
  <si>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</si>
  <si>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</si>
  <si>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</si>
  <si>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</si>
  <si>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</si>
  <si>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</si>
  <si>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</si>
  <si>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</si>
  <si>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</si>
  <si>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</si>
  <si>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</si>
  <si>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</si>
  <si>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</si>
  <si>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</si>
  <si>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</si>
  <si>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</si>
  <si>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</si>
  <si>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</si>
  <si>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</si>
  <si>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</si>
  <si>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</si>
  <si>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</si>
  <si>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</si>
  <si>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</si>
  <si>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</si>
  <si>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</si>
  <si>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</si>
  <si>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</si>
  <si>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</si>
  <si>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</si>
  <si>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</si>
  <si>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</si>
  <si>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</si>
  <si>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</si>
  <si>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</si>
  <si>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</si>
  <si>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</si>
  <si>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</si>
  <si>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</si>
  <si>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</si>
  <si>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</si>
  <si>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</si>
  <si>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</si>
  <si>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</si>
  <si>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</si>
  <si>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</si>
  <si>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</si>
  <si>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</si>
  <si>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</si>
  <si>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</si>
  <si>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</si>
  <si>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</si>
  <si>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</si>
  <si>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</si>
  <si>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</si>
  <si>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</si>
  <si>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</si>
  <si>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</si>
  <si>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</si>
  <si>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</si>
  <si>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</si>
  <si>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</si>
  <si>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</si>
  <si>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</si>
  <si>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</si>
  <si>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</si>
  <si>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</si>
  <si>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</si>
  <si>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</si>
  <si>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</si>
  <si>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</si>
  <si>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</si>
  <si>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</si>
  <si>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</si>
  <si>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</si>
  <si>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</si>
  <si>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</si>
  <si>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</si>
  <si>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</si>
  <si>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</si>
  <si>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</si>
  <si>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</si>
  <si>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</si>
  <si>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</si>
  <si>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</si>
  <si>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</si>
  <si>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</si>
  <si>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</si>
  <si>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</si>
  <si>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</si>
  <si>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</si>
  <si>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</si>
  <si>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</si>
  <si>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</si>
  <si>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</si>
  <si>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</si>
  <si>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</si>
  <si>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</si>
  <si>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</si>
  <si>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</si>
  <si>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</si>
  <si>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</si>
  <si>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</si>
  <si>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</si>
  <si>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</si>
  <si>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</si>
  <si>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</si>
  <si>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CN_11_11_REC_190</t>
  </si>
  <si>
    <t>F1</t>
  </si>
  <si>
    <t>Código Shutterstock 83933887 (televisor) Ver descripción y observaciones</t>
  </si>
  <si>
    <t>Realizar ilustración igual a imagen guía. De la pantalla del TV debe salir un zoom donde se relaciona la estructura química. Se relaciona código de Shutterstock del TV</t>
  </si>
  <si>
    <t>IMG02</t>
  </si>
  <si>
    <t>Realizar ilustración igual a imagen guía. Del gas del aerosol debe salir un zoom donde se relaciona la estructura química. Se relaciona código de Shutterstock del aerosol con insecto.</t>
  </si>
  <si>
    <t>IMG03</t>
  </si>
  <si>
    <t>Código Shutterstock 73903228 insecto con el aerosol.Ver descripción y observaciones</t>
  </si>
  <si>
    <t>Código Shutterstock 210712024.Ver descripción y observaciones</t>
  </si>
  <si>
    <t>Realizar cambio de texto: Reemplazar "Toluene" por "Tolueno"</t>
  </si>
  <si>
    <t>IMG04</t>
  </si>
  <si>
    <t>Código Shutterstock 205472350.Ver descripción y observaciones</t>
  </si>
  <si>
    <t>Realizar cambio de texto: Reemplazar "Aniline" por "Anilina"</t>
  </si>
  <si>
    <t>IMG05</t>
  </si>
  <si>
    <t>Código Shutterstock 180899354 (Botellas de plástico). Ver descripción y observaciones</t>
  </si>
  <si>
    <t>IMG06</t>
  </si>
  <si>
    <t>Código Shutterstock 163858526 (Dinamita) Ver descripción y observaciones</t>
  </si>
  <si>
    <t>Realizar ilustración igual a imagen guía. De las botellas debe salir un zoom donde se relaciona la estructura química. Se relaciona código de Shutterstock de las botellas</t>
  </si>
  <si>
    <t>Realizar ilustración igual a imagen guía. De las dinamita debe salir un zoom donde se relaciona la estructura química. Se relaciona código de Shutterstock de la dinamita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</si>
</sst>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254000</xdr:colOff>
      <xdr:row>9</xdr:row>
      <xdr:rowOff>201083</xdr:rowOff>
    </xdr:from>
    <xdr:to>
      <xdr:col>9</xdr:col>
      <xdr:colOff>3788833</xdr:colOff>
      <xdr:row>9</xdr:row>
      <xdr:rowOff>2709333</xdr:rowOff>
    </xdr:to>
    <xdr:pic>
      <xdr:nvPicPr>
        <xdr:cNvPr id="3" name="Imagen 2"/>
        <xdr:cNvPicPr/>
      </xdr:nvPicPr>
      <xdr:blipFill rotWithShape="1">
        <a:blip xmlns:r="http://schemas.openxmlformats.org/officeDocument/2006/relationships" r:embed="rId1"/>
        <a:srcRect l="36971" t="45632" r="26073" b="21921"/>
        <a:stretch/>
      </xdr:blipFill>
      <xdr:spPr bwMode="auto">
        <a:xfrm>
          <a:off x="14922500" y="2190750"/>
          <a:ext cx="3534833" cy="2508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296332</xdr:colOff>
      <xdr:row>10</xdr:row>
      <xdr:rowOff>222250</xdr:rowOff>
    </xdr:from>
    <xdr:to>
      <xdr:col>9</xdr:col>
      <xdr:colOff>3873499</xdr:colOff>
      <xdr:row>10</xdr:row>
      <xdr:rowOff>2328333</xdr:rowOff>
    </xdr:to>
    <xdr:pic>
      <xdr:nvPicPr>
        <xdr:cNvPr id="5" name="Imagen 4"/>
        <xdr:cNvPicPr/>
      </xdr:nvPicPr>
      <xdr:blipFill rotWithShape="1">
        <a:blip xmlns:r="http://schemas.openxmlformats.org/officeDocument/2006/relationships" r:embed="rId2"/>
        <a:srcRect l="34786" t="40009" r="25951" b="19104"/>
        <a:stretch/>
      </xdr:blipFill>
      <xdr:spPr bwMode="auto">
        <a:xfrm>
          <a:off x="14964832" y="7291917"/>
          <a:ext cx="3577167" cy="210608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211666</xdr:colOff>
      <xdr:row>11</xdr:row>
      <xdr:rowOff>52917</xdr:rowOff>
    </xdr:from>
    <xdr:to>
      <xdr:col>9</xdr:col>
      <xdr:colOff>3333750</xdr:colOff>
      <xdr:row>11</xdr:row>
      <xdr:rowOff>2275417</xdr:rowOff>
    </xdr:to>
    <xdr:pic>
      <xdr:nvPicPr>
        <xdr:cNvPr id="7" name="Imagen 6"/>
        <xdr:cNvPicPr/>
      </xdr:nvPicPr>
      <xdr:blipFill rotWithShape="1">
        <a:blip xmlns:r="http://schemas.openxmlformats.org/officeDocument/2006/relationships" r:embed="rId3"/>
        <a:srcRect l="28460" t="32224" r="26559" b="33165"/>
        <a:stretch/>
      </xdr:blipFill>
      <xdr:spPr bwMode="auto">
        <a:xfrm>
          <a:off x="14880166" y="9652000"/>
          <a:ext cx="3122084" cy="222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370417</xdr:colOff>
      <xdr:row>12</xdr:row>
      <xdr:rowOff>95250</xdr:rowOff>
    </xdr:from>
    <xdr:to>
      <xdr:col>9</xdr:col>
      <xdr:colOff>3651250</xdr:colOff>
      <xdr:row>12</xdr:row>
      <xdr:rowOff>2116667</xdr:rowOff>
    </xdr:to>
    <xdr:pic>
      <xdr:nvPicPr>
        <xdr:cNvPr id="8" name="Imagen 7"/>
        <xdr:cNvPicPr/>
      </xdr:nvPicPr>
      <xdr:blipFill rotWithShape="1">
        <a:blip xmlns:r="http://schemas.openxmlformats.org/officeDocument/2006/relationships" r:embed="rId4"/>
        <a:srcRect l="27488" t="45848" r="23032" b="13698"/>
        <a:stretch/>
      </xdr:blipFill>
      <xdr:spPr bwMode="auto">
        <a:xfrm>
          <a:off x="15038917" y="12223750"/>
          <a:ext cx="3280833" cy="202141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127000</xdr:colOff>
      <xdr:row>13</xdr:row>
      <xdr:rowOff>232834</xdr:rowOff>
    </xdr:from>
    <xdr:to>
      <xdr:col>9</xdr:col>
      <xdr:colOff>3545417</xdr:colOff>
      <xdr:row>13</xdr:row>
      <xdr:rowOff>2148416</xdr:rowOff>
    </xdr:to>
    <xdr:pic>
      <xdr:nvPicPr>
        <xdr:cNvPr id="9" name="Imagen 8"/>
        <xdr:cNvPicPr/>
      </xdr:nvPicPr>
      <xdr:blipFill rotWithShape="1">
        <a:blip xmlns:r="http://schemas.openxmlformats.org/officeDocument/2006/relationships" r:embed="rId5"/>
        <a:srcRect l="28577" t="33521" r="24856" b="34684"/>
        <a:stretch/>
      </xdr:blipFill>
      <xdr:spPr bwMode="auto">
        <a:xfrm>
          <a:off x="14795500" y="14890751"/>
          <a:ext cx="3418417" cy="191558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95249</xdr:colOff>
      <xdr:row>14</xdr:row>
      <xdr:rowOff>222250</xdr:rowOff>
    </xdr:from>
    <xdr:to>
      <xdr:col>9</xdr:col>
      <xdr:colOff>3852332</xdr:colOff>
      <xdr:row>14</xdr:row>
      <xdr:rowOff>2254250</xdr:rowOff>
    </xdr:to>
    <xdr:pic>
      <xdr:nvPicPr>
        <xdr:cNvPr id="10" name="Imagen 9"/>
        <xdr:cNvPicPr/>
      </xdr:nvPicPr>
      <xdr:blipFill rotWithShape="1">
        <a:blip xmlns:r="http://schemas.openxmlformats.org/officeDocument/2006/relationships" r:embed="rId6"/>
        <a:srcRect l="26872" t="33304" r="12333" b="15872"/>
        <a:stretch/>
      </xdr:blipFill>
      <xdr:spPr bwMode="auto">
        <a:xfrm>
          <a:off x="14763749" y="17409583"/>
          <a:ext cx="3757083" cy="20320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22"/>
  <sheetViews>
    <sheetView showGridLines="0" tabSelected="1" zoomScale="90" zoomScaleNormal="90" zoomScalePageLayoutView="140" workbookViewId="0">
      <pane ySplit="9" topLeftCell="A10" activePane="bottomLeft" state="frozen"/>
      <selection pane="bottomLeft" activeCell="M15" sqref="M1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149</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148</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99.95" customHeight="1" x14ac:dyDescent="0.25">
      <c r="A10" s="13" t="s">
        <v>142</v>
      </c>
      <c r="B10" s="22" t="s">
        <v>150</v>
      </c>
      <c r="C10" s="22" t="str">
        <f>IF(OR(B10&lt;&gt;"",J10&lt;&gt;""),IF($G$4="Recurso",CONCATENATE($G$4," ",$G$5),$G$4),"")</f>
        <v>Recurso F1</v>
      </c>
      <c r="D10" s="14" t="s">
        <v>146</v>
      </c>
      <c r="E10" s="14"/>
      <c r="F10" s="14" t="str">
        <f>IF(OR(B10&lt;&gt;"",J10&lt;&gt;""),CONCATENATE($C$7,"_",$A10,IF($G$4="Cuaderno de Estudio","_small",CONCATENATE(IF(I10="","","n"),IF(LEFT($G$5,1)="F",".jpg",".png")))),"")</f>
        <v>CN_11_11_REC_190_IMG01.jpg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66" t="s">
        <v>151</v>
      </c>
    </row>
    <row r="11" spans="1:16" s="12" customFormat="1" ht="200.1" customHeight="1" x14ac:dyDescent="0.25">
      <c r="A11" s="13" t="s">
        <v>152</v>
      </c>
      <c r="B11" s="22" t="s">
        <v>155</v>
      </c>
      <c r="C11" s="22" t="str">
        <f t="shared" ref="C11" si="0">IF(OR(B11&lt;&gt;"",J11&lt;&gt;""),IF($G$4="Recurso",CONCATENATE($G$4," ",$G$5),$G$4),"")</f>
        <v>Recurso F1</v>
      </c>
      <c r="D11" s="14" t="s">
        <v>146</v>
      </c>
      <c r="E11" s="14"/>
      <c r="F11" s="14" t="str">
        <f t="shared" ref="F11" si="1">IF(OR(B11&lt;&gt;"",J11&lt;&gt;""),CONCATENATE($C$7,"_",$A11,IF($G$4="Cuaderno de Estudio","_small",CONCATENATE(IF(I11="","","n"),IF(LEFT($G$5,1)="F",".jpg",".png")))),"")</f>
        <v>CN_11_11_REC_190_IMG02.jpg</v>
      </c>
      <c r="G11" s="14" t="str">
        <f>IF(F11&lt;&gt;"",IF($G$4="Recurso",IF(LEFT($G$5,1)="M",VLOOKUP($G$5,'Definición técnica de imagenes'!$A$3:$G$17,5,FALSE),IF($G$5="F1",'Definición técnica de imagenes'!$E$15,'Definición técnica de imagenes'!$F$13)),'Definición técnica de imagenes'!$E$16),"")</f>
        <v>950 x 608 px</v>
      </c>
      <c r="H11" s="14" t="str">
        <f t="shared" ref="H11"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4"/>
      <c r="K11" s="66" t="s">
        <v>153</v>
      </c>
    </row>
    <row r="12" spans="1:16" s="12" customFormat="1" ht="200.1" customHeight="1" x14ac:dyDescent="0.25">
      <c r="A12" s="13" t="s">
        <v>154</v>
      </c>
      <c r="B12" s="13" t="s">
        <v>156</v>
      </c>
      <c r="C12" s="22" t="str">
        <f t="shared" ref="C12:C22" si="3">IF(OR(B12&lt;&gt;"",J12&lt;&gt;""),IF($G$4="Recurso",CONCATENATE($G$4," ",$G$5),$G$4),"")</f>
        <v>Recurso F1</v>
      </c>
      <c r="D12" s="14" t="s">
        <v>146</v>
      </c>
      <c r="E12" s="14"/>
      <c r="F12" s="14" t="str">
        <f t="shared" ref="F12:F22" si="4">IF(OR(B12&lt;&gt;"",J12&lt;&gt;""),CONCATENATE($C$7,"_",$A12,IF($G$4="Cuaderno de Estudio","_small",CONCATENATE(IF(I12="","","n"),IF(LEFT($G$5,1)="F",".jpg",".png")))),"")</f>
        <v>CN_11_11_REC_190_IMG03.jpg</v>
      </c>
      <c r="G12" s="14" t="str">
        <f>IF(F12&lt;&gt;"",IF($G$4="Recurso",IF(LEFT($G$5,1)="M",VLOOKUP($G$5,'Definición técnica de imagenes'!$A$3:$G$17,5,FALSE),IF($G$5="F1",'Definición técnica de imagenes'!$E$15,'Definición técnica de imagenes'!$F$13)),'Definición técnica de imagenes'!$E$16),"")</f>
        <v>950 x 608 px</v>
      </c>
      <c r="H12" s="14" t="str">
        <f t="shared" ref="H12:H22" si="5">IF(AND(I12&lt;&gt;"",I12&lt;&gt;0),IF(OR(B12&lt;&gt;"",J12&lt;&gt;""),CONCATENATE($C$7,"_",$A12,IF($G$4="Cuaderno de Estudio","_zoom",CONCATENATE("a",IF(LEFT($G$5,1)="F",".jpg",".png")))),""),"")</f>
        <v/>
      </c>
      <c r="I12" s="14" t="str">
        <f>IF(OR(B12&lt;&gt;"",J12&lt;&gt;""),IF($G$4="Recurso",IF(LEFT($G$5,1)="M",IF(VLOOKUP($G$5,'Definición técnica de imagenes'!$A$3:$G$17,6,FALSE)=0,"",VLOOKUP($G$5,'Definición técnica de imagenes'!$A$3:$G$17,6,FALSE)),IF($G$5="F1","","")),'Definición técnica de imagenes'!$F$16),"")</f>
        <v/>
      </c>
      <c r="J12" s="14"/>
      <c r="K12" s="15" t="s">
        <v>157</v>
      </c>
    </row>
    <row r="13" spans="1:16" s="12" customFormat="1" ht="200.1" customHeight="1" x14ac:dyDescent="0.25">
      <c r="A13" s="13" t="s">
        <v>158</v>
      </c>
      <c r="B13" s="13" t="s">
        <v>159</v>
      </c>
      <c r="C13" s="22" t="str">
        <f t="shared" si="3"/>
        <v>Recurso F1</v>
      </c>
      <c r="D13" s="14" t="s">
        <v>146</v>
      </c>
      <c r="E13" s="14"/>
      <c r="F13" s="14" t="str">
        <f t="shared" si="4"/>
        <v>CN_11_11_REC_190_IMG04.jpg</v>
      </c>
      <c r="G13" s="14" t="str">
        <f>IF(F13&lt;&gt;"",IF($G$4="Recurso",IF(LEFT($G$5,1)="M",VLOOKUP($G$5,'Definición técnica de imagenes'!$A$3:$G$17,5,FALSE),IF($G$5="F1",'Definición técnica de imagenes'!$E$15,'Definición técnica de imagenes'!$F$13)),'Definición técnica de imagenes'!$E$16),"")</f>
        <v>950 x 608 px</v>
      </c>
      <c r="H13" s="14" t="str">
        <f t="shared" si="5"/>
        <v/>
      </c>
      <c r="I13" s="14" t="str">
        <f>IF(OR(B13&lt;&gt;"",J13&lt;&gt;""),IF($G$4="Recurso",IF(LEFT($G$5,1)="M",IF(VLOOKUP($G$5,'Definición técnica de imagenes'!$A$3:$G$17,6,FALSE)=0,"",VLOOKUP($G$5,'Definición técnica de imagenes'!$A$3:$G$17,6,FALSE)),IF($G$5="F1","","")),'Definición técnica de imagenes'!$F$16),"")</f>
        <v/>
      </c>
      <c r="J13" s="14"/>
      <c r="K13" s="14" t="s">
        <v>160</v>
      </c>
    </row>
    <row r="14" spans="1:16" s="12" customFormat="1" ht="200.1" customHeight="1" x14ac:dyDescent="0.25">
      <c r="A14" s="13" t="s">
        <v>161</v>
      </c>
      <c r="B14" s="13" t="s">
        <v>162</v>
      </c>
      <c r="C14" s="22" t="str">
        <f t="shared" si="3"/>
        <v>Recurso F1</v>
      </c>
      <c r="D14" s="14" t="s">
        <v>146</v>
      </c>
      <c r="E14" s="14"/>
      <c r="F14" s="14" t="str">
        <f t="shared" si="4"/>
        <v>CN_11_11_REC_190_IMG05.jpg</v>
      </c>
      <c r="G14" s="14" t="str">
        <f>IF(F14&lt;&gt;"",IF($G$4="Recurso",IF(LEFT($G$5,1)="M",VLOOKUP($G$5,'Definición técnica de imagenes'!$A$3:$G$17,5,FALSE),IF($G$5="F1",'Definición técnica de imagenes'!$E$15,'Definición técnica de imagenes'!$F$13)),'Definición técnica de imagenes'!$E$16),"")</f>
        <v>950 x 608 px</v>
      </c>
      <c r="H14" s="14" t="str">
        <f t="shared" si="5"/>
        <v/>
      </c>
      <c r="I14" s="14" t="str">
        <f>IF(OR(B14&lt;&gt;"",J14&lt;&gt;""),IF($G$4="Recurso",IF(LEFT($G$5,1)="M",IF(VLOOKUP($G$5,'Definición técnica de imagenes'!$A$3:$G$17,6,FALSE)=0,"",VLOOKUP($G$5,'Definición técnica de imagenes'!$A$3:$G$17,6,FALSE)),IF($G$5="F1","","")),'Definición técnica de imagenes'!$F$16),"")</f>
        <v/>
      </c>
      <c r="J14" s="14"/>
      <c r="K14" s="66" t="s">
        <v>165</v>
      </c>
    </row>
    <row r="15" spans="1:16" s="12" customFormat="1" ht="200.1" customHeight="1" x14ac:dyDescent="0.25">
      <c r="A15" s="13" t="s">
        <v>163</v>
      </c>
      <c r="B15" s="13" t="s">
        <v>164</v>
      </c>
      <c r="C15" s="22" t="str">
        <f t="shared" si="3"/>
        <v>Recurso F1</v>
      </c>
      <c r="D15" s="14" t="s">
        <v>146</v>
      </c>
      <c r="E15" s="14"/>
      <c r="F15" s="14" t="str">
        <f t="shared" si="4"/>
        <v>CN_11_11_REC_190_IMG06.jpg</v>
      </c>
      <c r="G15" s="14" t="str">
        <f>IF(F15&lt;&gt;"",IF($G$4="Recurso",IF(LEFT($G$5,1)="M",VLOOKUP($G$5,'Definición técnica de imagenes'!$A$3:$G$17,5,FALSE),IF($G$5="F1",'Definición técnica de imagenes'!$E$15,'Definición técnica de imagenes'!$F$13)),'Definición técnica de imagenes'!$E$16),"")</f>
        <v>950 x 608 px</v>
      </c>
      <c r="H15" s="14" t="str">
        <f t="shared" si="5"/>
        <v/>
      </c>
      <c r="I15" s="14" t="str">
        <f>IF(OR(B15&lt;&gt;"",J15&lt;&gt;""),IF($G$4="Recurso",IF(LEFT($G$5,1)="M",IF(VLOOKUP($G$5,'Definición técnica de imagenes'!$A$3:$G$17,6,FALSE)=0,"",VLOOKUP($G$5,'Definición técnica de imagenes'!$A$3:$G$17,6,FALSE)),IF($G$5="F1","","")),'Definición técnica de imagenes'!$F$16),"")</f>
        <v/>
      </c>
      <c r="J15" s="14"/>
      <c r="K15" s="66" t="s">
        <v>166</v>
      </c>
    </row>
    <row r="16" spans="1:16" s="12" customFormat="1" ht="200.1" customHeight="1" x14ac:dyDescent="0.25">
      <c r="A16" s="13" t="str">
        <f>IF(OR(B16&lt;&gt;"",J16&lt;&gt;""),CONCATENATE(LEFT(#REF!,3),IF(MID(#REF!,4,2)+1&lt;10,CONCATENATE("0",MID(#REF!,4,2)+1),MID(#REF!,4,2)+1)),"")</f>
        <v/>
      </c>
      <c r="B16" s="13"/>
      <c r="C16" s="22" t="str">
        <f t="shared" si="3"/>
        <v/>
      </c>
      <c r="D16" s="14"/>
      <c r="E16" s="14"/>
      <c r="F16" s="14" t="str">
        <f t="shared" si="4"/>
        <v/>
      </c>
      <c r="G16" s="14" t="str">
        <f>IF(F16&lt;&gt;"",IF($G$4="Recurso",IF(LEFT($G$5,1)="M",VLOOKUP($G$5,'Definición técnica de imagenes'!$A$3:$G$17,5,FALSE),IF($G$5="F1",'Definición técnica de imagenes'!$E$15,'Definición técnica de imagenes'!$F$13)),'Definición técnica de imagenes'!$E$16),"")</f>
        <v/>
      </c>
      <c r="H16" s="14" t="str">
        <f t="shared" si="5"/>
        <v/>
      </c>
      <c r="I16" s="14" t="str">
        <f>IF(OR(B16&lt;&gt;"",J16&lt;&gt;""),IF($G$4="Recurso",IF(LEFT($G$5,1)="M",IF(VLOOKUP($G$5,'Definición técnica de imagenes'!$A$3:$G$17,6,FALSE)=0,"",VLOOKUP($G$5,'Definición técnica de imagenes'!$A$3:$G$17,6,FALSE)),IF($G$5="F1","","")),'Definición técnica de imagenes'!$F$16),"")</f>
        <v/>
      </c>
      <c r="J16" s="14"/>
      <c r="K16" s="15"/>
    </row>
    <row r="17" spans="1:11" s="12" customFormat="1" ht="200.1" customHeight="1" x14ac:dyDescent="0.25">
      <c r="A17" s="13" t="str">
        <f>IF(OR(B17&lt;&gt;"",J17&lt;&gt;""),CONCATENATE(LEFT(#REF!,3),IF(MID(#REF!,4,2)+1&lt;10,CONCATENATE("0",MID(#REF!,4,2)+1),MID(#REF!,4,2)+1)),"")</f>
        <v/>
      </c>
      <c r="B17" s="13"/>
      <c r="C17" s="22" t="str">
        <f t="shared" si="3"/>
        <v/>
      </c>
      <c r="D17" s="14"/>
      <c r="E17" s="14"/>
      <c r="F17" s="14" t="str">
        <f t="shared" si="4"/>
        <v/>
      </c>
      <c r="G17" s="14" t="str">
        <f>IF(F17&lt;&gt;"",IF($G$4="Recurso",IF(LEFT($G$5,1)="M",VLOOKUP($G$5,'Definición técnica de imagenes'!$A$3:$G$17,5,FALSE),IF($G$5="F1",'Definición técnica de imagenes'!$E$15,'Definición técnica de imagenes'!$F$13)),'Definición técnica de imagenes'!$E$16),"")</f>
        <v/>
      </c>
      <c r="H17" s="14" t="str">
        <f t="shared" si="5"/>
        <v/>
      </c>
      <c r="I17" s="14" t="str">
        <f>IF(OR(B17&lt;&gt;"",J17&lt;&gt;""),IF($G$4="Recurso",IF(LEFT($G$5,1)="M",IF(VLOOKUP($G$5,'Definición técnica de imagenes'!$A$3:$G$17,6,FALSE)=0,"",VLOOKUP($G$5,'Definición técnica de imagenes'!$A$3:$G$17,6,FALSE)),IF($G$5="F1","","")),'Definición técnica de imagenes'!$F$16),"")</f>
        <v/>
      </c>
      <c r="J17" s="14"/>
      <c r="K17" s="15"/>
    </row>
    <row r="18" spans="1:11" s="12" customFormat="1" ht="200.1" customHeight="1" x14ac:dyDescent="0.25">
      <c r="A18" s="13" t="str">
        <f>IF(OR(B18&lt;&gt;"",J18&lt;&gt;""),CONCATENATE(LEFT(#REF!,3),IF(MID(#REF!,4,2)+1&lt;10,CONCATENATE("0",MID(#REF!,4,2)+1),MID(#REF!,4,2)+1)),"")</f>
        <v/>
      </c>
      <c r="B18" s="13"/>
      <c r="C18" s="22" t="str">
        <f t="shared" si="3"/>
        <v/>
      </c>
      <c r="D18" s="14"/>
      <c r="E18" s="14"/>
      <c r="F18" s="14" t="str">
        <f t="shared" si="4"/>
        <v/>
      </c>
      <c r="G18" s="14" t="str">
        <f>IF(F18&lt;&gt;"",IF($G$4="Recurso",IF(LEFT($G$5,1)="M",VLOOKUP($G$5,'Definición técnica de imagenes'!$A$3:$G$17,5,FALSE),IF($G$5="F1",'Definición técnica de imagenes'!$E$15,'Definición técnica de imagenes'!$F$13)),'Definición técnica de imagenes'!$E$16),"")</f>
        <v/>
      </c>
      <c r="H18" s="14" t="str">
        <f t="shared" si="5"/>
        <v/>
      </c>
      <c r="I18" s="14" t="str">
        <f>IF(OR(B18&lt;&gt;"",J18&lt;&gt;""),IF($G$4="Recurso",IF(LEFT($G$5,1)="M",IF(VLOOKUP($G$5,'Definición técnica de imagenes'!$A$3:$G$17,6,FALSE)=0,"",VLOOKUP($G$5,'Definición técnica de imagenes'!$A$3:$G$17,6,FALSE)),IF($G$5="F1","","")),'Definición técnica de imagenes'!$F$16),"")</f>
        <v/>
      </c>
      <c r="J18" s="14"/>
      <c r="K18" s="15"/>
    </row>
    <row r="19" spans="1:11" s="12" customFormat="1" ht="200.1" customHeight="1" x14ac:dyDescent="0.25">
      <c r="A19" s="13" t="str">
        <f>IF(OR(B19&lt;&gt;"",J19&lt;&gt;""),CONCATENATE(LEFT(#REF!,3),IF(MID(#REF!,4,2)+1&lt;10,CONCATENATE("0",MID(#REF!,4,2)+1),MID(#REF!,4,2)+1)),"")</f>
        <v/>
      </c>
      <c r="B19" s="13"/>
      <c r="C19" s="22" t="str">
        <f t="shared" si="3"/>
        <v/>
      </c>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t="str">
        <f>IF(OR(B20&lt;&gt;"",J20&lt;&gt;""),CONCATENATE(LEFT(#REF!,3),IF(MID(#REF!,4,2)+1&lt;10,CONCATENATE("0",MID(#REF!,4,2)+1),MID(#REF!,4,2)+1)),"")</f>
        <v/>
      </c>
      <c r="B20" s="13"/>
      <c r="C20" s="22" t="str">
        <f t="shared" si="3"/>
        <v/>
      </c>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t="str">
        <f>IF(OR(B21&lt;&gt;"",J21&lt;&gt;""),CONCATENATE(LEFT(#REF!,3),IF(MID(#REF!,4,2)+1&lt;10,CONCATENATE("0",MID(#REF!,4,2)+1),MID(#REF!,4,2)+1)),"")</f>
        <v/>
      </c>
      <c r="B21" s="13"/>
      <c r="C21" s="22" t="str">
        <f t="shared" si="3"/>
        <v/>
      </c>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t="str">
        <f>IF(OR(B22&lt;&gt;"",J22&lt;&gt;""),CONCATENATE(LEFT(#REF!,3),IF(MID(#REF!,4,2)+1&lt;10,CONCATENATE("0",MID(#REF!,4,2)+1),MID(#REF!,4,2)+1)),"")</f>
        <v/>
      </c>
      <c r="B22" s="13"/>
      <c r="C22" s="22" t="str">
        <f t="shared" si="3"/>
        <v/>
      </c>
      <c r="D22" s="14"/>
      <c r="E22" s="14"/>
      <c r="F22" s="14" t="str">
        <f t="shared" si="4"/>
        <v/>
      </c>
      <c r="G22" s="14" t="str">
        <f>IF(F22&lt;&gt;"",IF($G$4="Recurso",IF(LEFT($G$5,1)="M",VLOOKUP($G$5,'Definición técnica de imagenes'!$A$3:$G$17,5,FALSE),IF($G$5="F1",'Definición técnica de imagenes'!$E$15,'Definición técnica de imagenes'!$F$13)),'Definición técnica de imagenes'!$E$16),"")</f>
        <v/>
      </c>
      <c r="H22" s="14" t="str">
        <f t="shared" si="5"/>
        <v/>
      </c>
      <c r="I22" s="14" t="str">
        <f>IF(OR(B22&lt;&gt;"",J22&lt;&gt;""),IF($G$4="Recurso",IF(LEFT($G$5,1)="M",IF(VLOOKUP($G$5,'Definición técnica de imagenes'!$A$3:$G$17,6,FALSE)=0,"",VLOOKUP($G$5,'Definición técnica de imagenes'!$A$3:$G$17,6,FALSE)),IF($G$5="F1","","")),'Definición técnica de imagenes'!$F$16),"")</f>
        <v/>
      </c>
      <c r="J22" s="14"/>
      <c r="K22" s="15"/>
    </row>
  </sheetData>
  <autoFilter ref="A9:P11"/>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22">
      <formula1>"Vertical,Horizontal"</formula1>
    </dataValidation>
    <dataValidation type="list" allowBlank="1" showInputMessage="1" showErrorMessage="1" sqref="D10:D22">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2015-04-27T22:47:13Z</dcterms:modified>
</cp:coreProperties>
</file>