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E:\Documentos E\Aula Planeta\Edición\Amanda Varela\CN_09_03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A10" i="1"/>
  <c r="A11" i="1"/>
  <c r="A12" i="1"/>
  <c r="A13" i="1"/>
  <c r="A14" i="1"/>
  <c r="A15" i="1"/>
  <c r="A16" i="1"/>
  <c r="A17" i="1"/>
  <c r="A18" i="1"/>
  <c r="A19" i="1"/>
  <c r="A20" i="1"/>
  <c r="A21" i="1"/>
  <c r="A22" i="1"/>
  <c r="A23" i="1"/>
  <c r="A24" i="1"/>
  <c r="A25" i="1"/>
  <c r="F25" i="1"/>
  <c r="G25" i="1"/>
  <c r="H25"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0" i="1"/>
  <c r="G10" i="1"/>
  <c r="F13" i="1"/>
  <c r="G13" i="1"/>
  <c r="H13" i="1"/>
  <c r="F14" i="1"/>
  <c r="G14" i="1"/>
  <c r="H14" i="1"/>
  <c r="F15" i="1"/>
  <c r="G15" i="1"/>
  <c r="H15" i="1"/>
  <c r="F16" i="1"/>
  <c r="G16" i="1"/>
  <c r="H16" i="1"/>
  <c r="F17" i="1"/>
  <c r="G17" i="1"/>
  <c r="H17" i="1"/>
  <c r="F18" i="1"/>
  <c r="G18" i="1"/>
  <c r="H18" i="1"/>
  <c r="F19" i="1"/>
  <c r="G19" i="1"/>
  <c r="H19" i="1"/>
  <c r="F20" i="1"/>
  <c r="G20" i="1"/>
  <c r="H20" i="1"/>
  <c r="F21" i="1"/>
  <c r="G21" i="1"/>
  <c r="H21" i="1"/>
  <c r="F22" i="1"/>
  <c r="G22" i="1"/>
  <c r="H22" i="1"/>
  <c r="F23" i="1"/>
  <c r="G23" i="1"/>
  <c r="H23" i="1"/>
  <c r="F24" i="1"/>
  <c r="G24" i="1"/>
  <c r="H24"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<sst xmlns="http://schemas.openxmlformats.org/spreadsheetml/2006/main" count="438" uniqueCount="225">
  <si>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</si>
  <si>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</si>
  <si>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</si>
  <si>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</si>
  <si>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</si>
  <si>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</si>
  <si>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</si>
  <si>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</si>
  <si>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</si>
  <si>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</si>
  <si>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</si>
  <si>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</si>
  <si>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</si>
  <si>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</si>
  <si>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</si>
  <si>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</si>
  <si>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</si>
  <si>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</si>
  <si>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</si>
  <si>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</si>
  <si>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</si>
  <si>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</si>
  <si>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</si>
  <si>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</si>
  <si>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</si>
  <si>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</si>
  <si>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</si>
  <si>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</si>
  <si>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</si>
  <si>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</si>
  <si>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</si>
  <si>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</si>
  <si>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</si>
  <si>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</si>
  <si>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</si>
  <si>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</si>
  <si>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</si>
  <si>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</si>
  <si>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</si>
  <si>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</si>
  <si>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</si>
  <si>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</si>
  <si>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</si>
  <si>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</si>
  <si>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</si>
  <si>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</si>
  <si>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</si>
  <si>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</si>
  <si>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</si>
  <si>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</si>
  <si>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</si>
  <si>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</si>
  <si>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</si>
  <si>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</si>
  <si>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</si>
  <si>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</si>
  <si>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</si>
  <si>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</si>
  <si>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</si>
  <si>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</si>
  <si>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</si>
  <si>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</si>
  <si>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</si>
  <si>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</si>
  <si>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</si>
  <si>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</si>
  <si>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</si>
  <si>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</si>
  <si>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</si>
  <si>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</si>
  <si>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</si>
  <si>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</si>
  <si>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</si>
  <si>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</si>
  <si>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</si>
  <si>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</si>
  <si>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</si>
  <si>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</si>
  <si>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</si>
  <si>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</si>
  <si>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</si>
  <si>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</si>
  <si>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</si>
  <si>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</si>
  <si>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</si>
  <si>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</si>
  <si>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</si>
  <si>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</si>
  <si>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</si>
  <si>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</si>
  <si>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</si>
  <si>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</si>
  <si>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</si>
  <si>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</si>
  <si>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</si>
  <si>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</si>
  <si>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</si>
  <si>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</si>
  <si>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</si>
  <si>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</si>
  <si>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</si>
  <si>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</si>
  <si>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</si>
  <si>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</si>
  <si>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</si>
  <si>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</si>
  <si>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</si>
  <si>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</si>
  <si>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</si>
  <si>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</si>
  <si>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</si>
  <si>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</si>
  <si>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</si>
  <si>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</si>
  <si>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</si>
  <si>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</si>
  <si>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</si>
  <si>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</si>
  <si>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</si>
  <si>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</si>
  <si>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</si>
  <si>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</si>
  <si>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</si>
  <si>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</si>
  <si>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</si>
  <si>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</si>
  <si>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</si>
  <si>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</si>
  <si>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</si>
  <si>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</si>
  <si>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</si>
  <si>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</si>
  <si>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</si>
  <si>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</si>
  <si>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</si>
  <si>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</si>
  <si>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</si>
  <si>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</si>
  <si>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</si>
  <si>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</si>
  <si>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</si>
  <si>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</si>
  <si>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</si>
  <si>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</si>
  <si>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</si>
  <si>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</si>
  <si>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</si>
  <si>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</si>
  <si>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</si>
  <si>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</si>
  <si>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</si>
  <si>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</si>
  <si>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</si>
  <si>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</si>
  <si>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</si>
  <si>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</si>
  <si>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</si>
  <si>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</si>
  <si>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</si>
  <si>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</si>
  <si>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</si>
  <si>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</si>
  <si>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</si>
  <si>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</si>
  <si>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</si>
  <si>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</si>
  <si>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</si>
  <si>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</si>
  <si>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</si>
  <si>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</si>
  <si>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</si>
  <si>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</si>
  <si>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</si>
  <si>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</si>
  <si>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</si>
  <si>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</si>
  <si>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</si>
  <si>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</si>
  <si>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</si>
  <si>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</si>
  <si>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</si>
  <si>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</si>
  <si>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</si>
  <si>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</si>
  <si>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</si>
  <si>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</si>
  <si>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</si>
  <si>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Miguel Aljure</t>
  </si>
  <si>
    <t>Fotografía</t>
  </si>
  <si>
    <t>La evolución y la diversidad biológica</t>
  </si>
  <si>
    <t>CN_09_03_CO_REC200</t>
  </si>
  <si>
    <t>Ver observaciones</t>
  </si>
  <si>
    <t>Ilustración</t>
  </si>
  <si>
    <t>Hacer una lagartija, una flecha que señala otra lagartina con patas más cortas, otra flecha, y así, otras dos lagartijas hasta llegar a una serpiente.</t>
  </si>
  <si>
    <t>Hacer una lagartija de la cual salen dos flechas, una apunta hacia arriba a la derecha, la otra hacia abajo a la derecha. De la de arriba sale otra lagartija igual, y de la de abajo una lagartoja con patas más cortas. Arriba, otra flecha que lleva a otra lagartija como la del comienzo. Abajo, una flecha que lleva a una serpiente.</t>
  </si>
  <si>
    <t>Hacer dos lagartijas, similares pero con algunas diferencias. De cada una sale una flecha, y ambas flechas llevan a otra lagartija que es una mezcla de las dos anteriores.</t>
  </si>
  <si>
    <t>Hacer una lagartija cerca a un huevo, del cual sale otra lagartija, que es algo diferente (puede, por ejemplo, tener algunas diferencias en la coloración).</t>
  </si>
  <si>
    <t>https://en.wikipedia.org/wiki/Evolution_of_cetaceans</t>
  </si>
  <si>
    <t>Evolución de cetáceos</t>
  </si>
  <si>
    <t>86836111, 301511795, 86382556</t>
  </si>
  <si>
    <t>Burro, caballo y mula</t>
  </si>
  <si>
    <t>Poner al caballo y al burro al lado, de los dos salen flechas que señalan a la mula debajo, indicando que la mula proviene del cruce entre burro y caballo.</t>
  </si>
  <si>
    <t>Neandertal</t>
  </si>
  <si>
    <t>El árbol de toronja, que también se conoce como pomelo (Citrus paradisi), proviene del cruce natural de los árboles de naranja dulce (Citrus sinensis) y pampelmusa (Citrus maxima).</t>
  </si>
  <si>
    <t>Toronja</t>
  </si>
  <si>
    <t>Especies de homínidos</t>
  </si>
  <si>
    <t>Ilustrar</t>
  </si>
  <si>
    <t>Ilustrar. Por favor, cuidado al escribir los nombres.</t>
  </si>
  <si>
    <t>Hacer un dibujo del Pakicetus (ver enlace, y buscar las imágenes en la parte derecha) y escribir debajo Pakicetus inachus. Luego una flecha que lleve a Ambulocetus natans (con su respectivo nombre), y después otra flecha más Kutchicetus minimus (con nombre). Luego hacer a Remingtonocetus Remingtonocetidae, después Protocetus (escribir Protocetus atavus), después hacer a Kentriodon (escribir debajo Kentriodon pernix). Por último, hacer un delfín (debe ser muy parecido a la imagen anterior) y escribir debajo "Inia geoffrensis (delfín)".</t>
  </si>
  <si>
    <t>Pájaro transfomándose</t>
  </si>
  <si>
    <t>Hacer un ave de algún color y forma (un penacho, cola larga, algo así), luego una flecha y otra ave un poco transformada (cola más corta, los colores van cambiando, etc), luego otra flecha y otra ave un poco más tranformada, luego otra flecha y otra ave, y finalmente una última flecha y un ave diferente a la primera, pero que se deriva de esta y de las formas intermedias. Debe haber al final 5 aves, siendo distintas la primera y la quinta, y las tres de en medio muestran el cambio gradual de la 1 a la 5.</t>
  </si>
  <si>
    <t>Cladigrama</t>
  </si>
  <si>
    <t>Ilustrar (son mariposas). Hacer las flechas más largas, me quedaron muy cortas. Conservar los colores.</t>
  </si>
  <si>
    <t>https://upload.wikimedia.org/wikipedia/commons/5/55/Phylogenetic_tree-es.png</t>
  </si>
  <si>
    <t>Ilustrar. Poner en la parte de abajo, en donde nace el árbol, "Primera célula"</t>
  </si>
  <si>
    <t>Mariposas</t>
  </si>
  <si>
    <t>Especiación</t>
  </si>
  <si>
    <t>Anagénesis</t>
  </si>
  <si>
    <t>Cladogénesis</t>
  </si>
  <si>
    <t>Hibridación</t>
  </si>
  <si>
    <t>árbol de la vida</t>
  </si>
  <si>
    <t>dos cladogramas</t>
  </si>
  <si>
    <t>Felinos</t>
  </si>
  <si>
    <t>Cambiar el leopardo de la primera columna (debajo de la pantera negra) por un gato común (296574431), borrar el tigre de la esquina superior derecha, y hacer al león un poquito más pequeño.</t>
  </si>
  <si>
    <t>Hacer un dibujo en el que hay un continente y una isla cercana. Hacer en el continente un ratón café y escribir debajo "diurno", y un ratón negra y escribir debajo "nocturno". Hacer un ratón gris en la isla. Dos flechas unen los ratones café y negro y van a un texto que dice "Aislamiento no geográfico". El ratón gris se une por un lado al café y por el otro al negro, y hay un texto que dice "Aislamiento geográfico".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</si>
</sst>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23</xdr:row>
      <xdr:rowOff>0</xdr:rowOff>
    </xdr:from>
    <xdr:to>
      <xdr:col>18</xdr:col>
      <xdr:colOff>639024</xdr:colOff>
      <xdr:row>23</xdr:row>
      <xdr:rowOff>1835055</xdr:rowOff>
    </xdr:to>
    <xdr:pic>
      <xdr:nvPicPr>
        <xdr:cNvPr id="2" name="Imagen 1"/>
        <xdr:cNvPicPr>
          <a:picLocks noChangeAspect="1"/>
        </xdr:cNvPicPr>
      </xdr:nvPicPr>
      <xdr:blipFill>
        <a:blip xmlns:r="http://schemas.openxmlformats.org/officeDocument/2006/relationships" r:embed="rId1"/>
        <a:stretch>
          <a:fillRect/>
        </a:stretch>
      </xdr:blipFill>
      <xdr:spPr>
        <a:xfrm>
          <a:off x="16383000" y="12616962"/>
          <a:ext cx="5401524" cy="1835055"/>
        </a:xfrm>
        <a:prstGeom prst="rect">
          <a:avLst/>
        </a:prstGeom>
      </xdr:spPr>
    </xdr:pic>
    <xdr:clientData/>
  </xdr:twoCellAnchor>
  <xdr:twoCellAnchor editAs="oneCell">
    <xdr:from>
      <xdr:col>10</xdr:col>
      <xdr:colOff>0</xdr:colOff>
      <xdr:row>16</xdr:row>
      <xdr:rowOff>0</xdr:rowOff>
    </xdr:from>
    <xdr:to>
      <xdr:col>18</xdr:col>
      <xdr:colOff>639024</xdr:colOff>
      <xdr:row>16</xdr:row>
      <xdr:rowOff>2213040</xdr:rowOff>
    </xdr:to>
    <xdr:pic>
      <xdr:nvPicPr>
        <xdr:cNvPr id="3" name="Imagen 2"/>
        <xdr:cNvPicPr>
          <a:picLocks noChangeAspect="1"/>
        </xdr:cNvPicPr>
      </xdr:nvPicPr>
      <xdr:blipFill>
        <a:blip xmlns:r="http://schemas.openxmlformats.org/officeDocument/2006/relationships" r:embed="rId2"/>
        <a:stretch>
          <a:fillRect/>
        </a:stretch>
      </xdr:blipFill>
      <xdr:spPr>
        <a:xfrm>
          <a:off x="16383000" y="13100538"/>
          <a:ext cx="5401524" cy="2213040"/>
        </a:xfrm>
        <a:prstGeom prst="rect">
          <a:avLst/>
        </a:prstGeom>
      </xdr:spPr>
    </xdr:pic>
    <xdr:clientData/>
  </xdr:twoCellAnchor>
  <xdr:twoCellAnchor editAs="oneCell">
    <xdr:from>
      <xdr:col>10</xdr:col>
      <xdr:colOff>29308</xdr:colOff>
      <xdr:row>18</xdr:row>
      <xdr:rowOff>29307</xdr:rowOff>
    </xdr:from>
    <xdr:to>
      <xdr:col>18</xdr:col>
      <xdr:colOff>666848</xdr:colOff>
      <xdr:row>18</xdr:row>
      <xdr:rowOff>1907637</xdr:rowOff>
    </xdr:to>
    <xdr:pic>
      <xdr:nvPicPr>
        <xdr:cNvPr id="4" name="Imagen 3" descr="C:\Users\Miguel\Desktop\Mariposas 2.pn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412308" y="17013115"/>
          <a:ext cx="5400040" cy="1878330"/>
        </a:xfrm>
        <a:prstGeom prst="rect">
          <a:avLst/>
        </a:prstGeom>
        <a:noFill/>
        <a:ln>
          <a:noFill/>
        </a:ln>
      </xdr:spPr>
    </xdr:pic>
    <xdr:clientData/>
  </xdr:twoCellAnchor>
  <xdr:twoCellAnchor editAs="oneCell">
    <xdr:from>
      <xdr:col>10</xdr:col>
      <xdr:colOff>58616</xdr:colOff>
      <xdr:row>24</xdr:row>
      <xdr:rowOff>87923</xdr:rowOff>
    </xdr:from>
    <xdr:to>
      <xdr:col>15</xdr:col>
      <xdr:colOff>203956</xdr:colOff>
      <xdr:row>24</xdr:row>
      <xdr:rowOff>1185298</xdr:rowOff>
    </xdr:to>
    <xdr:pic>
      <xdr:nvPicPr>
        <xdr:cNvPr id="6" name="Imagen 5"/>
        <xdr:cNvPicPr>
          <a:picLocks noChangeAspect="1"/>
        </xdr:cNvPicPr>
      </xdr:nvPicPr>
      <xdr:blipFill>
        <a:blip xmlns:r="http://schemas.openxmlformats.org/officeDocument/2006/relationships" r:embed="rId4"/>
        <a:stretch>
          <a:fillRect/>
        </a:stretch>
      </xdr:blipFill>
      <xdr:spPr>
        <a:xfrm>
          <a:off x="16441616" y="23944385"/>
          <a:ext cx="2402032" cy="1097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5" zoomScaleNormal="65" zoomScalePageLayoutView="140" workbookViewId="0">
      <pane ySplit="9" topLeftCell="A18" activePane="bottomLeft" state="frozen"/>
      <selection pane="bottomLeft" activeCell="K20" sqref="K2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v>
      </c>
    </row>
    <row r="2" spans="1:16" ht="15.75" x14ac:dyDescent="0.25">
      <c r="A2" s="1"/>
      <c r="B2" s="3" t="s">
        <v>121</v>
      </c>
      <c r="C2" s="84" t="s">
        <v>22</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9</v>
      </c>
      <c r="D3" s="87"/>
      <c r="F3" s="79">
        <v>42460</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135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v>
      </c>
      <c r="F9" s="57" t="s">
        <v>61</v>
      </c>
      <c r="G9" s="57" t="s">
        <v>59</v>
      </c>
      <c r="H9" s="57" t="s">
        <v>60</v>
      </c>
      <c r="I9" s="57" t="s">
        <v>114</v>
      </c>
      <c r="J9" s="18" t="s">
        <v>6</v>
      </c>
      <c r="K9" s="19" t="s">
        <v>7</v>
      </c>
      <c r="O9" s="2" t="str">
        <f>'Definición técnica de imagenes'!A11</f>
        <v>M10B</v>
      </c>
    </row>
    <row r="10" spans="1:16" s="11" customFormat="1" ht="67.5" x14ac:dyDescent="0.25">
      <c r="A10" s="12" t="str">
        <f>IF(OR(B10&lt;&gt;"",J10&lt;&gt;""),"IMG01","")</f>
        <v>IMG01</v>
      </c>
      <c r="B10" s="62" t="s">
        <v>191</v>
      </c>
      <c r="C10" s="20" t="str">
        <f t="shared" ref="C10:C41" si="0">IF(OR(B10&lt;&gt;"",J10&lt;&gt;""),IF($G$4="Recurso",CONCATENATE($G$4," ",$G$5),$G$4),"")</f>
        <v>Recurso F7</v>
      </c>
      <c r="D10" s="63" t="s">
        <v>188</v>
      </c>
      <c r="E10" s="63" t="s">
        <v>150</v>
      </c>
      <c r="F10" s="13" t="str">
        <f t="shared" ref="F10" ca="1" si="1">IF(OR(B10&lt;&gt;"",J10&lt;&gt;""),CONCATENATE($C$7,"_",$A10,IF($G$4="Cuaderno de Estudio","_small",CONCATENATE(IF(I10="","","n"),IF(LEFT($G$5,1)="F",".jpg",".png")))),"")</f>
        <v>CN_09_03_CO_REC200_IMG01.jpg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216</v>
      </c>
      <c r="K10" s="63" t="s">
        <v>196</v>
      </c>
      <c r="O10" s="2" t="str">
        <f>'Definición técnica de imagenes'!A12</f>
        <v>M12D</v>
      </c>
    </row>
    <row r="11" spans="1:16" s="11" customFormat="1" ht="67.5" x14ac:dyDescent="0.25">
      <c r="A11" s="12" t="str">
        <f t="shared" ref="A11:A18" si="3">IF(OR(B11&lt;&gt;"",J11&lt;&gt;""),CONCATENATE(LEFT(A10,3),IF(MID(A10,4,2)+1&lt;10,CONCATENATE("0",MID(A10,4,2)+1))),"")</f>
        <v>IMG02</v>
      </c>
      <c r="B11" s="62" t="s">
        <v>191</v>
      </c>
      <c r="C11" s="20" t="str">
        <f t="shared" si="0"/>
        <v>Recurso F7</v>
      </c>
      <c r="D11" s="63" t="s">
        <v>192</v>
      </c>
      <c r="E11" s="63" t="s">
        <v>150</v>
      </c>
      <c r="F11" s="13" t="str">
        <f t="shared" ref="F11:F74" ca="1" si="4">IF(OR(B11&lt;&gt;"",J11&lt;&gt;""),CONCATENATE($C$7,"_",$A11,IF($G$4="Cuaderno de Estudio","_small",CONCATENATE(IF(I11="","","n"),IF(LEFT($G$5,1)="F",".jpg",".png")))),"")</f>
        <v>CN_09_03_CO_REC200_IMG02.jpg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217</v>
      </c>
      <c r="K11" s="64" t="s">
        <v>193</v>
      </c>
      <c r="O11" s="2" t="str">
        <f>'Definición técnica de imagenes'!A13</f>
        <v>M101</v>
      </c>
    </row>
    <row r="12" spans="1:16" s="11" customFormat="1" ht="135" x14ac:dyDescent="0.25">
      <c r="A12" s="12" t="str">
        <f t="shared" si="3"/>
        <v>IMG03</v>
      </c>
      <c r="B12" s="62" t="s">
        <v>191</v>
      </c>
      <c r="C12" s="20" t="str">
        <f t="shared" si="0"/>
        <v>Recurso F7</v>
      </c>
      <c r="D12" s="63" t="s">
        <v>192</v>
      </c>
      <c r="E12" s="63" t="s">
        <v>150</v>
      </c>
      <c r="F12" s="13" t="str">
        <f t="shared" ca="1" si="4"/>
        <v>CN_09_03_CO_REC200_IMG03.jpg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218</v>
      </c>
      <c r="K12" s="64" t="s">
        <v>194</v>
      </c>
      <c r="O12" s="2" t="str">
        <f>'Definición técnica de imagenes'!A18</f>
        <v>Diaporama F1</v>
      </c>
    </row>
    <row r="13" spans="1:16" s="11" customFormat="1" ht="81" x14ac:dyDescent="0.25">
      <c r="A13" s="12" t="str">
        <f t="shared" si="3"/>
        <v>IMG04</v>
      </c>
      <c r="B13" s="62" t="s">
        <v>191</v>
      </c>
      <c r="C13" s="20" t="str">
        <f t="shared" si="0"/>
        <v>Recurso F7</v>
      </c>
      <c r="D13" s="63" t="s">
        <v>192</v>
      </c>
      <c r="E13" s="63" t="s">
        <v>150</v>
      </c>
      <c r="F13" s="13" t="str">
        <f t="shared" ca="1" si="4"/>
        <v>CN_09_03_CO_REC200_IMG04.jpg</v>
      </c>
      <c r="G13" s="13" t="str">
        <f ca="1">IF($F13&lt;&gt;"",IF($G$4="Recurso",VLOOKUP($E13,OFFSET('Definición técnica de imagenes'!$A$1,MATCH($G$5,'Definición técnica de imagenes'!$A$1:$A$104,0)-1,1,COUNTIF('Definición técnica de imagenes'!$A$3:$A$102,$G$5),5),5,FALSE),'Definición técnica de imagenes'!$F$16),"")</f>
        <v>350 x 230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219</v>
      </c>
      <c r="K13" s="64" t="s">
        <v>195</v>
      </c>
      <c r="O13" s="2" t="str">
        <f>'Definición técnica de imagenes'!A19</f>
        <v>F4</v>
      </c>
    </row>
    <row r="14" spans="1:16" s="11" customFormat="1" ht="54" x14ac:dyDescent="0.25">
      <c r="A14" s="12" t="str">
        <f t="shared" si="3"/>
        <v>IMG05</v>
      </c>
      <c r="B14" s="62" t="s">
        <v>213</v>
      </c>
      <c r="C14" s="20" t="str">
        <f t="shared" si="0"/>
        <v>Recurso F7</v>
      </c>
      <c r="D14" s="63" t="s">
        <v>192</v>
      </c>
      <c r="E14" s="63" t="s">
        <v>155</v>
      </c>
      <c r="F14" s="13" t="str">
        <f t="shared" ca="1" si="4"/>
        <v>CN_09_03_CO_REC200_IMG05n.jpg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CN_09_03_CO_REC200_IMG05a.jpg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220</v>
      </c>
      <c r="K14" s="64" t="s">
        <v>214</v>
      </c>
      <c r="O14" s="2" t="str">
        <f>'Definición técnica de imagenes'!A22</f>
        <v>F6</v>
      </c>
    </row>
    <row r="15" spans="1:16" s="11" customFormat="1" ht="216" x14ac:dyDescent="0.25">
      <c r="A15" s="12" t="str">
        <f t="shared" si="3"/>
        <v>IMG06</v>
      </c>
      <c r="B15" s="62" t="s">
        <v>191</v>
      </c>
      <c r="C15" s="20" t="str">
        <f t="shared" si="0"/>
        <v>Recurso F7</v>
      </c>
      <c r="D15" s="63" t="s">
        <v>192</v>
      </c>
      <c r="E15" s="63" t="s">
        <v>155</v>
      </c>
      <c r="F15" s="13" t="str">
        <f t="shared" ca="1" si="4"/>
        <v>CN_09_03_CO_REC200_IMG06n.jpg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CN_09_03_CO_REC200_IMG06a.jpg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209</v>
      </c>
      <c r="K15" s="66" t="s">
        <v>210</v>
      </c>
      <c r="O15" s="2" t="str">
        <f>'Definición técnica de imagenes'!A24</f>
        <v>F6B</v>
      </c>
    </row>
    <row r="16" spans="1:16" s="11" customFormat="1" ht="256.5" x14ac:dyDescent="0.25">
      <c r="A16" s="12" t="str">
        <f t="shared" si="3"/>
        <v>IMG07</v>
      </c>
      <c r="B16" s="62" t="s">
        <v>197</v>
      </c>
      <c r="C16" s="20" t="str">
        <f t="shared" si="0"/>
        <v>Recurso F7</v>
      </c>
      <c r="D16" s="63" t="s">
        <v>188</v>
      </c>
      <c r="E16" s="63" t="s">
        <v>155</v>
      </c>
      <c r="F16" s="13" t="str">
        <f t="shared" ca="1" si="4"/>
        <v>CN_09_03_CO_REC200_IMG07n.jpg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CN_09_03_CO_REC200_IMG07a.jpg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198</v>
      </c>
      <c r="K16" s="64" t="s">
        <v>208</v>
      </c>
      <c r="O16" s="2" t="str">
        <f>'Definición técnica de imagenes'!A25</f>
        <v>F7</v>
      </c>
    </row>
    <row r="17" spans="1:15" s="11" customFormat="1" ht="206.25" customHeight="1" x14ac:dyDescent="0.25">
      <c r="A17" s="12" t="str">
        <f t="shared" si="3"/>
        <v>IMG08</v>
      </c>
      <c r="B17" s="62" t="s">
        <v>191</v>
      </c>
      <c r="C17" s="20" t="str">
        <f t="shared" si="0"/>
        <v>Recurso F7</v>
      </c>
      <c r="D17" s="63" t="s">
        <v>192</v>
      </c>
      <c r="E17" s="63" t="s">
        <v>155</v>
      </c>
      <c r="F17" s="13" t="str">
        <f t="shared" ca="1" si="4"/>
        <v>CN_09_03_CO_REC200_IMG08n.jpg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CN_09_03_CO_REC200_IMG08a.jpg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211</v>
      </c>
      <c r="K17" s="66" t="s">
        <v>206</v>
      </c>
      <c r="O17" s="2" t="str">
        <f>'Definición técnica de imagenes'!A27</f>
        <v>F7B</v>
      </c>
    </row>
    <row r="18" spans="1:15" s="11" customFormat="1" ht="85.5" x14ac:dyDescent="0.3">
      <c r="A18" s="12" t="str">
        <f t="shared" si="3"/>
        <v>IMG09</v>
      </c>
      <c r="B18" s="62">
        <v>157760360</v>
      </c>
      <c r="C18" s="20" t="str">
        <f t="shared" si="0"/>
        <v>Recurso F7</v>
      </c>
      <c r="D18" s="63" t="s">
        <v>192</v>
      </c>
      <c r="E18" s="63" t="s">
        <v>155</v>
      </c>
      <c r="F18" s="13" t="str">
        <f t="shared" ca="1" si="4"/>
        <v>CN_09_03_CO_REC200_IMG09n.jpg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CN_09_03_CO_REC200_IMG09a.jpg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222</v>
      </c>
      <c r="K18" s="68" t="s">
        <v>223</v>
      </c>
      <c r="O18" s="2" t="str">
        <f>'Definición técnica de imagenes'!A30</f>
        <v>F8</v>
      </c>
    </row>
    <row r="19" spans="1:15" s="11" customFormat="1" ht="195.75" customHeight="1" x14ac:dyDescent="0.25">
      <c r="A19" s="12" t="str">
        <f t="shared" ref="A19:A50" si="6">IF(OR(B19&lt;&gt;"",J19&lt;&gt;""),CONCATENATE(LEFT(A18,3),IF(MID(A18,4,2)+1&lt;10,CONCATENATE("0",MID(A18,4,2)+1),MID(A18,4,2)+1)),"")</f>
        <v>IMG10</v>
      </c>
      <c r="B19" s="62" t="s">
        <v>191</v>
      </c>
      <c r="C19" s="20" t="str">
        <f t="shared" si="0"/>
        <v>Recurso F7</v>
      </c>
      <c r="D19" s="63" t="s">
        <v>192</v>
      </c>
      <c r="E19" s="63" t="s">
        <v>155</v>
      </c>
      <c r="F19" s="13" t="str">
        <f t="shared" ca="1" si="4"/>
        <v>CN_09_03_CO_REC200_IMG10n.jpg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CN_09_03_CO_REC200_IMG10a.jpg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4" t="s">
        <v>215</v>
      </c>
      <c r="K19" s="64" t="s">
        <v>212</v>
      </c>
      <c r="O19" s="2" t="str">
        <f>'Definición técnica de imagenes'!A31</f>
        <v>F10</v>
      </c>
    </row>
    <row r="20" spans="1:15" s="11" customFormat="1" ht="175.5" x14ac:dyDescent="0.25">
      <c r="A20" s="12" t="str">
        <f t="shared" si="6"/>
        <v>IMG11</v>
      </c>
      <c r="B20" s="62" t="s">
        <v>191</v>
      </c>
      <c r="C20" s="20" t="str">
        <f t="shared" si="0"/>
        <v>Recurso F7</v>
      </c>
      <c r="D20" s="63" t="s">
        <v>192</v>
      </c>
      <c r="E20" s="63" t="s">
        <v>155</v>
      </c>
      <c r="F20" s="13" t="str">
        <f t="shared" ca="1" si="4"/>
        <v>CN_09_03_CO_REC200_IMG11n.jpg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CN_09_03_CO_REC200_IMG11a.jpg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224</v>
      </c>
      <c r="O20" s="2" t="str">
        <f>'Definición técnica de imagenes'!A32</f>
        <v>F10B</v>
      </c>
    </row>
    <row r="21" spans="1:15" s="11" customFormat="1" ht="67.5" x14ac:dyDescent="0.25">
      <c r="A21" s="12" t="str">
        <f t="shared" si="6"/>
        <v>IMG12</v>
      </c>
      <c r="B21" s="62" t="s">
        <v>199</v>
      </c>
      <c r="C21" s="20" t="str">
        <f t="shared" si="0"/>
        <v>Recurso F7</v>
      </c>
      <c r="D21" s="63" t="s">
        <v>192</v>
      </c>
      <c r="E21" s="63" t="s">
        <v>155</v>
      </c>
      <c r="F21" s="13" t="str">
        <f t="shared" ca="1" si="4"/>
        <v>CN_09_03_CO_REC200_IMG12n.jpg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CN_09_03_CO_REC200_IMG12a.jpg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200</v>
      </c>
      <c r="K21" s="66" t="s">
        <v>201</v>
      </c>
      <c r="O21" s="2" t="str">
        <f>'Definición técnica de imagenes'!A33</f>
        <v>F11</v>
      </c>
    </row>
    <row r="22" spans="1:15" s="11" customFormat="1" ht="27" x14ac:dyDescent="0.25">
      <c r="A22" s="12" t="str">
        <f t="shared" si="6"/>
        <v>IMG13</v>
      </c>
      <c r="B22" s="62">
        <v>313918793</v>
      </c>
      <c r="C22" s="20" t="str">
        <f t="shared" si="0"/>
        <v>Recurso F7</v>
      </c>
      <c r="D22" s="63" t="s">
        <v>188</v>
      </c>
      <c r="E22" s="63" t="s">
        <v>155</v>
      </c>
      <c r="F22" s="13" t="str">
        <f t="shared" ca="1" si="4"/>
        <v>CN_09_03_CO_REC200_IMG13n.jpg</v>
      </c>
      <c r="G22" s="13" t="str">
        <f ca="1">IF($F22&lt;&gt;"",IF($G$4="Recurso",VLOOKUP($E22,OFFSET('Definición técnica de imagenes'!$A$1,MATCH($G$5,'Definición técnica de imagenes'!$A$1:$A$104,0)-1,1,COUNTIF('Definición técnica de imagenes'!$A$3:$A$102,$G$5),5),5,FALSE),'Definición técnica de imagenes'!$F$16),"")</f>
        <v>320 x 480 px</v>
      </c>
      <c r="H22" s="13" t="str">
        <f t="shared" ca="1" si="5"/>
        <v>CN_09_03_CO_REC200_IMG13a.jpg</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458 px</v>
      </c>
      <c r="J22" s="63" t="s">
        <v>204</v>
      </c>
      <c r="K22" s="64"/>
      <c r="O22" s="2" t="str">
        <f>'Definición técnica de imagenes'!A34</f>
        <v>F12</v>
      </c>
    </row>
    <row r="23" spans="1:15" s="11" customFormat="1" ht="13.5" customHeight="1" x14ac:dyDescent="0.25">
      <c r="A23" s="12" t="str">
        <f t="shared" si="6"/>
        <v>IMG14</v>
      </c>
      <c r="B23" s="62">
        <v>311207282</v>
      </c>
      <c r="C23" s="20" t="str">
        <f t="shared" si="0"/>
        <v>Recurso F7</v>
      </c>
      <c r="D23" s="63" t="s">
        <v>188</v>
      </c>
      <c r="E23" s="63" t="s">
        <v>155</v>
      </c>
      <c r="F23" s="13" t="str">
        <f t="shared" ca="1" si="4"/>
        <v>CN_09_03_CO_REC200_IMG14n.jpg</v>
      </c>
      <c r="G23" s="13" t="str">
        <f ca="1">IF($F23&lt;&gt;"",IF($G$4="Recurso",VLOOKUP($E23,OFFSET('Definición técnica de imagenes'!$A$1,MATCH($G$5,'Definición técnica de imagenes'!$A$1:$A$104,0)-1,1,COUNTIF('Definición técnica de imagenes'!$A$3:$A$102,$G$5),5),5,FALSE),'Definición técnica de imagenes'!$F$16),"")</f>
        <v>320 x 480 px</v>
      </c>
      <c r="H23" s="13" t="str">
        <f t="shared" ca="1" si="5"/>
        <v>CN_09_03_CO_REC200_IMG14a.jpg</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458 px</v>
      </c>
      <c r="J23" s="64" t="s">
        <v>202</v>
      </c>
      <c r="K23" s="64" t="s">
        <v>203</v>
      </c>
      <c r="O23" s="2" t="str">
        <f>'Definición técnica de imagenes'!A35</f>
        <v>F13</v>
      </c>
    </row>
    <row r="24" spans="1:15" s="11" customFormat="1" ht="163.5" customHeight="1" x14ac:dyDescent="0.25">
      <c r="A24" s="12" t="str">
        <f t="shared" si="6"/>
        <v>IMG15</v>
      </c>
      <c r="B24" s="62" t="s">
        <v>191</v>
      </c>
      <c r="C24" s="20" t="str">
        <f t="shared" si="0"/>
        <v>Recurso F7</v>
      </c>
      <c r="D24" s="63" t="s">
        <v>192</v>
      </c>
      <c r="E24" s="63" t="s">
        <v>155</v>
      </c>
      <c r="F24" s="13" t="str">
        <f t="shared" ca="1" si="4"/>
        <v>CN_09_03_CO_REC200_IMG15n.jpg</v>
      </c>
      <c r="G24" s="13" t="str">
        <f ca="1">IF($F24&lt;&gt;"",IF($G$4="Recurso",VLOOKUP($E24,OFFSET('Definición técnica de imagenes'!$A$1,MATCH($G$5,'Definición técnica de imagenes'!$A$1:$A$104,0)-1,1,COUNTIF('Definición técnica de imagenes'!$A$3:$A$102,$G$5),5),5,FALSE),'Definición técnica de imagenes'!$F$16),"")</f>
        <v>320 x 480 px</v>
      </c>
      <c r="H24" s="13" t="str">
        <f t="shared" ca="1" si="5"/>
        <v>CN_09_03_CO_REC200_IMG15a.jpg</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458 px</v>
      </c>
      <c r="J24" s="63" t="s">
        <v>205</v>
      </c>
      <c r="K24" s="65" t="s">
        <v>207</v>
      </c>
      <c r="O24" s="2" t="str">
        <f>'Definición técnica de imagenes'!A37</f>
        <v>F13B</v>
      </c>
    </row>
    <row r="25" spans="1:15" s="11" customFormat="1" ht="112.5" customHeight="1" x14ac:dyDescent="0.25">
      <c r="A25" s="12" t="str">
        <f t="shared" si="6"/>
        <v>IMG16</v>
      </c>
      <c r="B25" s="62" t="s">
        <v>206</v>
      </c>
      <c r="C25" s="20" t="str">
        <f t="shared" si="0"/>
        <v>Recurso F7</v>
      </c>
      <c r="D25" s="63" t="s">
        <v>192</v>
      </c>
      <c r="E25" s="63" t="s">
        <v>155</v>
      </c>
      <c r="F25" s="13" t="str">
        <f t="shared" ca="1" si="4"/>
        <v>CN_09_03_CO_REC200_IMG16n.jpg</v>
      </c>
      <c r="G25" s="13" t="str">
        <f ca="1">IF($F25&lt;&gt;"",IF($G$4="Recurso",VLOOKUP($E25,OFFSET('Definición técnica de imagenes'!$A$1,MATCH($G$5,'Definición técnica de imagenes'!$A$1:$A$104,0)-1,1,COUNTIF('Definición técnica de imagenes'!$A$3:$A$102,$G$5),5),5,FALSE),'Definición técnica de imagenes'!$F$16),"")</f>
        <v>320 x 480 px</v>
      </c>
      <c r="H25" s="13" t="str">
        <f t="shared" ca="1" si="5"/>
        <v>CN_09_03_CO_REC200_IMG16a.jpg</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458 px</v>
      </c>
      <c r="J25" s="63" t="s">
        <v>221</v>
      </c>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v>1</v>
      </c>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Miguel</cp:lastModifiedBy>
  <dcterms:created xsi:type="dcterms:W3CDTF">2014-07-01T23:43:25Z</dcterms:created>
  <dcterms:modified xsi:type="dcterms:W3CDTF">2016-04-11T16:02:36Z</dcterms:modified>
</cp:coreProperties>
</file>