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4525"/>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H18" i="1"/>
  <c r="H15"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H12" i="1" l="1"/>
  <c r="H11" i="1"/>
  <c r="F11" i="1"/>
  <c r="G11" i="1" s="1"/>
  <c r="H10" i="1"/>
  <c r="A13" i="1"/>
  <c r="F10" i="1"/>
  <c r="G10" i="1" s="1"/>
  <c r="F13" i="1" l="1"/>
  <c r="G13" i="1" s="1"/>
  <c r="H13" i="1"/>
  <c r="A14" i="1"/>
  <c r="F14" i="1" l="1"/>
  <c r="G14" i="1" s="1"/>
  <c r="H14" i="1"/>
  <c r="A15" i="1"/>
  <c r="F15" i="1" s="1"/>
  <c r="G15" i="1" s="1"/>
  <c r="A16" i="1" l="1"/>
  <c r="F16" i="1" l="1"/>
  <c r="G16" i="1" s="1"/>
  <c r="H16" i="1"/>
  <c r="A17" i="1"/>
  <c r="F17" i="1" l="1"/>
  <c r="G17" i="1" s="1"/>
  <c r="H17" i="1"/>
  <c r="A18" i="1"/>
  <c r="F18" i="1" s="1"/>
  <c r="G18" i="1" s="1"/>
  <c r="A19" i="1" l="1"/>
  <c r="F19" i="1" l="1"/>
  <c r="G19" i="1" s="1"/>
  <c r="H19" i="1"/>
  <c r="A20" i="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<sst xmlns="http://schemas.openxmlformats.org/spreadsheetml/2006/main" count="394" uniqueCount="201">
  <si>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</si>
  <si>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</si>
  <si>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</si>
  <si>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</si>
  <si>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</si>
  <si>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</si>
  <si>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</si>
  <si>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</si>
  <si>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</si>
  <si>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</si>
  <si>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</si>
  <si>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</si>
  <si>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</si>
  <si>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</si>
  <si>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</si>
  <si>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</si>
  <si>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</si>
  <si>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</si>
  <si>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</si>
  <si>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</si>
  <si>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</si>
  <si>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</si>
  <si>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</si>
  <si>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</si>
  <si>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</si>
  <si>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</si>
  <si>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</si>
  <si>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</si>
  <si>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</si>
  <si>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</si>
  <si>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</si>
  <si>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</si>
  <si>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</si>
  <si>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</si>
  <si>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</si>
  <si>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</si>
  <si>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</si>
  <si>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</si>
  <si>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</si>
  <si>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</si>
  <si>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</si>
  <si>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</si>
  <si>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</si>
  <si>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</si>
  <si>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</si>
  <si>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</si>
  <si>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</si>
  <si>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</si>
  <si>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</si>
  <si>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</si>
  <si>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</si>
  <si>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</si>
  <si>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</si>
  <si>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</si>
  <si>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</si>
  <si>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</si>
  <si>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</si>
  <si>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</si>
  <si>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</si>
  <si>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</si>
  <si>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</si>
  <si>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</si>
  <si>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</si>
  <si>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</si>
  <si>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</si>
  <si>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</si>
  <si>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</si>
  <si>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</si>
  <si>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</si>
  <si>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</si>
  <si>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</si>
  <si>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</si>
  <si>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</si>
  <si>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</si>
  <si>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</si>
  <si>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</si>
  <si>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</si>
  <si>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</si>
  <si>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</si>
  <si>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</si>
  <si>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</si>
  <si>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</si>
  <si>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</si>
  <si>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</si>
  <si>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</si>
  <si>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</si>
  <si>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</si>
  <si>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</si>
  <si>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</si>
  <si>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</si>
  <si>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</si>
  <si>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</si>
  <si>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</si>
  <si>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</si>
  <si>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</si>
  <si>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</si>
  <si>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</si>
  <si>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</si>
  <si>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</si>
  <si>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</si>
  <si>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</si>
  <si>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</si>
  <si>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</si>
  <si>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</si>
  <si>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</si>
  <si>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</si>
  <si>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</si>
  <si>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</si>
  <si>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</si>
  <si>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</si>
  <si>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</si>
  <si>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</si>
  <si>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</si>
  <si>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</si>
  <si>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</si>
  <si>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</si>
  <si>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</si>
  <si>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</si>
  <si>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</si>
  <si>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</si>
  <si>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</si>
  <si>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</si>
  <si>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</si>
  <si>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</si>
  <si>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</si>
  <si>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</si>
  <si>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</si>
  <si>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</si>
  <si>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</si>
  <si>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</si>
  <si>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</si>
  <si>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</si>
  <si>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</si>
  <si>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</si>
  <si>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</si>
  <si>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</si>
  <si>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</si>
  <si>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</si>
  <si>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</si>
  <si>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</si>
  <si>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</si>
  <si>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</si>
  <si>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</si>
  <si>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</si>
  <si>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</si>
  <si>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</si>
  <si>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</si>
  <si>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</si>
  <si>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</si>
  <si>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</si>
  <si>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</si>
  <si>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</si>
  <si>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</si>
  <si>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</si>
  <si>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</si>
  <si>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</si>
  <si>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</si>
  <si>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</si>
  <si>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</si>
  <si>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</si>
  <si>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</si>
  <si>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</si>
  <si>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</si>
  <si>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</si>
  <si>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</si>
  <si>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</si>
  <si>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</si>
  <si>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</si>
  <si>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</si>
  <si>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</si>
  <si>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</si>
  <si>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</si>
  <si>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</si>
  <si>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</si>
  <si>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</si>
  <si>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</si>
  <si>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</si>
  <si>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</si>
  <si>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</si>
  <si>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</si>
  <si>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</si>
  <si>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</si>
  <si>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</si>
  <si>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</si>
  <si>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</si>
  <si>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</si>
  <si>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</si>
  <si>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Carbohidratos, lípidos y proteínas</t>
  </si>
  <si>
    <t>Esperanza Castillo</t>
  </si>
  <si>
    <t>Fotografía</t>
  </si>
  <si>
    <t>CN_11_15_REC120</t>
  </si>
  <si>
    <t>Plato con mantequilla</t>
  </si>
  <si>
    <t>Variedad de embutidos</t>
  </si>
  <si>
    <t>Trozo de carne de cerdo</t>
  </si>
  <si>
    <t>Trozo de carne de res cruda</t>
  </si>
  <si>
    <t>Variedad de lacteos</t>
  </si>
  <si>
    <t>Nueces</t>
  </si>
  <si>
    <t>Botellas de aceite</t>
  </si>
  <si>
    <t>Aguacate</t>
  </si>
  <si>
    <t>Dos salmones enteros</t>
  </si>
  <si>
    <t>Mezcla de mariscos en un plato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</si>
</sst>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F3" sqref="F3:G3"/>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M6A</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77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M6A</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327704603</v>
      </c>
      <c r="C10" s="20" t="str">
        <f t="shared" ref="C10:C41" si="0">IF(OR(B10&lt;&gt;"",J10&lt;&gt;""),IF($G$4="Recurso",CONCATENATE($G$4," ",$G$5),$G$4),"")</f>
        <v>Recurso M6A</v>
      </c>
      <c r="D10" s="63" t="s">
        <v>189</v>
      </c>
      <c r="E10" s="63" t="s">
        <v>155</v>
      </c>
      <c r="F10" s="13" t="str">
        <f t="shared" ref="F10" ca="1" si="1">IF(OR(B10&lt;&gt;"",J10&lt;&gt;""),CONCATENATE($C$7,"_",$A10,IF($G$4="Cuaderno de Estudio","_small",CONCATENATE(IF(I10="","","n"),IF(LEFT($G$5,1)="F",".jpg",".png")))),"")</f>
        <v>CN_11_15_REC120_IMG01n.png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CN_11_15_REC120_IMG01a.png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183738293</v>
      </c>
      <c r="C11" s="20" t="str">
        <f t="shared" si="0"/>
        <v>Recurso M6A</v>
      </c>
      <c r="D11" s="63" t="s">
        <v>189</v>
      </c>
      <c r="E11" s="63" t="s">
        <v>155</v>
      </c>
      <c r="F11" s="13" t="str">
        <f t="shared" ref="F11:F74" ca="1" si="4">IF(OR(B11&lt;&gt;"",J11&lt;&gt;""),CONCATENATE($C$7,"_",$A11,IF($G$4="Cuaderno de Estudio","_small",CONCATENATE(IF(I11="","","n"),IF(LEFT($G$5,1)="F",".jpg",".png")))),"")</f>
        <v>CN_11_15_REC120_IMG02n.png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CN_11_15_REC120_IMG02a.png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192</v>
      </c>
      <c r="K11" s="65"/>
      <c r="O11" s="2" t="str">
        <f>'Definición técnica de imagenes'!A13</f>
        <v>M101</v>
      </c>
    </row>
    <row r="12" spans="1:16" s="11" customFormat="1" x14ac:dyDescent="0.25">
      <c r="A12" s="12" t="str">
        <f t="shared" si="3"/>
        <v>IMG03</v>
      </c>
      <c r="B12" s="62">
        <v>83160508</v>
      </c>
      <c r="C12" s="20" t="str">
        <f t="shared" si="0"/>
        <v>Recurso M6A</v>
      </c>
      <c r="D12" s="63" t="s">
        <v>189</v>
      </c>
      <c r="E12" s="63" t="s">
        <v>155</v>
      </c>
      <c r="F12" s="13" t="str">
        <f t="shared" ca="1" si="4"/>
        <v>CN_11_15_REC120_IMG03n.png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CN_11_15_REC120_IMG03a.png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193</v>
      </c>
      <c r="K12" s="64"/>
      <c r="O12" s="2" t="str">
        <f>'Definición técnica de imagenes'!A18</f>
        <v>Diaporama F1</v>
      </c>
    </row>
    <row r="13" spans="1:16" s="11" customFormat="1" x14ac:dyDescent="0.25">
      <c r="A13" s="12" t="str">
        <f t="shared" si="3"/>
        <v>IMG04</v>
      </c>
      <c r="B13" s="62">
        <v>70744561</v>
      </c>
      <c r="C13" s="20" t="str">
        <f t="shared" si="0"/>
        <v>Recurso M6A</v>
      </c>
      <c r="D13" s="63" t="s">
        <v>189</v>
      </c>
      <c r="E13" s="63" t="s">
        <v>155</v>
      </c>
      <c r="F13" s="13" t="str">
        <f t="shared" ca="1" si="4"/>
        <v>CN_11_15_REC120_IMG04n.png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CN_11_15_REC120_IMG04a.png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194</v>
      </c>
      <c r="K13" s="64"/>
      <c r="O13" s="2" t="str">
        <f>'Definición técnica de imagenes'!A19</f>
        <v>F4</v>
      </c>
    </row>
    <row r="14" spans="1:16" s="11" customFormat="1" x14ac:dyDescent="0.25">
      <c r="A14" s="12" t="str">
        <f t="shared" si="3"/>
        <v>IMG05</v>
      </c>
      <c r="B14" s="62">
        <v>109951013</v>
      </c>
      <c r="C14" s="20" t="str">
        <f t="shared" si="0"/>
        <v>Recurso M6A</v>
      </c>
      <c r="D14" s="63" t="s">
        <v>189</v>
      </c>
      <c r="E14" s="63" t="s">
        <v>155</v>
      </c>
      <c r="F14" s="13" t="str">
        <f t="shared" ca="1" si="4"/>
        <v>CN_11_15_REC120_IMG05n.png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CN_11_15_REC120_IMG05a.png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195</v>
      </c>
      <c r="K14" s="64"/>
      <c r="O14" s="2" t="str">
        <f>'Definición técnica de imagenes'!A22</f>
        <v>F6</v>
      </c>
    </row>
    <row r="15" spans="1:16" s="11" customFormat="1" x14ac:dyDescent="0.25">
      <c r="A15" s="12" t="str">
        <f t="shared" si="3"/>
        <v>IMG06</v>
      </c>
      <c r="B15" s="62">
        <v>223151443</v>
      </c>
      <c r="C15" s="20" t="str">
        <f t="shared" si="0"/>
        <v>Recurso M6A</v>
      </c>
      <c r="D15" s="63" t="s">
        <v>189</v>
      </c>
      <c r="E15" s="63" t="s">
        <v>155</v>
      </c>
      <c r="F15" s="13" t="str">
        <f t="shared" ca="1" si="4"/>
        <v>CN_11_15_REC120_IMG06n.png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CN_11_15_REC120_IMG06a.png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196</v>
      </c>
      <c r="K15" s="66"/>
      <c r="O15" s="2" t="str">
        <f>'Definición técnica de imagenes'!A24</f>
        <v>F6B</v>
      </c>
    </row>
    <row r="16" spans="1:16" s="11" customFormat="1" ht="14.25" x14ac:dyDescent="0.3">
      <c r="A16" s="12" t="str">
        <f t="shared" si="3"/>
        <v>IMG07</v>
      </c>
      <c r="B16" s="62">
        <v>32561335</v>
      </c>
      <c r="C16" s="20" t="str">
        <f t="shared" si="0"/>
        <v>Recurso M6A</v>
      </c>
      <c r="D16" s="63" t="s">
        <v>189</v>
      </c>
      <c r="E16" s="63" t="s">
        <v>155</v>
      </c>
      <c r="F16" s="13" t="str">
        <f t="shared" ca="1" si="4"/>
        <v>CN_11_15_REC120_IMG07n.png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CN_11_15_REC120_IMG07a.png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t="s">
        <v>197</v>
      </c>
      <c r="K16" s="68"/>
      <c r="O16" s="2" t="str">
        <f>'Definición técnica de imagenes'!A25</f>
        <v>F7</v>
      </c>
    </row>
    <row r="17" spans="1:15" s="11" customFormat="1" x14ac:dyDescent="0.25">
      <c r="A17" s="12" t="str">
        <f t="shared" si="3"/>
        <v>IMG08</v>
      </c>
      <c r="B17" s="62">
        <v>116205556</v>
      </c>
      <c r="C17" s="20" t="str">
        <f t="shared" si="0"/>
        <v>Recurso M6A</v>
      </c>
      <c r="D17" s="63" t="s">
        <v>189</v>
      </c>
      <c r="E17" s="63" t="s">
        <v>155</v>
      </c>
      <c r="F17" s="13" t="str">
        <f t="shared" ca="1" si="4"/>
        <v>CN_11_15_REC120_IMG08n.png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CN_11_15_REC120_IMG08a.png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t="s">
        <v>198</v>
      </c>
      <c r="K17" s="66"/>
      <c r="O17" s="2" t="str">
        <f>'Definición técnica de imagenes'!A27</f>
        <v>F7B</v>
      </c>
    </row>
    <row r="18" spans="1:15" s="11" customFormat="1" x14ac:dyDescent="0.25">
      <c r="A18" s="12" t="str">
        <f t="shared" si="3"/>
        <v>IMG09</v>
      </c>
      <c r="B18" s="62">
        <v>362721059</v>
      </c>
      <c r="C18" s="20" t="str">
        <f t="shared" si="0"/>
        <v>Recurso M6A</v>
      </c>
      <c r="D18" s="63" t="s">
        <v>189</v>
      </c>
      <c r="E18" s="63" t="s">
        <v>155</v>
      </c>
      <c r="F18" s="13" t="str">
        <f t="shared" ca="1" si="4"/>
        <v>CN_11_15_REC120_IMG09n.png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CN_11_15_REC120_IMG09a.png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t="s">
        <v>199</v>
      </c>
      <c r="K18" s="66"/>
      <c r="O18" s="2" t="str">
        <f>'Definición técnica de imagenes'!A30</f>
        <v>F8</v>
      </c>
    </row>
    <row r="19" spans="1:15" s="11" customFormat="1" ht="14.25" x14ac:dyDescent="0.3">
      <c r="A19" s="12" t="str">
        <f t="shared" ref="A19:A50" si="6">IF(OR(B19&lt;&gt;"",J19&lt;&gt;""),CONCATENATE(LEFT(A18,3),IF(MID(A18,4,2)+1&lt;10,CONCATENATE("0",MID(A18,4,2)+1),MID(A18,4,2)+1)),"")</f>
        <v>IMG10</v>
      </c>
      <c r="B19" s="62">
        <v>154586693</v>
      </c>
      <c r="C19" s="20" t="str">
        <f t="shared" si="0"/>
        <v>Recurso M6A</v>
      </c>
      <c r="D19" s="63" t="s">
        <v>189</v>
      </c>
      <c r="E19" s="63" t="s">
        <v>155</v>
      </c>
      <c r="F19" s="13" t="str">
        <f t="shared" ca="1" si="4"/>
        <v>CN_11_15_REC120_IMG10n.png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CN_11_15_REC120_IMG10a.png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t="s">
        <v>200</v>
      </c>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Administradora</cp:lastModifiedBy>
  <dcterms:created xsi:type="dcterms:W3CDTF">2014-07-01T23:43:25Z</dcterms:created>
  <dcterms:modified xsi:type="dcterms:W3CDTF">2016-06-06T21:36:44Z</dcterms:modified>
</cp:coreProperties>
</file>