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500" yWindow="60" windowWidth="32860" windowHeight="169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A10" i="1"/>
  <c r="A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2" i="1"/>
  <c r="F12" i="1"/>
  <c r="G12" i="1"/>
  <c r="I10" i="1"/>
  <c r="C10" i="1"/>
  <c r="M8" i="1"/>
  <c r="M7" i="1"/>
  <c r="M6" i="1"/>
  <c r="M5" i="1"/>
  <c r="F5" i="1"/>
  <c r="M4" i="1"/>
  <c r="M3" i="1"/>
  <c r="M2" i="1"/>
  <c r="M1" i="1"/>
  <c r="E9" i="1"/>
  <c r="H12" i="1"/>
  <c r="F11" i="1"/>
  <c r="G11" i="1"/>
  <c r="H10" i="1"/>
  <c r="A13" i="1"/>
  <c r="F10" i="1"/>
  <c r="G10" i="1"/>
  <c r="F13" i="1"/>
  <c r="G13" i="1"/>
  <c r="H13" i="1"/>
  <c r="A14" i="1"/>
  <c r="F14" i="1"/>
  <c r="G14" i="1"/>
  <c r="H14" i="1"/>
  <c r="A15" i="1"/>
  <c r="F15" i="1"/>
  <c r="G15" i="1"/>
  <c r="H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<sst xmlns="http://schemas.openxmlformats.org/spreadsheetml/2006/main" count="384" uniqueCount="198">
  <si>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</si>
  <si>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</si>
  <si>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</si>
  <si>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</si>
  <si>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</si>
  <si>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</si>
  <si>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</si>
  <si>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</si>
  <si>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</si>
  <si>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</si>
  <si>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</si>
  <si>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</si>
  <si>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</si>
  <si>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</si>
  <si>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</si>
  <si>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</si>
  <si>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</si>
  <si>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</si>
  <si>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</si>
  <si>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</si>
  <si>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</si>
  <si>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</si>
  <si>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</si>
  <si>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</si>
  <si>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</si>
  <si>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</si>
  <si>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</si>
  <si>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</si>
  <si>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</si>
  <si>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</si>
  <si>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</si>
  <si>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</si>
  <si>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</si>
  <si>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</si>
  <si>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</si>
  <si>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</si>
  <si>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</si>
  <si>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</si>
  <si>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</si>
  <si>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</si>
  <si>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</si>
  <si>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</si>
  <si>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</si>
  <si>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</si>
  <si>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</si>
  <si>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</si>
  <si>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</si>
  <si>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</si>
  <si>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</si>
  <si>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</si>
  <si>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</si>
  <si>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</si>
  <si>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</si>
  <si>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</si>
  <si>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</si>
  <si>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</si>
  <si>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</si>
  <si>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</si>
  <si>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</si>
  <si>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</si>
  <si>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</si>
  <si>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</si>
  <si>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</si>
  <si>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</si>
  <si>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</si>
  <si>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</si>
  <si>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</si>
  <si>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</si>
  <si>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</si>
  <si>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</si>
  <si>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</si>
  <si>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</si>
  <si>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</si>
  <si>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</si>
  <si>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</si>
  <si>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</si>
  <si>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</si>
  <si>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</si>
  <si>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</si>
  <si>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</si>
  <si>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</si>
  <si>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</si>
  <si>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</si>
  <si>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</si>
  <si>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</si>
  <si>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</si>
  <si>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</si>
  <si>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</si>
  <si>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</si>
  <si>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</si>
  <si>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</si>
  <si>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</si>
  <si>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</si>
  <si>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</si>
  <si>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</si>
  <si>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</si>
  <si>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</si>
  <si>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</si>
  <si>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</si>
  <si>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</si>
  <si>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</si>
  <si>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</si>
  <si>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</si>
  <si>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</si>
  <si>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</si>
  <si>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</si>
  <si>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</si>
  <si>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</si>
  <si>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</si>
  <si>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</si>
  <si>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</si>
  <si>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</si>
  <si>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</si>
  <si>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</si>
  <si>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</si>
  <si>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</si>
  <si>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</si>
  <si>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</si>
  <si>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</si>
  <si>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</si>
  <si>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</si>
  <si>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</si>
  <si>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</si>
  <si>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</si>
  <si>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</si>
  <si>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</si>
  <si>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</si>
  <si>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</si>
  <si>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</si>
  <si>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</si>
  <si>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</si>
  <si>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</si>
  <si>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</si>
  <si>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</si>
  <si>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</si>
  <si>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</si>
  <si>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</si>
  <si>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</si>
  <si>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</si>
  <si>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</si>
  <si>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</si>
  <si>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</si>
  <si>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</si>
  <si>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</si>
  <si>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</si>
  <si>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</si>
  <si>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</si>
  <si>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</si>
  <si>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</si>
  <si>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</si>
  <si>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</si>
  <si>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</si>
  <si>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</si>
  <si>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</si>
  <si>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</si>
  <si>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</si>
  <si>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</si>
  <si>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</si>
  <si>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</si>
  <si>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</si>
  <si>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</si>
  <si>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</si>
  <si>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</si>
  <si>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</si>
  <si>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</si>
  <si>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</si>
  <si>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</si>
  <si>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</si>
  <si>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</si>
  <si>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</si>
  <si>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</si>
  <si>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</si>
  <si>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</si>
  <si>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</si>
  <si>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</si>
  <si>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</si>
  <si>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</si>
  <si>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</si>
  <si>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</si>
  <si>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</si>
  <si>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</si>
  <si>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</si>
  <si>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</si>
  <si>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</si>
  <si>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</si>
  <si>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</si>
  <si>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</si>
  <si>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Carbohidratos, lípidos y proteínas</t>
  </si>
  <si>
    <t>Esperanza Castillo</t>
  </si>
  <si>
    <t>CN_11_15_REC130</t>
  </si>
  <si>
    <t>Fotografía</t>
  </si>
  <si>
    <t>Botellas de aceite y mantequilla</t>
  </si>
  <si>
    <t>Papas fritas y aceite</t>
  </si>
  <si>
    <t>Fosfolípido – membrana celular</t>
  </si>
  <si>
    <t>Colesterol bueno y malo</t>
  </si>
  <si>
    <t>Pato y sus crias</t>
  </si>
  <si>
    <t>Vitaminas liposolubles</t>
  </si>
  <si>
    <t>Ver anexo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</si>
</sst>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6"/>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1" fontId="2" fillId="9" borderId="5" xfId="0" applyNumberFormat="1" applyFont="1" applyFill="1" applyBorder="1" applyAlignment="1" applyProtection="1">
      <alignment vertical="center" wrapText="1"/>
      <protection locked="0"/>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12700</xdr:rowOff>
        </xdr:from>
        <xdr:to>
          <xdr:col>3</xdr:col>
          <xdr:colOff>863600</xdr:colOff>
          <xdr:row>4</xdr:row>
          <xdr:rowOff>241300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825500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C20" sqref="C20"/>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M101</v>
      </c>
    </row>
    <row r="2" spans="1:16" ht="15">
      <c r="A2" s="1"/>
      <c r="B2" s="3" t="s">
        <v>121</v>
      </c>
      <c r="C2" s="86" t="s">
        <v>22</v>
      </c>
      <c r="D2" s="87"/>
      <c r="F2" s="79" t="s">
        <v>0</v>
      </c>
      <c r="G2" s="80"/>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8">
        <v>11</v>
      </c>
      <c r="D3" s="89"/>
      <c r="F3" s="81"/>
      <c r="G3" s="82"/>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8" t="s">
        <v>187</v>
      </c>
      <c r="D4" s="89"/>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90" t="s">
        <v>188</v>
      </c>
      <c r="D5" s="91"/>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78">
        <v>120899698</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CN_11_15_REC130_IMG01n.png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CN_11_15_REC130_IMG01a.png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4" customHeight="1">
      <c r="A11" s="12" t="str">
        <f t="shared" ref="A11:A18" si="3">IF(OR(B11&lt;&gt;"",J11&lt;&gt;""),CONCATENATE(LEFT(A10,3),IF(MID(A10,4,2)+1&lt;10,CONCATENATE("0",MID(A10,4,2)+1))),"")</f>
        <v>IMG02</v>
      </c>
      <c r="B11" s="62">
        <v>16365190</v>
      </c>
      <c r="C11" s="20" t="str">
        <f t="shared" si="0"/>
        <v>Recurso M101</v>
      </c>
      <c r="D11" s="63" t="s">
        <v>190</v>
      </c>
      <c r="E11" s="63" t="s">
        <v>155</v>
      </c>
      <c r="F11" s="13" t="str">
        <f t="shared" ref="F11:F74" ca="1" si="4">IF(OR(B11&lt;&gt;"",J11&lt;&gt;""),CONCATENATE($C$7,"_",$A11,IF($G$4="Cuaderno de Estudio","_small",CONCATENATE(IF(I11="","","n"),IF(LEFT($G$5,1)="F",".jpg",".png")))),"")</f>
        <v>CN_11_15_REC130_IMG02n.png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CN_11_15_REC130_IMG02a.png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c r="O11" s="2" t="str">
        <f>'Definición técnica de imagenes'!A13</f>
        <v>M101</v>
      </c>
    </row>
    <row r="12" spans="1:16" s="11" customFormat="1">
      <c r="A12" s="12" t="str">
        <f t="shared" si="3"/>
        <v>IMG03</v>
      </c>
      <c r="B12" s="78">
        <v>246238903</v>
      </c>
      <c r="C12" s="20" t="str">
        <f t="shared" si="0"/>
        <v>Recurso M101</v>
      </c>
      <c r="D12" s="63" t="s">
        <v>190</v>
      </c>
      <c r="E12" s="63" t="s">
        <v>155</v>
      </c>
      <c r="F12" s="13" t="str">
        <f t="shared" ca="1" si="4"/>
        <v>CN_11_15_REC130_IMG03n.png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CN_11_15_REC130_IMG03a.png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193</v>
      </c>
      <c r="K12" s="64"/>
      <c r="O12" s="2" t="str">
        <f>'Definición técnica de imagenes'!A18</f>
        <v>Diaporama F1</v>
      </c>
    </row>
    <row r="13" spans="1:16" s="11" customFormat="1">
      <c r="A13" s="12" t="str">
        <f t="shared" si="3"/>
        <v>IMG04</v>
      </c>
      <c r="B13" s="62">
        <v>325728854</v>
      </c>
      <c r="C13" s="20" t="str">
        <f t="shared" si="0"/>
        <v>Recurso M101</v>
      </c>
      <c r="D13" s="63" t="s">
        <v>190</v>
      </c>
      <c r="E13" s="63" t="s">
        <v>155</v>
      </c>
      <c r="F13" s="13" t="str">
        <f t="shared" ca="1" si="4"/>
        <v>CN_11_15_REC130_IMG04n.png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CN_11_15_REC130_IMG04a.png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194</v>
      </c>
      <c r="K13" s="64" t="s">
        <v>197</v>
      </c>
      <c r="O13" s="2" t="str">
        <f>'Definición técnica de imagenes'!A19</f>
        <v>F4</v>
      </c>
    </row>
    <row r="14" spans="1:16" s="11" customFormat="1">
      <c r="A14" s="12" t="str">
        <f t="shared" si="3"/>
        <v>IMG05</v>
      </c>
      <c r="B14" s="62">
        <v>15834364</v>
      </c>
      <c r="C14" s="20" t="str">
        <f t="shared" si="0"/>
        <v>Recurso M101</v>
      </c>
      <c r="D14" s="63" t="s">
        <v>190</v>
      </c>
      <c r="E14" s="63" t="s">
        <v>155</v>
      </c>
      <c r="F14" s="13" t="str">
        <f t="shared" ca="1" si="4"/>
        <v>CN_11_15_REC130_IMG05n.png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CN_11_15_REC130_IMG05a.png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195</v>
      </c>
      <c r="K14" s="64"/>
      <c r="O14" s="2" t="str">
        <f>'Definición técnica de imagenes'!A22</f>
        <v>F6</v>
      </c>
    </row>
    <row r="15" spans="1:16" s="11" customFormat="1">
      <c r="A15" s="12" t="str">
        <f t="shared" si="3"/>
        <v>IMG06</v>
      </c>
      <c r="B15" s="78">
        <v>331575884</v>
      </c>
      <c r="C15" s="20" t="str">
        <f t="shared" si="0"/>
        <v>Recurso M101</v>
      </c>
      <c r="D15" s="63" t="s">
        <v>190</v>
      </c>
      <c r="E15" s="63" t="s">
        <v>155</v>
      </c>
      <c r="F15" s="13" t="str">
        <f t="shared" ca="1" si="4"/>
        <v>CN_11_15_REC130_IMG06n.png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CN_11_15_REC130_IMG06a.png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196</v>
      </c>
      <c r="K15" s="66" t="s">
        <v>197</v>
      </c>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4" t="s">
        <v>38</v>
      </c>
      <c r="B1" s="95"/>
      <c r="C1" s="95"/>
      <c r="D1" s="95"/>
      <c r="E1" s="95"/>
      <c r="F1" s="96"/>
    </row>
    <row r="2" spans="1:11">
      <c r="A2" s="30" t="s">
        <v>42</v>
      </c>
      <c r="B2" s="31"/>
      <c r="C2" s="97" t="s">
        <v>13</v>
      </c>
      <c r="D2" s="98"/>
      <c r="E2" s="99"/>
      <c r="F2" s="32"/>
    </row>
    <row r="3" spans="1:11" ht="60">
      <c r="A3" s="33" t="s">
        <v>43</v>
      </c>
      <c r="B3" s="31"/>
      <c r="C3" s="103" t="s">
        <v>14</v>
      </c>
      <c r="D3" s="104"/>
      <c r="E3" s="105"/>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6" t="str">
        <f>CONCATENATE(H21,"_",I21,"_",J21,"_CO")</f>
        <v>LE_07_04_CO</v>
      </c>
      <c r="E5" s="107"/>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2" t="str">
        <f>CONCATENATE("SolicitudGrafica_",D5,".xls")</f>
        <v>SolicitudGrafica_LE_07_04_CO.xls</v>
      </c>
      <c r="E7" s="92"/>
      <c r="F7" s="93"/>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4" t="s">
        <v>41</v>
      </c>
      <c r="B13" s="95"/>
      <c r="C13" s="95"/>
      <c r="D13" s="95"/>
      <c r="E13" s="95"/>
      <c r="F13" s="96"/>
      <c r="I13" s="22" t="s">
        <v>33</v>
      </c>
      <c r="J13" s="22">
        <v>10</v>
      </c>
      <c r="K13" s="22">
        <v>10</v>
      </c>
    </row>
    <row r="14" spans="1:11" ht="16" thickBot="1">
      <c r="A14" s="33"/>
      <c r="B14" s="31"/>
      <c r="C14" s="31"/>
      <c r="D14" s="31"/>
      <c r="E14" s="31"/>
      <c r="F14" s="32"/>
      <c r="I14" s="22" t="s">
        <v>34</v>
      </c>
      <c r="J14" s="22">
        <v>11</v>
      </c>
      <c r="K14" s="22">
        <v>11</v>
      </c>
    </row>
    <row r="15" spans="1:11">
      <c r="A15" s="30" t="s">
        <v>46</v>
      </c>
      <c r="B15" s="31"/>
      <c r="C15" s="97" t="s">
        <v>49</v>
      </c>
      <c r="D15" s="98"/>
      <c r="E15" s="98"/>
      <c r="F15" s="99"/>
      <c r="J15" s="22">
        <v>12</v>
      </c>
      <c r="K15" s="22">
        <v>12</v>
      </c>
    </row>
    <row r="16" spans="1:11" ht="67.25" customHeight="1">
      <c r="A16" s="33" t="s">
        <v>47</v>
      </c>
      <c r="B16" s="31"/>
      <c r="C16" s="26" t="s">
        <v>15</v>
      </c>
      <c r="D16" s="25" t="s">
        <v>16</v>
      </c>
      <c r="E16" s="25" t="s">
        <v>17</v>
      </c>
      <c r="F16" s="27" t="s">
        <v>50</v>
      </c>
      <c r="J16" s="22">
        <v>13</v>
      </c>
      <c r="K16" s="22">
        <v>13</v>
      </c>
    </row>
    <row r="17" spans="1:11" ht="32" customHeight="1" thickBot="1">
      <c r="A17" s="30" t="s">
        <v>44</v>
      </c>
      <c r="B17" s="31"/>
      <c r="C17" s="28" t="s">
        <v>35</v>
      </c>
      <c r="D17" s="100" t="str">
        <f>CONCATENATE(H21,"_",I21,"_",J21,"_",K45)</f>
        <v>LE_07_04_REC10</v>
      </c>
      <c r="E17" s="101"/>
      <c r="F17" s="102"/>
      <c r="J17" s="22">
        <v>14</v>
      </c>
      <c r="K17" s="22">
        <v>14</v>
      </c>
    </row>
    <row r="18" spans="1:11" ht="76" thickBot="1">
      <c r="A18" s="33" t="s">
        <v>48</v>
      </c>
      <c r="B18" s="31"/>
      <c r="C18" s="59" t="s">
        <v>120</v>
      </c>
      <c r="D18" s="92" t="str">
        <f>CONCATENATE("SolicitudGrafica_",D17,".xls")</f>
        <v>SolicitudGrafica_LE_07_04_REC10.xls</v>
      </c>
      <c r="E18" s="92"/>
      <c r="F18" s="93"/>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825500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12700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12700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12700</xdr:rowOff>
                  </from>
                  <to>
                    <xdr:col>2</xdr:col>
                    <xdr:colOff>1041400</xdr:colOff>
                    <xdr:row>4</xdr:row>
                    <xdr:rowOff>241300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12700</xdr:rowOff>
                  </from>
                  <to>
                    <xdr:col>3</xdr:col>
                    <xdr:colOff>863600</xdr:colOff>
                    <xdr:row>4</xdr:row>
                    <xdr:rowOff>241300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25400</xdr:colOff>
                    <xdr:row>4</xdr:row>
                    <xdr:rowOff>12700</xdr:rowOff>
                  </from>
                  <to>
                    <xdr:col>5</xdr:col>
                    <xdr:colOff>12700</xdr:colOff>
                    <xdr:row>4</xdr:row>
                    <xdr:rowOff>241300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9" t="s">
        <v>56</v>
      </c>
      <c r="B1" s="109" t="s">
        <v>149</v>
      </c>
      <c r="C1" s="109" t="s">
        <v>63</v>
      </c>
      <c r="D1" s="109" t="s">
        <v>64</v>
      </c>
      <c r="E1" s="109" t="s">
        <v>5</v>
      </c>
      <c r="F1" s="109" t="s">
        <v>65</v>
      </c>
      <c r="G1" s="109" t="s">
        <v>66</v>
      </c>
      <c r="H1" s="108" t="s">
        <v>68</v>
      </c>
      <c r="I1" s="108"/>
    </row>
    <row r="2" spans="1:10">
      <c r="A2" s="109"/>
      <c r="B2" s="109"/>
      <c r="C2" s="109"/>
      <c r="D2" s="109"/>
      <c r="E2" s="109"/>
      <c r="F2" s="109"/>
      <c r="G2" s="109"/>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Design Design</cp:lastModifiedBy>
  <dcterms:created xsi:type="dcterms:W3CDTF">2014-07-01T23:43:25Z</dcterms:created>
  <dcterms:modified xsi:type="dcterms:W3CDTF">2016-06-28T15:17:36Z</dcterms:modified>
</cp:coreProperties>
</file>