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diego\Dropbox\Editorial planeta\1. Autor\Escaletas\CN_06_03_CO\Recursos DMM\"/>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H24" i="1"/>
  <c r="H23" i="1"/>
  <c r="H22" i="1"/>
  <c r="H21" i="1"/>
  <c r="H20" i="1"/>
  <c r="H19" i="1"/>
  <c r="H18" i="1"/>
  <c r="H17" i="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s="1"/>
  <c r="G16" i="1" s="1"/>
  <c r="A17" i="1" l="1"/>
  <c r="F17" i="1" s="1"/>
  <c r="G17" i="1" s="1"/>
  <c r="A18" i="1" l="1"/>
  <c r="F18" i="1" s="1"/>
  <c r="G18" i="1" s="1"/>
  <c r="A19" i="1" l="1"/>
  <c r="F19" i="1" s="1"/>
  <c r="G19" i="1" s="1"/>
  <c r="A20" i="1" l="1"/>
  <c r="F20" i="1" s="1"/>
  <c r="G20" i="1" s="1"/>
  <c r="A21" i="1" l="1"/>
  <c r="F21" i="1" s="1"/>
  <c r="G21" i="1" s="1"/>
  <c r="A22" i="1" l="1"/>
  <c r="F22" i="1" s="1"/>
  <c r="G22" i="1" s="1"/>
  <c r="A23" i="1" l="1"/>
  <c r="F23" i="1" s="1"/>
  <c r="G23" i="1" s="1"/>
  <c r="A24" i="1" l="1"/>
  <c r="F24" i="1" s="1"/>
  <c r="G24" i="1" s="1"/>
  <c r="A25" i="1" l="1"/>
  <c r="F25" i="1" l="1"/>
  <c r="G25" i="1" s="1"/>
  <c r="H25" i="1"/>
  <c r="A26" i="1"/>
  <c r="F26" i="1" l="1"/>
  <c r="G26" i="1" s="1"/>
  <c r="H26" i="1"/>
  <c r="A27" i="1"/>
  <c r="F27" i="1" l="1"/>
  <c r="G27" i="1" s="1"/>
  <c r="H27" i="1"/>
  <c r="A28" i="1"/>
  <c r="F28" i="1" l="1"/>
  <c r="G28" i="1" s="1"/>
  <c r="H28" i="1"/>
  <c r="A29" i="1"/>
  <c r="F29" i="1" l="1"/>
  <c r="G29" i="1" s="1"/>
  <c r="H29" i="1"/>
  <c r="A30" i="1"/>
  <c r="F30" i="1" l="1"/>
  <c r="G30" i="1" s="1"/>
  <c r="H30" i="1"/>
  <c r="A31" i="1"/>
  <c r="F31" i="1" l="1"/>
  <c r="G31" i="1" s="1"/>
  <c r="H31" i="1"/>
  <c r="A32" i="1"/>
  <c r="F32" i="1" l="1"/>
  <c r="G32" i="1" s="1"/>
  <c r="H32" i="1"/>
  <c r="A33" i="1"/>
  <c r="F33" i="1" l="1"/>
  <c r="G33" i="1" s="1"/>
  <c r="H33" i="1"/>
  <c r="A34" i="1"/>
  <c r="F34" i="1" l="1"/>
  <c r="G34" i="1" s="1"/>
  <c r="H34" i="1"/>
  <c r="A35" i="1"/>
  <c r="F35" i="1" l="1"/>
  <c r="G35" i="1" s="1"/>
  <c r="H35" i="1"/>
  <c r="A36" i="1"/>
  <c r="H36" i="1" l="1"/>
  <c r="F36" i="1"/>
  <c r="G36" i="1" s="1"/>
  <c r="A37" i="1"/>
  <c r="F37" i="1" l="1"/>
  <c r="G37" i="1" s="1"/>
  <c r="H37" i="1"/>
  <c r="A38" i="1"/>
  <c r="H38" i="1" l="1"/>
  <c r="F38" i="1"/>
  <c r="G38" i="1" s="1"/>
  <c r="A39" i="1"/>
  <c r="F39" i="1" l="1"/>
  <c r="G39" i="1" s="1"/>
  <c r="H39" i="1"/>
  <c r="A40" i="1"/>
  <c r="H40" i="1" l="1"/>
  <c r="F40" i="1"/>
  <c r="G40" i="1" s="1"/>
  <c r="A41" i="1"/>
  <c r="F41" i="1" l="1"/>
  <c r="G41" i="1" s="1"/>
  <c r="H41" i="1"/>
  <c r="A42" i="1"/>
  <c r="F42" i="1" l="1"/>
  <c r="G42" i="1" s="1"/>
  <c r="H42" i="1"/>
  <c r="A43" i="1"/>
  <c r="F43" i="1" l="1"/>
  <c r="G43" i="1" s="1"/>
  <c r="H43" i="1"/>
  <c r="A44" i="1"/>
  <c r="F44" i="1" l="1"/>
  <c r="G44" i="1" s="1"/>
  <c r="H44" i="1"/>
  <c r="A45" i="1"/>
  <c r="F45" i="1" l="1"/>
  <c r="G45" i="1" s="1"/>
  <c r="H45" i="1"/>
  <c r="A46" i="1"/>
  <c r="F46" i="1" l="1"/>
  <c r="G46" i="1" s="1"/>
  <c r="H46" i="1"/>
  <c r="A47" i="1"/>
  <c r="F47" i="1" l="1"/>
  <c r="G47" i="1" s="1"/>
  <c r="H47" i="1"/>
  <c r="A48" i="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<sst xmlns="http://schemas.openxmlformats.org/spreadsheetml/2006/main" count="479" uniqueCount="223">
  <si>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</si>
  <si>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</si>
  <si>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</si>
  <si>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</si>
  <si>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</si>
  <si>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</si>
  <si>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</si>
  <si>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</si>
  <si>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</si>
  <si>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</si>
  <si>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</si>
  <si>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</si>
  <si>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</si>
  <si>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</si>
  <si>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</si>
  <si>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</si>
  <si>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</si>
  <si>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</si>
  <si>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</si>
  <si>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</si>
  <si>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</si>
  <si>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</si>
  <si>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</si>
  <si>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</si>
  <si>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</si>
  <si>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</si>
  <si>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</si>
  <si>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</si>
  <si>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</si>
  <si>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</si>
  <si>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</si>
  <si>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</si>
  <si>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</si>
  <si>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</si>
  <si>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</si>
  <si>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</si>
  <si>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</si>
  <si>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</si>
  <si>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</si>
  <si>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</si>
  <si>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</si>
  <si>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</si>
  <si>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</si>
  <si>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</si>
  <si>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</si>
  <si>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</si>
  <si>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</si>
  <si>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</si>
  <si>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</si>
  <si>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</si>
  <si>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</si>
  <si>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</si>
  <si>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</si>
  <si>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</si>
  <si>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</si>
  <si>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</si>
  <si>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</si>
  <si>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</si>
  <si>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</si>
  <si>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</si>
  <si>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</si>
  <si>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</si>
  <si>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</si>
  <si>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</si>
  <si>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</si>
  <si>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</si>
  <si>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</si>
  <si>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</si>
  <si>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</si>
  <si>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</si>
  <si>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</si>
  <si>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</si>
  <si>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</si>
  <si>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</si>
  <si>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</si>
  <si>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</si>
  <si>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</si>
  <si>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</si>
  <si>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</si>
  <si>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</si>
  <si>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</si>
  <si>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</si>
  <si>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</si>
  <si>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</si>
  <si>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</si>
  <si>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</si>
  <si>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</si>
  <si>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</si>
  <si>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</si>
  <si>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</si>
  <si>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</si>
  <si>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</si>
  <si>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</si>
  <si>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</si>
  <si>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</si>
  <si>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</si>
  <si>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</si>
  <si>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</si>
  <si>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</si>
  <si>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</si>
  <si>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</si>
  <si>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</si>
  <si>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</si>
  <si>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</si>
  <si>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</si>
  <si>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</si>
  <si>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</si>
  <si>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</si>
  <si>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</si>
  <si>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</si>
  <si>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</si>
  <si>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</si>
  <si>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</si>
  <si>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</si>
  <si>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</si>
  <si>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</si>
  <si>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</si>
  <si>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</si>
  <si>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</si>
  <si>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</si>
  <si>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</si>
  <si>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</si>
  <si>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</si>
  <si>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</si>
  <si>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</si>
  <si>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</si>
  <si>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</si>
  <si>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</si>
  <si>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</si>
  <si>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</si>
  <si>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</si>
  <si>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</si>
  <si>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</si>
  <si>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</si>
  <si>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</si>
  <si>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</si>
  <si>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</si>
  <si>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</si>
  <si>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</si>
  <si>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</si>
  <si>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</si>
  <si>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</si>
  <si>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</si>
  <si>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</si>
  <si>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</si>
  <si>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</si>
  <si>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</si>
  <si>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</si>
  <si>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</si>
  <si>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</si>
  <si>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</si>
  <si>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</si>
  <si>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</si>
  <si>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</si>
  <si>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</si>
  <si>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</si>
  <si>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</si>
  <si>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</si>
  <si>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</si>
  <si>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</si>
  <si>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</si>
  <si>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</si>
  <si>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</si>
  <si>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</si>
  <si>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</si>
  <si>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</si>
  <si>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</si>
  <si>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</si>
  <si>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</si>
  <si>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</si>
  <si>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</si>
  <si>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</si>
  <si>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</si>
  <si>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</si>
  <si>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</si>
  <si>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</si>
  <si>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</si>
  <si>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</si>
  <si>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</si>
  <si>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</si>
  <si>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</si>
  <si>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</si>
  <si>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</si>
  <si>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</si>
  <si>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</si>
  <si>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</si>
  <si>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</si>
  <si>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Seres vivos</t>
  </si>
  <si>
    <t>Diego Molina</t>
  </si>
  <si>
    <t>Fotografía</t>
  </si>
  <si>
    <t>Insectos</t>
  </si>
  <si>
    <t>Animales</t>
  </si>
  <si>
    <t>Esponjas de mar</t>
  </si>
  <si>
    <t xml:space="preserve">Medusa </t>
  </si>
  <si>
    <t>Gusano plano</t>
  </si>
  <si>
    <t>Lombriz de tierra</t>
  </si>
  <si>
    <t>Gusano - Nematodo</t>
  </si>
  <si>
    <t>Pulpo</t>
  </si>
  <si>
    <t>Estrella de mar</t>
  </si>
  <si>
    <t>Peces payaso</t>
  </si>
  <si>
    <t>Rana</t>
  </si>
  <si>
    <t>Camaleón</t>
  </si>
  <si>
    <t>Colibrí</t>
  </si>
  <si>
    <t>Oso de anteojos</t>
  </si>
  <si>
    <t>Esponja de mar - esqueleto</t>
  </si>
  <si>
    <t>Coral cerebro</t>
  </si>
  <si>
    <t>Gusano plano azul</t>
  </si>
  <si>
    <t>Sanguijuela</t>
  </si>
  <si>
    <t>Caracoles</t>
  </si>
  <si>
    <t>Sepia (molusco marino)</t>
  </si>
  <si>
    <t>Tarantula</t>
  </si>
  <si>
    <t>Mil pies</t>
  </si>
  <si>
    <t>Cangrejo</t>
  </si>
  <si>
    <t>Erizo de mar</t>
  </si>
  <si>
    <t>Peces</t>
  </si>
  <si>
    <t>Girar imagen 90°</t>
  </si>
  <si>
    <t>Salamandra</t>
  </si>
  <si>
    <t>Cobra</t>
  </si>
  <si>
    <t>Tortuga marina</t>
  </si>
  <si>
    <t>Aves</t>
  </si>
  <si>
    <t>Cóndor de los andes</t>
  </si>
  <si>
    <t>Ballenas</t>
  </si>
  <si>
    <t>CN_06_03_REC190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</si>
</sst>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C2" sqref="C2:D2"/>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F7B</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Inicio (apaisado)</v>
      </c>
      <c r="N2" s="2">
        <v>0</v>
      </c>
      <c r="O2" s="2" t="str">
        <f>'Definición técnica de imagenes'!A3</f>
        <v>M3A</v>
      </c>
    </row>
    <row r="3" spans="1:16" ht="15.75" x14ac:dyDescent="0.25">
      <c r="A3" s="1"/>
      <c r="B3" s="4" t="s">
        <v>8</v>
      </c>
      <c r="C3" s="87">
        <v>6</v>
      </c>
      <c r="D3" s="88"/>
      <c r="F3" s="80">
        <v>42272</v>
      </c>
      <c r="G3" s="81"/>
      <c r="H3" s="58"/>
      <c r="I3" s="38"/>
      <c r="J3" s="14"/>
      <c r="L3" s="2" t="s">
        <v>154</v>
      </c>
      <c r="M3" s="2" t="str">
        <f ca="1">IF($N3&lt;COUNTIF('Definición técnica de imagenes'!$A$3:$A$102,$G$5),OFFSET('Definición técnica de imagenes'!$A$1,MATCH($G$5,'Definición técnica de imagenes'!$A$1:$A$104,0)-1+$N3,1,1,1),"")</f>
        <v>Inicio (cuadrado)</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Contenido</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138</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222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F7B</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257201671</v>
      </c>
      <c r="C10" s="20" t="str">
        <f t="shared" ref="C10:C41" si="0">IF(OR(B10&lt;&gt;"",J10&lt;&gt;""),IF($G$4="Recurso",CONCATENATE($G$4," ",$G$5),$G$4),"")</f>
        <v>Recurso F7B</v>
      </c>
      <c r="D10" s="63" t="s">
        <v>189</v>
      </c>
      <c r="E10" s="63" t="s">
        <v>166</v>
      </c>
      <c r="F10" s="13" t="str">
        <f t="shared" ref="F10" ca="1" si="1">IF(OR(B10&lt;&gt;"",J10&lt;&gt;""),CONCATENATE($C$7,"_",$A10,IF($G$4="Cuaderno de Estudio","_small",CONCATENATE(IF(I10="","","n"),IF(LEFT($G$5,1)="F",".jpg",".png")))),"")</f>
        <v>CN_06_03_REC190_IMG01.jpg</v>
      </c>
      <c r="G10" s="13" t="str">
        <f ca="1">IF($F10&lt;&gt;"",IF($G$4="Recurso",VLOOKUP($E10,OFFSET('Definición técnica de imagenes'!$A$1,MATCH($G$5,'Definición técnica de imagenes'!$A$1:$A$104,0)-1,1,COUNTIF('Definición técnica de imagenes'!$A$3:$A$102,$G$5),5),5,FALSE),'Definición técnica de imagenes'!$F$16),"")</f>
        <v>350 x 350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190</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120129643</v>
      </c>
      <c r="C11" s="20" t="str">
        <f t="shared" si="0"/>
        <v>Recurso F7B</v>
      </c>
      <c r="D11" s="63" t="s">
        <v>189</v>
      </c>
      <c r="E11" s="63" t="s">
        <v>166</v>
      </c>
      <c r="F11" s="13" t="str">
        <f t="shared" ref="F11:F74" ca="1" si="4">IF(OR(B11&lt;&gt;"",J11&lt;&gt;""),CONCATENATE($C$7,"_",$A11,IF($G$4="Cuaderno de Estudio","_small",CONCATENATE(IF(I11="","","n"),IF(LEFT($G$5,1)="F",".jpg",".png")))),"")</f>
        <v>CN_06_03_REC190_IMG02.jpg</v>
      </c>
      <c r="G11" s="13" t="str">
        <f ca="1">IF($F11&lt;&gt;"",IF($G$4="Recurso",VLOOKUP($E11,OFFSET('Definición técnica de imagenes'!$A$1,MATCH($G$5,'Definición técnica de imagenes'!$A$1:$A$104,0)-1,1,COUNTIF('Definición técnica de imagenes'!$A$3:$A$102,$G$5),5),5,FALSE),'Definición técnica de imagenes'!$F$16),"")</f>
        <v>350 x 350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191</v>
      </c>
      <c r="K11" s="65"/>
      <c r="O11" s="2" t="str">
        <f>'Definición técnica de imagenes'!A13</f>
        <v>M101</v>
      </c>
    </row>
    <row r="12" spans="1:16" s="11" customFormat="1" x14ac:dyDescent="0.25">
      <c r="A12" s="12" t="str">
        <f t="shared" si="3"/>
        <v>IMG03</v>
      </c>
      <c r="B12" s="62">
        <v>165178427</v>
      </c>
      <c r="C12" s="20" t="str">
        <f t="shared" si="0"/>
        <v>Recurso F7B</v>
      </c>
      <c r="D12" s="63" t="s">
        <v>189</v>
      </c>
      <c r="E12" s="63" t="s">
        <v>166</v>
      </c>
      <c r="F12" s="13" t="str">
        <f t="shared" ca="1" si="4"/>
        <v>CN_06_03_REC190_IMG03.jpg</v>
      </c>
      <c r="G12" s="13" t="str">
        <f ca="1">IF($F12&lt;&gt;"",IF($G$4="Recurso",VLOOKUP($E12,OFFSET('Definición técnica de imagenes'!$A$1,MATCH($G$5,'Definición técnica de imagenes'!$A$1:$A$104,0)-1,1,COUNTIF('Definición técnica de imagenes'!$A$3:$A$102,$G$5),5),5,FALSE),'Definición técnica de imagenes'!$F$16),"")</f>
        <v>350 x 350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192</v>
      </c>
      <c r="K12" s="64"/>
      <c r="O12" s="2" t="str">
        <f>'Definición técnica de imagenes'!A18</f>
        <v>Diaporama F1</v>
      </c>
    </row>
    <row r="13" spans="1:16" s="11" customFormat="1" x14ac:dyDescent="0.25">
      <c r="A13" s="12" t="str">
        <f t="shared" si="3"/>
        <v>IMG04</v>
      </c>
      <c r="B13" s="62">
        <v>84890203</v>
      </c>
      <c r="C13" s="20" t="str">
        <f t="shared" si="0"/>
        <v>Recurso F7B</v>
      </c>
      <c r="D13" s="63" t="s">
        <v>189</v>
      </c>
      <c r="E13" s="63" t="s">
        <v>166</v>
      </c>
      <c r="F13" s="13" t="str">
        <f t="shared" ca="1" si="4"/>
        <v>CN_06_03_REC190_IMG04.jpg</v>
      </c>
      <c r="G13" s="13" t="str">
        <f ca="1">IF($F13&lt;&gt;"",IF($G$4="Recurso",VLOOKUP($E13,OFFSET('Definición técnica de imagenes'!$A$1,MATCH($G$5,'Definición técnica de imagenes'!$A$1:$A$104,0)-1,1,COUNTIF('Definición técnica de imagenes'!$A$3:$A$102,$G$5),5),5,FALSE),'Definición técnica de imagenes'!$F$16),"")</f>
        <v>350 x 350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193</v>
      </c>
      <c r="K13" s="64"/>
      <c r="O13" s="2" t="str">
        <f>'Definición técnica de imagenes'!A19</f>
        <v>F4</v>
      </c>
    </row>
    <row r="14" spans="1:16" s="11" customFormat="1" x14ac:dyDescent="0.25">
      <c r="A14" s="12" t="str">
        <f t="shared" si="3"/>
        <v>IMG05</v>
      </c>
      <c r="B14" s="62">
        <v>72615004</v>
      </c>
      <c r="C14" s="20" t="str">
        <f t="shared" si="0"/>
        <v>Recurso F7B</v>
      </c>
      <c r="D14" s="63" t="s">
        <v>189</v>
      </c>
      <c r="E14" s="63" t="s">
        <v>166</v>
      </c>
      <c r="F14" s="13" t="str">
        <f t="shared" ca="1" si="4"/>
        <v>CN_06_03_REC190_IMG05.jpg</v>
      </c>
      <c r="G14" s="13" t="str">
        <f ca="1">IF($F14&lt;&gt;"",IF($G$4="Recurso",VLOOKUP($E14,OFFSET('Definición técnica de imagenes'!$A$1,MATCH($G$5,'Definición técnica de imagenes'!$A$1:$A$104,0)-1,1,COUNTIF('Definición técnica de imagenes'!$A$3:$A$102,$G$5),5),5,FALSE),'Definición técnica de imagenes'!$F$16),"")</f>
        <v>350 x 350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194</v>
      </c>
      <c r="K14" s="64"/>
      <c r="O14" s="2" t="str">
        <f>'Definición técnica de imagenes'!A22</f>
        <v>F6</v>
      </c>
    </row>
    <row r="15" spans="1:16" s="11" customFormat="1" x14ac:dyDescent="0.25">
      <c r="A15" s="12" t="str">
        <f t="shared" si="3"/>
        <v>IMG06</v>
      </c>
      <c r="B15" s="62">
        <v>171009224</v>
      </c>
      <c r="C15" s="20" t="str">
        <f t="shared" si="0"/>
        <v>Recurso F7B</v>
      </c>
      <c r="D15" s="63" t="s">
        <v>189</v>
      </c>
      <c r="E15" s="63" t="s">
        <v>166</v>
      </c>
      <c r="F15" s="13" t="str">
        <f t="shared" ca="1" si="4"/>
        <v>CN_06_03_REC190_IMG06.jpg</v>
      </c>
      <c r="G15" s="13" t="str">
        <f ca="1">IF($F15&lt;&gt;"",IF($G$4="Recurso",VLOOKUP($E15,OFFSET('Definición técnica de imagenes'!$A$1,MATCH($G$5,'Definición técnica de imagenes'!$A$1:$A$104,0)-1,1,COUNTIF('Definición técnica de imagenes'!$A$3:$A$102,$G$5),5),5,FALSE),'Definición técnica de imagenes'!$F$16),"")</f>
        <v>350 x 350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t="s">
        <v>195</v>
      </c>
      <c r="K15" s="66"/>
      <c r="O15" s="2" t="str">
        <f>'Definición técnica de imagenes'!A24</f>
        <v>F6B</v>
      </c>
    </row>
    <row r="16" spans="1:16" s="11" customFormat="1" ht="14.25" x14ac:dyDescent="0.3">
      <c r="A16" s="12" t="str">
        <f t="shared" si="3"/>
        <v>IMG07</v>
      </c>
      <c r="B16" s="62">
        <v>70434394</v>
      </c>
      <c r="C16" s="20" t="str">
        <f t="shared" si="0"/>
        <v>Recurso F7B</v>
      </c>
      <c r="D16" s="63" t="s">
        <v>189</v>
      </c>
      <c r="E16" s="63" t="s">
        <v>166</v>
      </c>
      <c r="F16" s="13" t="str">
        <f t="shared" ca="1" si="4"/>
        <v>CN_06_03_REC190_IMG07.jpg</v>
      </c>
      <c r="G16" s="13" t="str">
        <f ca="1">IF($F16&lt;&gt;"",IF($G$4="Recurso",VLOOKUP($E16,OFFSET('Definición técnica de imagenes'!$A$1,MATCH($G$5,'Definición técnica de imagenes'!$A$1:$A$104,0)-1,1,COUNTIF('Definición técnica de imagenes'!$A$3:$A$102,$G$5),5),5,FALSE),'Definición técnica de imagenes'!$F$16),"")</f>
        <v>350 x 350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t="s">
        <v>196</v>
      </c>
      <c r="K16" s="68"/>
      <c r="O16" s="2" t="str">
        <f>'Definición técnica de imagenes'!A25</f>
        <v>F7</v>
      </c>
    </row>
    <row r="17" spans="1:15" s="11" customFormat="1" x14ac:dyDescent="0.25">
      <c r="A17" s="12" t="str">
        <f t="shared" si="3"/>
        <v>IMG08</v>
      </c>
      <c r="B17" s="62">
        <v>291282713</v>
      </c>
      <c r="C17" s="20" t="str">
        <f t="shared" si="0"/>
        <v>Recurso F7B</v>
      </c>
      <c r="D17" s="63" t="s">
        <v>189</v>
      </c>
      <c r="E17" s="63" t="s">
        <v>166</v>
      </c>
      <c r="F17" s="13" t="str">
        <f t="shared" ca="1" si="4"/>
        <v>CN_06_03_REC190_IMG08.jpg</v>
      </c>
      <c r="G17" s="13" t="str">
        <f ca="1">IF($F17&lt;&gt;"",IF($G$4="Recurso",VLOOKUP($E17,OFFSET('Definición técnica de imagenes'!$A$1,MATCH($G$5,'Definición técnica de imagenes'!$A$1:$A$104,0)-1,1,COUNTIF('Definición técnica de imagenes'!$A$3:$A$102,$G$5),5),5,FALSE),'Definición técnica de imagenes'!$F$16),"")</f>
        <v>350 x 350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t="s">
        <v>197</v>
      </c>
      <c r="K17" s="66"/>
      <c r="O17" s="2" t="str">
        <f>'Definición técnica de imagenes'!A27</f>
        <v>F7B</v>
      </c>
    </row>
    <row r="18" spans="1:15" s="11" customFormat="1" x14ac:dyDescent="0.25">
      <c r="A18" s="12" t="str">
        <f t="shared" si="3"/>
        <v>IMG09</v>
      </c>
      <c r="B18" s="62">
        <v>99602996</v>
      </c>
      <c r="C18" s="20" t="str">
        <f t="shared" si="0"/>
        <v>Recurso F7B</v>
      </c>
      <c r="D18" s="63" t="s">
        <v>189</v>
      </c>
      <c r="E18" s="63" t="s">
        <v>166</v>
      </c>
      <c r="F18" s="13" t="str">
        <f t="shared" ca="1" si="4"/>
        <v>CN_06_03_REC190_IMG09.jpg</v>
      </c>
      <c r="G18" s="13" t="str">
        <f ca="1">IF($F18&lt;&gt;"",IF($G$4="Recurso",VLOOKUP($E18,OFFSET('Definición técnica de imagenes'!$A$1,MATCH($G$5,'Definición técnica de imagenes'!$A$1:$A$104,0)-1,1,COUNTIF('Definición técnica de imagenes'!$A$3:$A$102,$G$5),5),5,FALSE),'Definición técnica de imagenes'!$F$16),"")</f>
        <v>350 x 350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t="s">
        <v>190</v>
      </c>
      <c r="K18" s="66"/>
      <c r="O18" s="2" t="str">
        <f>'Definición técnica de imagenes'!A30</f>
        <v>F8</v>
      </c>
    </row>
    <row r="19" spans="1:15" s="11" customFormat="1" ht="14.25" x14ac:dyDescent="0.3">
      <c r="A19" s="12" t="str">
        <f t="shared" ref="A19:A50" si="6">IF(OR(B19&lt;&gt;"",J19&lt;&gt;""),CONCATENATE(LEFT(A18,3),IF(MID(A18,4,2)+1&lt;10,CONCATENATE("0",MID(A18,4,2)+1),MID(A18,4,2)+1)),"")</f>
        <v>IMG10</v>
      </c>
      <c r="B19" s="62">
        <v>128895425</v>
      </c>
      <c r="C19" s="20" t="str">
        <f t="shared" si="0"/>
        <v>Recurso F7B</v>
      </c>
      <c r="D19" s="63" t="s">
        <v>189</v>
      </c>
      <c r="E19" s="63" t="s">
        <v>166</v>
      </c>
      <c r="F19" s="13" t="str">
        <f t="shared" ca="1" si="4"/>
        <v>CN_06_03_REC190_IMG10.jpg</v>
      </c>
      <c r="G19" s="13" t="str">
        <f ca="1">IF($F19&lt;&gt;"",IF($G$4="Recurso",VLOOKUP($E19,OFFSET('Definición técnica de imagenes'!$A$1,MATCH($G$5,'Definición técnica de imagenes'!$A$1:$A$104,0)-1,1,COUNTIF('Definición técnica de imagenes'!$A$3:$A$102,$G$5),5),5,FALSE),'Definición técnica de imagenes'!$F$16),"")</f>
        <v>350 x 350 px</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t="s">
        <v>198</v>
      </c>
      <c r="K19" s="68"/>
      <c r="O19" s="2" t="str">
        <f>'Definición técnica de imagenes'!A31</f>
        <v>F10</v>
      </c>
    </row>
    <row r="20" spans="1:15" s="11" customFormat="1" x14ac:dyDescent="0.25">
      <c r="A20" s="12" t="str">
        <f t="shared" si="6"/>
        <v>IMG11</v>
      </c>
      <c r="B20" s="62">
        <v>141051217</v>
      </c>
      <c r="C20" s="20" t="str">
        <f t="shared" si="0"/>
        <v>Recurso F7B</v>
      </c>
      <c r="D20" s="63" t="s">
        <v>189</v>
      </c>
      <c r="E20" s="63" t="s">
        <v>166</v>
      </c>
      <c r="F20" s="13" t="str">
        <f t="shared" ca="1" si="4"/>
        <v>CN_06_03_REC190_IMG11.jpg</v>
      </c>
      <c r="G20" s="13" t="str">
        <f ca="1">IF($F20&lt;&gt;"",IF($G$4="Recurso",VLOOKUP($E20,OFFSET('Definición técnica de imagenes'!$A$1,MATCH($G$5,'Definición técnica de imagenes'!$A$1:$A$104,0)-1,1,COUNTIF('Definición técnica de imagenes'!$A$3:$A$102,$G$5),5),5,FALSE),'Definición técnica de imagenes'!$F$16),"")</f>
        <v>350 x 350 px</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t="s">
        <v>199</v>
      </c>
      <c r="K20" s="66"/>
      <c r="O20" s="2" t="str">
        <f>'Definición técnica de imagenes'!A32</f>
        <v>F10B</v>
      </c>
    </row>
    <row r="21" spans="1:15" s="11" customFormat="1" x14ac:dyDescent="0.25">
      <c r="A21" s="12" t="str">
        <f t="shared" si="6"/>
        <v>IMG12</v>
      </c>
      <c r="B21" s="62">
        <v>250644526</v>
      </c>
      <c r="C21" s="20" t="str">
        <f t="shared" si="0"/>
        <v>Recurso F7B</v>
      </c>
      <c r="D21" s="63" t="s">
        <v>189</v>
      </c>
      <c r="E21" s="63" t="s">
        <v>166</v>
      </c>
      <c r="F21" s="13" t="str">
        <f t="shared" ca="1" si="4"/>
        <v>CN_06_03_REC190_IMG12.jpg</v>
      </c>
      <c r="G21" s="13" t="str">
        <f ca="1">IF($F21&lt;&gt;"",IF($G$4="Recurso",VLOOKUP($E21,OFFSET('Definición técnica de imagenes'!$A$1,MATCH($G$5,'Definición técnica de imagenes'!$A$1:$A$104,0)-1,1,COUNTIF('Definición técnica de imagenes'!$A$3:$A$102,$G$5),5),5,FALSE),'Definición técnica de imagenes'!$F$16),"")</f>
        <v>350 x 350 px</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t="s">
        <v>200</v>
      </c>
      <c r="K21" s="66"/>
      <c r="O21" s="2" t="str">
        <f>'Definición técnica de imagenes'!A33</f>
        <v>F11</v>
      </c>
    </row>
    <row r="22" spans="1:15" s="11" customFormat="1" x14ac:dyDescent="0.25">
      <c r="A22" s="12" t="str">
        <f t="shared" si="6"/>
        <v>IMG13</v>
      </c>
      <c r="B22" s="62">
        <v>100723939</v>
      </c>
      <c r="C22" s="20" t="str">
        <f t="shared" si="0"/>
        <v>Recurso F7B</v>
      </c>
      <c r="D22" s="63" t="s">
        <v>189</v>
      </c>
      <c r="E22" s="63" t="s">
        <v>166</v>
      </c>
      <c r="F22" s="13" t="str">
        <f t="shared" ca="1" si="4"/>
        <v>CN_06_03_REC190_IMG13.jpg</v>
      </c>
      <c r="G22" s="13" t="str">
        <f ca="1">IF($F22&lt;&gt;"",IF($G$4="Recurso",VLOOKUP($E22,OFFSET('Definición técnica de imagenes'!$A$1,MATCH($G$5,'Definición técnica de imagenes'!$A$1:$A$104,0)-1,1,COUNTIF('Definición técnica de imagenes'!$A$3:$A$102,$G$5),5),5,FALSE),'Definición técnica de imagenes'!$F$16),"")</f>
        <v>350 x 350 px</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t="s">
        <v>201</v>
      </c>
      <c r="K22" s="69"/>
      <c r="O22" s="2" t="str">
        <f>'Definición técnica de imagenes'!A34</f>
        <v>F12</v>
      </c>
    </row>
    <row r="23" spans="1:15" s="11" customFormat="1" x14ac:dyDescent="0.25">
      <c r="A23" s="12" t="str">
        <f t="shared" si="6"/>
        <v>IMG14</v>
      </c>
      <c r="B23" s="62">
        <v>144516701</v>
      </c>
      <c r="C23" s="20" t="str">
        <f t="shared" si="0"/>
        <v>Recurso F7B</v>
      </c>
      <c r="D23" s="63" t="s">
        <v>189</v>
      </c>
      <c r="E23" s="63" t="s">
        <v>166</v>
      </c>
      <c r="F23" s="13" t="str">
        <f t="shared" ca="1" si="4"/>
        <v>CN_06_03_REC190_IMG14.jpg</v>
      </c>
      <c r="G23" s="13" t="str">
        <f ca="1">IF($F23&lt;&gt;"",IF($G$4="Recurso",VLOOKUP($E23,OFFSET('Definición técnica de imagenes'!$A$1,MATCH($G$5,'Definición técnica de imagenes'!$A$1:$A$104,0)-1,1,COUNTIF('Definición técnica de imagenes'!$A$3:$A$102,$G$5),5),5,FALSE),'Definición técnica de imagenes'!$F$16),"")</f>
        <v>350 x 350 px</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t="s">
        <v>202</v>
      </c>
      <c r="K23" s="64"/>
      <c r="O23" s="2" t="str">
        <f>'Definición técnica de imagenes'!A35</f>
        <v>F13</v>
      </c>
    </row>
    <row r="24" spans="1:15" s="11" customFormat="1" x14ac:dyDescent="0.25">
      <c r="A24" s="12" t="str">
        <f t="shared" si="6"/>
        <v>IMG15</v>
      </c>
      <c r="B24" s="62">
        <v>59183611</v>
      </c>
      <c r="C24" s="20" t="str">
        <f t="shared" si="0"/>
        <v>Recurso F7B</v>
      </c>
      <c r="D24" s="63" t="s">
        <v>189</v>
      </c>
      <c r="E24" s="63" t="s">
        <v>166</v>
      </c>
      <c r="F24" s="13" t="str">
        <f t="shared" ca="1" si="4"/>
        <v>CN_06_03_REC190_IMG15.jpg</v>
      </c>
      <c r="G24" s="13" t="str">
        <f ca="1">IF($F24&lt;&gt;"",IF($G$4="Recurso",VLOOKUP($E24,OFFSET('Definición técnica de imagenes'!$A$1,MATCH($G$5,'Definición técnica de imagenes'!$A$1:$A$104,0)-1,1,COUNTIF('Definición técnica de imagenes'!$A$3:$A$102,$G$5),5),5,FALSE),'Definición técnica de imagenes'!$F$16),"")</f>
        <v>350 x 350 px</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t="s">
        <v>203</v>
      </c>
      <c r="K24" s="65"/>
      <c r="O24" s="2" t="str">
        <f>'Definición técnica de imagenes'!A37</f>
        <v>F13B</v>
      </c>
    </row>
    <row r="25" spans="1:15" s="11" customFormat="1" x14ac:dyDescent="0.25">
      <c r="A25" s="12" t="str">
        <f t="shared" si="6"/>
        <v>IMG16</v>
      </c>
      <c r="B25" s="62">
        <v>23946955</v>
      </c>
      <c r="C25" s="20" t="str">
        <f t="shared" si="0"/>
        <v>Recurso F7B</v>
      </c>
      <c r="D25" s="63" t="s">
        <v>189</v>
      </c>
      <c r="E25" s="63" t="s">
        <v>155</v>
      </c>
      <c r="F25" s="13" t="str">
        <f t="shared" ca="1" si="4"/>
        <v>CN_06_03_REC190_IMG16n.jpg</v>
      </c>
      <c r="G25" s="13" t="str">
        <f ca="1">IF($F25&lt;&gt;"",IF($G$4="Recurso",VLOOKUP($E25,OFFSET('Definición técnica de imagenes'!$A$1,MATCH($G$5,'Definición técnica de imagenes'!$A$1:$A$104,0)-1,1,COUNTIF('Definición técnica de imagenes'!$A$3:$A$102,$G$5),5),5,FALSE),'Definición técnica de imagenes'!$F$16),"")</f>
        <v>320 x 480 px</v>
      </c>
      <c r="H25" s="13" t="str">
        <f t="shared" ca="1" si="5"/>
        <v>CN_06_03_REC190_IMG16a.jpg</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458 px</v>
      </c>
      <c r="J25" s="63" t="s">
        <v>192</v>
      </c>
      <c r="K25" s="64"/>
    </row>
    <row r="26" spans="1:15" s="11" customFormat="1" x14ac:dyDescent="0.25">
      <c r="A26" s="12" t="str">
        <f t="shared" si="6"/>
        <v>IMG17</v>
      </c>
      <c r="B26" s="62">
        <v>257289748</v>
      </c>
      <c r="C26" s="20" t="str">
        <f t="shared" si="0"/>
        <v>Recurso F7B</v>
      </c>
      <c r="D26" s="63" t="s">
        <v>189</v>
      </c>
      <c r="E26" s="63" t="s">
        <v>155</v>
      </c>
      <c r="F26" s="13" t="str">
        <f t="shared" ca="1" si="4"/>
        <v>CN_06_03_REC190_IMG17n.jpg</v>
      </c>
      <c r="G26" s="13" t="str">
        <f ca="1">IF($F26&lt;&gt;"",IF($G$4="Recurso",VLOOKUP($E26,OFFSET('Definición técnica de imagenes'!$A$1,MATCH($G$5,'Definición técnica de imagenes'!$A$1:$A$104,0)-1,1,COUNTIF('Definición técnica de imagenes'!$A$3:$A$102,$G$5),5),5,FALSE),'Definición técnica de imagenes'!$F$16),"")</f>
        <v>320 x 480 px</v>
      </c>
      <c r="H26" s="13" t="str">
        <f t="shared" ca="1" si="5"/>
        <v>CN_06_03_REC190_IMG17a.jpg</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458 px</v>
      </c>
      <c r="J26" s="63" t="s">
        <v>204</v>
      </c>
      <c r="K26" s="64"/>
    </row>
    <row r="27" spans="1:15" s="11" customFormat="1" x14ac:dyDescent="0.25">
      <c r="A27" s="12" t="str">
        <f t="shared" si="6"/>
        <v>IMG18</v>
      </c>
      <c r="B27" s="62">
        <v>240420373</v>
      </c>
      <c r="C27" s="20" t="str">
        <f t="shared" si="0"/>
        <v>Recurso F7B</v>
      </c>
      <c r="D27" s="63" t="s">
        <v>189</v>
      </c>
      <c r="E27" s="63" t="s">
        <v>155</v>
      </c>
      <c r="F27" s="13" t="str">
        <f t="shared" ca="1" si="4"/>
        <v>CN_06_03_REC190_IMG18n.jpg</v>
      </c>
      <c r="G27" s="13" t="str">
        <f ca="1">IF($F27&lt;&gt;"",IF($G$4="Recurso",VLOOKUP($E27,OFFSET('Definición técnica de imagenes'!$A$1,MATCH($G$5,'Definición técnica de imagenes'!$A$1:$A$104,0)-1,1,COUNTIF('Definición técnica de imagenes'!$A$3:$A$102,$G$5),5),5,FALSE),'Definición técnica de imagenes'!$F$16),"")</f>
        <v>320 x 480 px</v>
      </c>
      <c r="H27" s="13" t="str">
        <f t="shared" ca="1" si="5"/>
        <v>CN_06_03_REC190_IMG18a.jpg</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800 x 458 px</v>
      </c>
      <c r="J27" s="64" t="s">
        <v>193</v>
      </c>
      <c r="K27" s="64"/>
      <c r="O27" s="2"/>
    </row>
    <row r="28" spans="1:15" s="11" customFormat="1" x14ac:dyDescent="0.25">
      <c r="A28" s="12" t="str">
        <f t="shared" si="6"/>
        <v>IMG19</v>
      </c>
      <c r="B28" s="62">
        <v>50920510</v>
      </c>
      <c r="C28" s="20" t="str">
        <f t="shared" si="0"/>
        <v>Recurso F7B</v>
      </c>
      <c r="D28" s="63" t="s">
        <v>189</v>
      </c>
      <c r="E28" s="63" t="s">
        <v>155</v>
      </c>
      <c r="F28" s="13" t="str">
        <f t="shared" ca="1" si="4"/>
        <v>CN_06_03_REC190_IMG19n.jpg</v>
      </c>
      <c r="G28" s="13" t="str">
        <f ca="1">IF($F28&lt;&gt;"",IF($G$4="Recurso",VLOOKUP($E28,OFFSET('Definición técnica de imagenes'!$A$1,MATCH($G$5,'Definición técnica de imagenes'!$A$1:$A$104,0)-1,1,COUNTIF('Definición técnica de imagenes'!$A$3:$A$102,$G$5),5),5,FALSE),'Definición técnica de imagenes'!$F$16),"")</f>
        <v>320 x 480 px</v>
      </c>
      <c r="H28" s="13" t="str">
        <f t="shared" ca="1" si="5"/>
        <v>CN_06_03_REC190_IMG19a.jpg</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800 x 458 px</v>
      </c>
      <c r="J28" s="64" t="s">
        <v>205</v>
      </c>
      <c r="K28" s="64"/>
    </row>
    <row r="29" spans="1:15" s="11" customFormat="1" x14ac:dyDescent="0.25">
      <c r="A29" s="12" t="str">
        <f t="shared" si="6"/>
        <v>IMG20</v>
      </c>
      <c r="B29" s="62">
        <v>113487247</v>
      </c>
      <c r="C29" s="20" t="str">
        <f t="shared" si="0"/>
        <v>Recurso F7B</v>
      </c>
      <c r="D29" s="63" t="s">
        <v>189</v>
      </c>
      <c r="E29" s="63" t="s">
        <v>155</v>
      </c>
      <c r="F29" s="13" t="str">
        <f t="shared" ca="1" si="4"/>
        <v>CN_06_03_REC190_IMG20n.jpg</v>
      </c>
      <c r="G29" s="13" t="str">
        <f ca="1">IF($F29&lt;&gt;"",IF($G$4="Recurso",VLOOKUP($E29,OFFSET('Definición técnica de imagenes'!$A$1,MATCH($G$5,'Definición técnica de imagenes'!$A$1:$A$104,0)-1,1,COUNTIF('Definición técnica de imagenes'!$A$3:$A$102,$G$5),5),5,FALSE),'Definición técnica de imagenes'!$F$16),"")</f>
        <v>320 x 480 px</v>
      </c>
      <c r="H29" s="13" t="str">
        <f t="shared" ca="1" si="5"/>
        <v>CN_06_03_REC190_IMG20a.jpg</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800 x 458 px</v>
      </c>
      <c r="J29" s="64" t="s">
        <v>206</v>
      </c>
      <c r="K29" s="64" t="s">
        <v>215</v>
      </c>
    </row>
    <row r="30" spans="1:15" s="11" customFormat="1" x14ac:dyDescent="0.25">
      <c r="A30" s="12" t="str">
        <f t="shared" si="6"/>
        <v>IMG21</v>
      </c>
      <c r="B30" s="62">
        <v>250575511</v>
      </c>
      <c r="C30" s="20" t="str">
        <f t="shared" si="0"/>
        <v>Recurso F7B</v>
      </c>
      <c r="D30" s="63" t="s">
        <v>189</v>
      </c>
      <c r="E30" s="63" t="s">
        <v>155</v>
      </c>
      <c r="F30" s="13" t="str">
        <f t="shared" ca="1" si="4"/>
        <v>CN_06_03_REC190_IMG21n.jpg</v>
      </c>
      <c r="G30" s="13" t="str">
        <f ca="1">IF($F30&lt;&gt;"",IF($G$4="Recurso",VLOOKUP($E30,OFFSET('Definición técnica de imagenes'!$A$1,MATCH($G$5,'Definición técnica de imagenes'!$A$1:$A$104,0)-1,1,COUNTIF('Definición técnica de imagenes'!$A$3:$A$102,$G$5),5),5,FALSE),'Definición técnica de imagenes'!$F$16),"")</f>
        <v>320 x 480 px</v>
      </c>
      <c r="H30" s="13" t="str">
        <f t="shared" ca="1" si="5"/>
        <v>CN_06_03_REC190_IMG21a.jpg</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800 x 458 px</v>
      </c>
      <c r="J30" s="64" t="s">
        <v>207</v>
      </c>
      <c r="K30" s="64"/>
    </row>
    <row r="31" spans="1:15" s="11" customFormat="1" x14ac:dyDescent="0.25">
      <c r="A31" s="12" t="str">
        <f t="shared" si="6"/>
        <v>IMG22</v>
      </c>
      <c r="B31" s="62">
        <v>70434421</v>
      </c>
      <c r="C31" s="20" t="str">
        <f t="shared" si="0"/>
        <v>Recurso F7B</v>
      </c>
      <c r="D31" s="63" t="s">
        <v>189</v>
      </c>
      <c r="E31" s="63" t="s">
        <v>155</v>
      </c>
      <c r="F31" s="13" t="str">
        <f t="shared" ca="1" si="4"/>
        <v>CN_06_03_REC190_IMG22n.jpg</v>
      </c>
      <c r="G31" s="13" t="str">
        <f ca="1">IF($F31&lt;&gt;"",IF($G$4="Recurso",VLOOKUP($E31,OFFSET('Definición técnica de imagenes'!$A$1,MATCH($G$5,'Definición técnica de imagenes'!$A$1:$A$104,0)-1,1,COUNTIF('Definición técnica de imagenes'!$A$3:$A$102,$G$5),5),5,FALSE),'Definición técnica de imagenes'!$F$16),"")</f>
        <v>320 x 480 px</v>
      </c>
      <c r="H31" s="13" t="str">
        <f t="shared" ca="1" si="5"/>
        <v>CN_06_03_REC190_IMG22a.jpg</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800 x 458 px</v>
      </c>
      <c r="J31" s="64" t="s">
        <v>196</v>
      </c>
      <c r="K31" s="64"/>
    </row>
    <row r="32" spans="1:15" s="11" customFormat="1" x14ac:dyDescent="0.25">
      <c r="A32" s="12" t="str">
        <f t="shared" si="6"/>
        <v>IMG23</v>
      </c>
      <c r="B32" s="62">
        <v>154917221</v>
      </c>
      <c r="C32" s="20" t="str">
        <f t="shared" si="0"/>
        <v>Recurso F7B</v>
      </c>
      <c r="D32" s="63" t="s">
        <v>189</v>
      </c>
      <c r="E32" s="63" t="s">
        <v>155</v>
      </c>
      <c r="F32" s="13" t="str">
        <f t="shared" ca="1" si="4"/>
        <v>CN_06_03_REC190_IMG23n.jpg</v>
      </c>
      <c r="G32" s="13" t="str">
        <f ca="1">IF($F32&lt;&gt;"",IF($G$4="Recurso",VLOOKUP($E32,OFFSET('Definición técnica de imagenes'!$A$1,MATCH($G$5,'Definición técnica de imagenes'!$A$1:$A$104,0)-1,1,COUNTIF('Definición técnica de imagenes'!$A$3:$A$102,$G$5),5),5,FALSE),'Definición técnica de imagenes'!$F$16),"")</f>
        <v>320 x 480 px</v>
      </c>
      <c r="H32" s="13" t="str">
        <f t="shared" ca="1" si="5"/>
        <v>CN_06_03_REC190_IMG23a.jpg</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800 x 458 px</v>
      </c>
      <c r="J32" s="64" t="s">
        <v>208</v>
      </c>
      <c r="K32" s="64"/>
    </row>
    <row r="33" spans="1:15" s="11" customFormat="1" x14ac:dyDescent="0.25">
      <c r="A33" s="12" t="str">
        <f t="shared" si="6"/>
        <v>IMG24</v>
      </c>
      <c r="B33" s="62">
        <v>99168956</v>
      </c>
      <c r="C33" s="20" t="str">
        <f t="shared" si="0"/>
        <v>Recurso F7B</v>
      </c>
      <c r="D33" s="63" t="s">
        <v>189</v>
      </c>
      <c r="E33" s="63" t="s">
        <v>155</v>
      </c>
      <c r="F33" s="13" t="str">
        <f t="shared" ca="1" si="4"/>
        <v>CN_06_03_REC190_IMG24n.jpg</v>
      </c>
      <c r="G33" s="13" t="str">
        <f ca="1">IF($F33&lt;&gt;"",IF($G$4="Recurso",VLOOKUP($E33,OFFSET('Definición técnica de imagenes'!$A$1,MATCH($G$5,'Definición técnica de imagenes'!$A$1:$A$104,0)-1,1,COUNTIF('Definición técnica de imagenes'!$A$3:$A$102,$G$5),5),5,FALSE),'Definición técnica de imagenes'!$F$16),"")</f>
        <v>320 x 480 px</v>
      </c>
      <c r="H33" s="13" t="str">
        <f t="shared" ca="1" si="5"/>
        <v>CN_06_03_REC190_IMG24a.jpg</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800 x 458 px</v>
      </c>
      <c r="J33" s="64" t="s">
        <v>209</v>
      </c>
      <c r="K33" s="64"/>
    </row>
    <row r="34" spans="1:15" s="11" customFormat="1" x14ac:dyDescent="0.25">
      <c r="A34" s="12" t="str">
        <f t="shared" si="6"/>
        <v>IMG25</v>
      </c>
      <c r="B34" s="62">
        <v>174965390</v>
      </c>
      <c r="C34" s="20" t="str">
        <f t="shared" si="0"/>
        <v>Recurso F7B</v>
      </c>
      <c r="D34" s="63" t="s">
        <v>189</v>
      </c>
      <c r="E34" s="63" t="s">
        <v>155</v>
      </c>
      <c r="F34" s="13" t="str">
        <f t="shared" ca="1" si="4"/>
        <v>CN_06_03_REC190_IMG25n.jpg</v>
      </c>
      <c r="G34" s="13" t="str">
        <f ca="1">IF($F34&lt;&gt;"",IF($G$4="Recurso",VLOOKUP($E34,OFFSET('Definición técnica de imagenes'!$A$1,MATCH($G$5,'Definición técnica de imagenes'!$A$1:$A$104,0)-1,1,COUNTIF('Definición técnica de imagenes'!$A$3:$A$102,$G$5),5),5,FALSE),'Definición técnica de imagenes'!$F$16),"")</f>
        <v>320 x 480 px</v>
      </c>
      <c r="H34" s="13" t="str">
        <f t="shared" ca="1" si="5"/>
        <v>CN_06_03_REC190_IMG25a.jpg</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800 x 458 px</v>
      </c>
      <c r="J34" s="64" t="s">
        <v>210</v>
      </c>
      <c r="K34" s="64"/>
      <c r="O34" s="2"/>
    </row>
    <row r="35" spans="1:15" s="11" customFormat="1" x14ac:dyDescent="0.25">
      <c r="A35" s="12" t="str">
        <f t="shared" si="6"/>
        <v>IMG26</v>
      </c>
      <c r="B35" s="62">
        <v>238190224</v>
      </c>
      <c r="C35" s="20" t="str">
        <f t="shared" si="0"/>
        <v>Recurso F7B</v>
      </c>
      <c r="D35" s="63" t="s">
        <v>189</v>
      </c>
      <c r="E35" s="63" t="s">
        <v>155</v>
      </c>
      <c r="F35" s="13" t="str">
        <f t="shared" ca="1" si="4"/>
        <v>CN_06_03_REC190_IMG26n.jpg</v>
      </c>
      <c r="G35" s="13" t="str">
        <f ca="1">IF($F35&lt;&gt;"",IF($G$4="Recurso",VLOOKUP($E35,OFFSET('Definición técnica de imagenes'!$A$1,MATCH($G$5,'Definición técnica de imagenes'!$A$1:$A$104,0)-1,1,COUNTIF('Definición técnica de imagenes'!$A$3:$A$102,$G$5),5),5,FALSE),'Definición técnica de imagenes'!$F$16),"")</f>
        <v>320 x 480 px</v>
      </c>
      <c r="H35" s="13" t="str">
        <f t="shared" ca="1" si="5"/>
        <v>CN_06_03_REC190_IMG26a.jpg</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800 x 458 px</v>
      </c>
      <c r="J35" s="63" t="s">
        <v>211</v>
      </c>
      <c r="K35" s="65"/>
      <c r="O35" s="2"/>
    </row>
    <row r="36" spans="1:15" s="11" customFormat="1" x14ac:dyDescent="0.25">
      <c r="A36" s="12" t="str">
        <f t="shared" si="6"/>
        <v>IMG27</v>
      </c>
      <c r="B36" s="62">
        <v>133864790</v>
      </c>
      <c r="C36" s="20" t="str">
        <f t="shared" si="0"/>
        <v>Recurso F7B</v>
      </c>
      <c r="D36" s="63" t="s">
        <v>189</v>
      </c>
      <c r="E36" s="63" t="s">
        <v>155</v>
      </c>
      <c r="F36" s="13" t="str">
        <f t="shared" ca="1" si="4"/>
        <v>CN_06_03_REC190_IMG27n.jpg</v>
      </c>
      <c r="G36" s="13" t="str">
        <f ca="1">IF($F36&lt;&gt;"",IF($G$4="Recurso",VLOOKUP($E36,OFFSET('Definición técnica de imagenes'!$A$1,MATCH($G$5,'Definición técnica de imagenes'!$A$1:$A$104,0)-1,1,COUNTIF('Definición técnica de imagenes'!$A$3:$A$102,$G$5),5),5,FALSE),'Definición técnica de imagenes'!$F$16),"")</f>
        <v>320 x 480 px</v>
      </c>
      <c r="H36" s="13" t="str">
        <f t="shared" ca="1" si="5"/>
        <v>CN_06_03_REC190_IMG27a.jpg</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800 x 458 px</v>
      </c>
      <c r="J36" s="63" t="s">
        <v>190</v>
      </c>
      <c r="K36" s="65"/>
      <c r="O36" s="2"/>
    </row>
    <row r="37" spans="1:15" s="11" customFormat="1" x14ac:dyDescent="0.25">
      <c r="A37" s="12" t="str">
        <f t="shared" si="6"/>
        <v>IMG28</v>
      </c>
      <c r="B37" s="62">
        <v>48933679</v>
      </c>
      <c r="C37" s="20" t="str">
        <f t="shared" si="0"/>
        <v>Recurso F7B</v>
      </c>
      <c r="D37" s="63" t="s">
        <v>189</v>
      </c>
      <c r="E37" s="63" t="s">
        <v>155</v>
      </c>
      <c r="F37" s="13" t="str">
        <f t="shared" ca="1" si="4"/>
        <v>CN_06_03_REC190_IMG28n.jpg</v>
      </c>
      <c r="G37" s="13" t="str">
        <f ca="1">IF($F37&lt;&gt;"",IF($G$4="Recurso",VLOOKUP($E37,OFFSET('Definición técnica de imagenes'!$A$1,MATCH($G$5,'Definición técnica de imagenes'!$A$1:$A$104,0)-1,1,COUNTIF('Definición técnica de imagenes'!$A$3:$A$102,$G$5),5),5,FALSE),'Definición técnica de imagenes'!$F$16),"")</f>
        <v>320 x 480 px</v>
      </c>
      <c r="H37" s="13" t="str">
        <f t="shared" ca="1" si="5"/>
        <v>CN_06_03_REC190_IMG28a.jpg</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800 x 458 px</v>
      </c>
      <c r="J37" s="70" t="s">
        <v>212</v>
      </c>
      <c r="K37" s="65"/>
    </row>
    <row r="38" spans="1:15" s="11" customFormat="1" x14ac:dyDescent="0.25">
      <c r="A38" s="12" t="str">
        <f t="shared" si="6"/>
        <v>IMG29</v>
      </c>
      <c r="B38" s="62">
        <v>117789751</v>
      </c>
      <c r="C38" s="20" t="str">
        <f t="shared" si="0"/>
        <v>Recurso F7B</v>
      </c>
      <c r="D38" s="63" t="s">
        <v>189</v>
      </c>
      <c r="E38" s="63" t="s">
        <v>155</v>
      </c>
      <c r="F38" s="13" t="str">
        <f t="shared" ca="1" si="4"/>
        <v>CN_06_03_REC190_IMG29n.jpg</v>
      </c>
      <c r="G38" s="13" t="str">
        <f ca="1">IF($F38&lt;&gt;"",IF($G$4="Recurso",VLOOKUP($E38,OFFSET('Definición técnica de imagenes'!$A$1,MATCH($G$5,'Definición técnica de imagenes'!$A$1:$A$104,0)-1,1,COUNTIF('Definición técnica de imagenes'!$A$3:$A$102,$G$5),5),5,FALSE),'Definición técnica de imagenes'!$F$16),"")</f>
        <v>320 x 480 px</v>
      </c>
      <c r="H38" s="13" t="str">
        <f t="shared" ca="1" si="5"/>
        <v>CN_06_03_REC190_IMG29a.jpg</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800 x 458 px</v>
      </c>
      <c r="J38" s="71" t="s">
        <v>213</v>
      </c>
      <c r="K38" s="65"/>
    </row>
    <row r="39" spans="1:15" s="11" customFormat="1" x14ac:dyDescent="0.25">
      <c r="A39" s="12" t="str">
        <f t="shared" si="6"/>
        <v>IMG30</v>
      </c>
      <c r="B39" s="62">
        <v>70556737</v>
      </c>
      <c r="C39" s="20" t="str">
        <f t="shared" si="0"/>
        <v>Recurso F7B</v>
      </c>
      <c r="D39" s="63" t="s">
        <v>189</v>
      </c>
      <c r="E39" s="63" t="s">
        <v>155</v>
      </c>
      <c r="F39" s="13" t="str">
        <f t="shared" ca="1" si="4"/>
        <v>CN_06_03_REC190_IMG30n.jpg</v>
      </c>
      <c r="G39" s="13" t="str">
        <f ca="1">IF($F39&lt;&gt;"",IF($G$4="Recurso",VLOOKUP($E39,OFFSET('Definición técnica de imagenes'!$A$1,MATCH($G$5,'Definición técnica de imagenes'!$A$1:$A$104,0)-1,1,COUNTIF('Definición técnica de imagenes'!$A$3:$A$102,$G$5),5),5,FALSE),'Definición técnica de imagenes'!$F$16),"")</f>
        <v>320 x 480 px</v>
      </c>
      <c r="H39" s="13" t="str">
        <f t="shared" ca="1" si="5"/>
        <v>CN_06_03_REC190_IMG30a.jpg</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800 x 458 px</v>
      </c>
      <c r="J39" s="63" t="s">
        <v>214</v>
      </c>
      <c r="K39" s="65"/>
    </row>
    <row r="40" spans="1:15" s="11" customFormat="1" x14ac:dyDescent="0.25">
      <c r="A40" s="12" t="str">
        <f t="shared" si="6"/>
        <v>IMG31</v>
      </c>
      <c r="B40" s="62">
        <v>168586145</v>
      </c>
      <c r="C40" s="20" t="str">
        <f t="shared" si="0"/>
        <v>Recurso F7B</v>
      </c>
      <c r="D40" s="63" t="s">
        <v>189</v>
      </c>
      <c r="E40" s="63" t="s">
        <v>155</v>
      </c>
      <c r="F40" s="13" t="str">
        <f t="shared" ca="1" si="4"/>
        <v>CN_06_03_REC190_IMG31n.jpg</v>
      </c>
      <c r="G40" s="13" t="str">
        <f ca="1">IF($F40&lt;&gt;"",IF($G$4="Recurso",VLOOKUP($E40,OFFSET('Definición técnica de imagenes'!$A$1,MATCH($G$5,'Definición técnica de imagenes'!$A$1:$A$104,0)-1,1,COUNTIF('Definición técnica de imagenes'!$A$3:$A$102,$G$5),5),5,FALSE),'Definición técnica de imagenes'!$F$16),"")</f>
        <v>320 x 480 px</v>
      </c>
      <c r="H40" s="13" t="str">
        <f t="shared" ca="1" si="5"/>
        <v>CN_06_03_REC190_IMG31a.jpg</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800 x 458 px</v>
      </c>
      <c r="J40" s="63" t="s">
        <v>200</v>
      </c>
      <c r="K40" s="65"/>
    </row>
    <row r="41" spans="1:15" s="11" customFormat="1" x14ac:dyDescent="0.25">
      <c r="A41" s="12" t="str">
        <f t="shared" si="6"/>
        <v>IMG32</v>
      </c>
      <c r="B41" s="62">
        <v>286377743</v>
      </c>
      <c r="C41" s="20" t="str">
        <f t="shared" si="0"/>
        <v>Recurso F7B</v>
      </c>
      <c r="D41" s="63" t="s">
        <v>189</v>
      </c>
      <c r="E41" s="63" t="s">
        <v>155</v>
      </c>
      <c r="F41" s="13" t="str">
        <f t="shared" ca="1" si="4"/>
        <v>CN_06_03_REC190_IMG32n.jpg</v>
      </c>
      <c r="G41" s="13" t="str">
        <f ca="1">IF($F41&lt;&gt;"",IF($G$4="Recurso",VLOOKUP($E41,OFFSET('Definición técnica de imagenes'!$A$1,MATCH($G$5,'Definición técnica de imagenes'!$A$1:$A$104,0)-1,1,COUNTIF('Definición técnica de imagenes'!$A$3:$A$102,$G$5),5),5,FALSE),'Definición técnica de imagenes'!$F$16),"")</f>
        <v>320 x 480 px</v>
      </c>
      <c r="H41" s="13" t="str">
        <f t="shared" ca="1" si="5"/>
        <v>CN_06_03_REC190_IMG32a.jpg</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800 x 458 px</v>
      </c>
      <c r="J41" s="63" t="s">
        <v>216</v>
      </c>
      <c r="K41" s="65"/>
    </row>
    <row r="42" spans="1:15" s="11" customFormat="1" x14ac:dyDescent="0.25">
      <c r="A42" s="12" t="str">
        <f t="shared" si="6"/>
        <v>IMG33</v>
      </c>
      <c r="B42" s="62">
        <v>130357871</v>
      </c>
      <c r="C42" s="20" t="str">
        <f t="shared" ref="C42:C73" si="7">IF(OR(B42&lt;&gt;"",J42&lt;&gt;""),IF($G$4="Recurso",CONCATENATE($G$4," ",$G$5),$G$4),"")</f>
        <v>Recurso F7B</v>
      </c>
      <c r="D42" s="63" t="s">
        <v>189</v>
      </c>
      <c r="E42" s="63" t="s">
        <v>155</v>
      </c>
      <c r="F42" s="13" t="str">
        <f t="shared" ca="1" si="4"/>
        <v>CN_06_03_REC190_IMG33n.jpg</v>
      </c>
      <c r="G42" s="13" t="str">
        <f ca="1">IF($F42&lt;&gt;"",IF($G$4="Recurso",VLOOKUP($E42,OFFSET('Definición técnica de imagenes'!$A$1,MATCH($G$5,'Definición técnica de imagenes'!$A$1:$A$104,0)-1,1,COUNTIF('Definición técnica de imagenes'!$A$3:$A$102,$G$5),5),5,FALSE),'Definición técnica de imagenes'!$F$16),"")</f>
        <v>320 x 480 px</v>
      </c>
      <c r="H42" s="13" t="str">
        <f t="shared" ca="1" si="5"/>
        <v>CN_06_03_REC190_IMG33a.jpg</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800 x 458 px</v>
      </c>
      <c r="J42" s="63" t="s">
        <v>217</v>
      </c>
      <c r="K42" s="65"/>
    </row>
    <row r="43" spans="1:15" s="11" customFormat="1" x14ac:dyDescent="0.25">
      <c r="A43" s="12" t="str">
        <f t="shared" si="6"/>
        <v>IMG34</v>
      </c>
      <c r="B43" s="62">
        <v>107619971</v>
      </c>
      <c r="C43" s="20" t="str">
        <f t="shared" si="7"/>
        <v>Recurso F7B</v>
      </c>
      <c r="D43" s="63" t="s">
        <v>189</v>
      </c>
      <c r="E43" s="63" t="s">
        <v>155</v>
      </c>
      <c r="F43" s="13" t="str">
        <f t="shared" ca="1" si="4"/>
        <v>CN_06_03_REC190_IMG34n.jpg</v>
      </c>
      <c r="G43" s="13" t="str">
        <f ca="1">IF($F43&lt;&gt;"",IF($G$4="Recurso",VLOOKUP($E43,OFFSET('Definición técnica de imagenes'!$A$1,MATCH($G$5,'Definición técnica de imagenes'!$A$1:$A$104,0)-1,1,COUNTIF('Definición técnica de imagenes'!$A$3:$A$102,$G$5),5),5,FALSE),'Definición técnica de imagenes'!$F$16),"")</f>
        <v>320 x 480 px</v>
      </c>
      <c r="H43" s="13" t="str">
        <f t="shared" ca="1" si="5"/>
        <v>CN_06_03_REC190_IMG34a.jpg</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800 x 458 px</v>
      </c>
      <c r="J43" s="63" t="s">
        <v>218</v>
      </c>
      <c r="K43" s="65"/>
    </row>
    <row r="44" spans="1:15" s="11" customFormat="1" x14ac:dyDescent="0.25">
      <c r="A44" s="12" t="str">
        <f t="shared" si="6"/>
        <v>IMG35</v>
      </c>
      <c r="B44" s="62">
        <v>136924562</v>
      </c>
      <c r="C44" s="20" t="str">
        <f t="shared" si="7"/>
        <v>Recurso F7B</v>
      </c>
      <c r="D44" s="63" t="s">
        <v>189</v>
      </c>
      <c r="E44" s="63" t="s">
        <v>155</v>
      </c>
      <c r="F44" s="13" t="str">
        <f t="shared" ca="1" si="4"/>
        <v>CN_06_03_REC190_IMG35n.jpg</v>
      </c>
      <c r="G44" s="13" t="str">
        <f ca="1">IF($F44&lt;&gt;"",IF($G$4="Recurso",VLOOKUP($E44,OFFSET('Definición técnica de imagenes'!$A$1,MATCH($G$5,'Definición técnica de imagenes'!$A$1:$A$104,0)-1,1,COUNTIF('Definición técnica de imagenes'!$A$3:$A$102,$G$5),5),5,FALSE),'Definición técnica de imagenes'!$F$16),"")</f>
        <v>320 x 480 px</v>
      </c>
      <c r="H44" s="13" t="str">
        <f t="shared" ca="1" si="5"/>
        <v>CN_06_03_REC190_IMG35a.jpg</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800 x 458 px</v>
      </c>
      <c r="J44" s="63" t="s">
        <v>219</v>
      </c>
      <c r="K44" s="65"/>
    </row>
    <row r="45" spans="1:15" s="11" customFormat="1" x14ac:dyDescent="0.25">
      <c r="A45" s="12" t="str">
        <f t="shared" si="6"/>
        <v>IMG36</v>
      </c>
      <c r="B45" s="62">
        <v>111212612</v>
      </c>
      <c r="C45" s="20" t="str">
        <f t="shared" si="7"/>
        <v>Recurso F7B</v>
      </c>
      <c r="D45" s="63" t="s">
        <v>189</v>
      </c>
      <c r="E45" s="63" t="s">
        <v>155</v>
      </c>
      <c r="F45" s="13" t="str">
        <f t="shared" ca="1" si="4"/>
        <v>CN_06_03_REC190_IMG36n.jpg</v>
      </c>
      <c r="G45" s="13" t="str">
        <f ca="1">IF($F45&lt;&gt;"",IF($G$4="Recurso",VLOOKUP($E45,OFFSET('Definición técnica de imagenes'!$A$1,MATCH($G$5,'Definición técnica de imagenes'!$A$1:$A$104,0)-1,1,COUNTIF('Definición técnica de imagenes'!$A$3:$A$102,$G$5),5),5,FALSE),'Definición técnica de imagenes'!$F$16),"")</f>
        <v>320 x 480 px</v>
      </c>
      <c r="H45" s="13" t="str">
        <f t="shared" ca="1" si="5"/>
        <v>CN_06_03_REC190_IMG36a.jpg</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800 x 458 px</v>
      </c>
      <c r="J45" s="63" t="s">
        <v>220</v>
      </c>
      <c r="K45" s="65"/>
    </row>
    <row r="46" spans="1:15" s="11" customFormat="1" x14ac:dyDescent="0.25">
      <c r="A46" s="12" t="str">
        <f t="shared" si="6"/>
        <v>IMG37</v>
      </c>
      <c r="B46" s="62">
        <v>105011264</v>
      </c>
      <c r="C46" s="20" t="str">
        <f t="shared" si="7"/>
        <v>Recurso F7B</v>
      </c>
      <c r="D46" s="63" t="s">
        <v>189</v>
      </c>
      <c r="E46" s="63" t="s">
        <v>155</v>
      </c>
      <c r="F46" s="13" t="str">
        <f t="shared" ca="1" si="4"/>
        <v>CN_06_03_REC190_IMG37n.jpg</v>
      </c>
      <c r="G46" s="13" t="str">
        <f ca="1">IF($F46&lt;&gt;"",IF($G$4="Recurso",VLOOKUP($E46,OFFSET('Definición técnica de imagenes'!$A$1,MATCH($G$5,'Definición técnica de imagenes'!$A$1:$A$104,0)-1,1,COUNTIF('Definición técnica de imagenes'!$A$3:$A$102,$G$5),5),5,FALSE),'Definición técnica de imagenes'!$F$16),"")</f>
        <v>320 x 480 px</v>
      </c>
      <c r="H46" s="13" t="str">
        <f t="shared" ca="1" si="5"/>
        <v>CN_06_03_REC190_IMG37a.jpg</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800 x 458 px</v>
      </c>
      <c r="J46" s="63" t="s">
        <v>191</v>
      </c>
      <c r="K46" s="65"/>
    </row>
    <row r="47" spans="1:15" s="11" customFormat="1" x14ac:dyDescent="0.25">
      <c r="A47" s="12" t="str">
        <f t="shared" si="6"/>
        <v>IMG38</v>
      </c>
      <c r="B47" s="62">
        <v>225821815</v>
      </c>
      <c r="C47" s="20" t="str">
        <f t="shared" si="7"/>
        <v>Recurso F7B</v>
      </c>
      <c r="D47" s="63" t="s">
        <v>189</v>
      </c>
      <c r="E47" s="63" t="s">
        <v>155</v>
      </c>
      <c r="F47" s="13" t="str">
        <f t="shared" ca="1" si="4"/>
        <v>CN_06_03_REC190_IMG38n.jpg</v>
      </c>
      <c r="G47" s="13" t="str">
        <f ca="1">IF($F47&lt;&gt;"",IF($G$4="Recurso",VLOOKUP($E47,OFFSET('Definición técnica de imagenes'!$A$1,MATCH($G$5,'Definición técnica de imagenes'!$A$1:$A$104,0)-1,1,COUNTIF('Definición técnica de imagenes'!$A$3:$A$102,$G$5),5),5,FALSE),'Definición técnica de imagenes'!$F$16),"")</f>
        <v>320 x 480 px</v>
      </c>
      <c r="H47" s="13" t="str">
        <f t="shared" ca="1" si="5"/>
        <v>CN_06_03_REC190_IMG38a.jpg</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800 x 458 px</v>
      </c>
      <c r="J47" s="63" t="s">
        <v>221</v>
      </c>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diego m.</cp:lastModifiedBy>
  <dcterms:created xsi:type="dcterms:W3CDTF">2014-07-01T23:43:25Z</dcterms:created>
  <dcterms:modified xsi:type="dcterms:W3CDTF">2015-09-25T20:21:59Z</dcterms:modified>
</cp:coreProperties>
</file>