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13_CO Las ciencias al servicio de la Medicina\Recursos\F13 para 102  REC 7, 14, 18,  23 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<sst xmlns="http://schemas.openxmlformats.org/spreadsheetml/2006/main" count="365" uniqueCount="190">
  <si>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</si>
  <si>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</si>
  <si>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</si>
  <si>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</si>
  <si>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</si>
  <si>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</si>
  <si>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</si>
  <si>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</si>
  <si>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</si>
  <si>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</si>
  <si>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</si>
  <si>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</si>
  <si>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</si>
  <si>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</si>
  <si>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</si>
  <si>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</si>
  <si>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</si>
  <si>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</si>
  <si>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</si>
  <si>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</si>
  <si>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</si>
  <si>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</si>
  <si>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</si>
  <si>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</si>
  <si>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</si>
  <si>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</si>
  <si>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</si>
  <si>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</si>
  <si>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</si>
  <si>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</si>
  <si>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</si>
  <si>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</si>
  <si>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</si>
  <si>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</si>
  <si>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</si>
  <si>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</si>
  <si>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</si>
  <si>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</si>
  <si>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</si>
  <si>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</si>
  <si>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</si>
  <si>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</si>
  <si>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</si>
  <si>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</si>
  <si>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</si>
  <si>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</si>
  <si>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</si>
  <si>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</si>
  <si>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</si>
  <si>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</si>
  <si>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</si>
  <si>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</si>
  <si>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</si>
  <si>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</si>
  <si>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</si>
  <si>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</si>
  <si>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</si>
  <si>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</si>
  <si>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</si>
  <si>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</si>
  <si>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</si>
  <si>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</si>
  <si>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</si>
  <si>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</si>
  <si>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</si>
  <si>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</si>
  <si>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</si>
  <si>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</si>
  <si>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</si>
  <si>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</si>
  <si>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</si>
  <si>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</si>
  <si>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</si>
  <si>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</si>
  <si>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</si>
  <si>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</si>
  <si>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</si>
  <si>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</si>
  <si>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</si>
  <si>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</si>
  <si>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</si>
  <si>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</si>
  <si>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</si>
  <si>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</si>
  <si>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</si>
  <si>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</si>
  <si>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</si>
  <si>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</si>
  <si>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</si>
  <si>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</si>
  <si>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</si>
  <si>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</si>
  <si>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</si>
  <si>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</si>
  <si>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</si>
  <si>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</si>
  <si>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</si>
  <si>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</si>
  <si>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</si>
  <si>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</si>
  <si>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</si>
  <si>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</si>
  <si>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</si>
  <si>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</si>
  <si>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</si>
  <si>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</si>
  <si>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</si>
  <si>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</si>
  <si>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</si>
  <si>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</si>
  <si>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</si>
  <si>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</si>
  <si>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</si>
  <si>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</si>
  <si>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</si>
  <si>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</si>
  <si>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</si>
  <si>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</si>
  <si>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</si>
  <si>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</si>
  <si>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</si>
  <si>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</si>
  <si>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</si>
  <si>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</si>
  <si>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</si>
  <si>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</si>
  <si>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</si>
  <si>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</si>
  <si>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</si>
  <si>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</si>
  <si>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</si>
  <si>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</si>
  <si>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</si>
  <si>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</si>
  <si>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</si>
  <si>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</si>
  <si>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</si>
  <si>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</si>
  <si>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</si>
  <si>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</si>
  <si>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</si>
  <si>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</si>
  <si>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</si>
  <si>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</si>
  <si>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</si>
  <si>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</si>
  <si>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</si>
  <si>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</si>
  <si>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</si>
  <si>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</si>
  <si>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</si>
  <si>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</si>
  <si>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</si>
  <si>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</si>
  <si>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</si>
  <si>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</si>
  <si>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</si>
  <si>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</si>
  <si>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</si>
  <si>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</si>
  <si>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</si>
  <si>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</si>
  <si>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</si>
  <si>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</si>
  <si>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</si>
  <si>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</si>
  <si>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</si>
  <si>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</si>
  <si>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</si>
  <si>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</si>
  <si>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</si>
  <si>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</si>
  <si>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</si>
  <si>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</si>
  <si>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</si>
  <si>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</si>
  <si>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</si>
  <si>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</si>
  <si>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</si>
  <si>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</si>
  <si>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</si>
  <si>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</si>
  <si>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</si>
  <si>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</si>
  <si>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</si>
  <si>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</si>
  <si>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Ilustración</t>
  </si>
  <si>
    <t>Germán Cuervo</t>
  </si>
  <si>
    <t>Ciencia y tecnología al servicio de la medicina</t>
  </si>
  <si>
    <t>CN_07_13_REC230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</si>
</sst>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72550087/stock-photo-conference-center.html?src=zYEJTPb1gr5tylJTJvga1A-1-6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3" t="s">
        <v>22</v>
      </c>
      <c r="D2" s="84"/>
      <c r="F2" s="76" t="s">
        <v>0</v>
      </c>
      <c r="G2" s="77"/>
      <c r="H2" s="58"/>
      <c r="I2" s="58"/>
      <c r="J2" s="14"/>
      <c r="L2" s="2" t="s">
        <v>155</v>
      </c>
      <c r="M2" s="2" t="str">
        <f ca="1">IF($N2&lt;COUNTIF('Definición técnica de imagenes'!$A$3:$A$102,$G$5),OFFSET('Definición técnica de imagenes'!$A$1,MATCH($G$5,'Definición técnica de imagenes'!$A$1:$A$104,0)-1+$N2,1,1,1),"")</f>
        <v>Simple</v>
      </c>
      <c r="N2" s="2">
        <v>0</v>
      </c>
    </row>
    <row r="3" spans="1:16" ht="15.75" x14ac:dyDescent="0.25">
      <c r="A3" s="1"/>
      <c r="B3" s="4" t="s">
        <v>8</v>
      </c>
      <c r="C3" s="85">
        <v>7</v>
      </c>
      <c r="D3" s="86"/>
      <c r="F3" s="78">
        <v>42265</v>
      </c>
      <c r="G3" s="79"/>
      <c r="H3" s="58"/>
      <c r="I3" s="38"/>
      <c r="J3" s="14"/>
      <c r="L3" s="2" t="s">
        <v>156</v>
      </c>
      <c r="M3" s="2" t="str">
        <f ca="1">IF($N3&lt;COUNTIF('Definición técnica de imagenes'!$A$3:$A$102,$G$5),OFFSET('Definición técnica de imagenes'!$A$1,MATCH($G$5,'Definición técnica de imagenes'!$A$1:$A$104,0)-1+$N3,1,1,1),"")</f>
        <v>Doble</v>
      </c>
      <c r="N3" s="2">
        <v>1</v>
      </c>
    </row>
    <row r="4" spans="1:16" ht="16.5" x14ac:dyDescent="0.3">
      <c r="A4" s="1"/>
      <c r="B4" s="4" t="s">
        <v>54</v>
      </c>
      <c r="C4" s="85" t="s">
        <v>188</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7" t="s">
        <v>187</v>
      </c>
      <c r="D5" s="88"/>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row>
    <row r="10" spans="1:16" s="11" customFormat="1" x14ac:dyDescent="0.25">
      <c r="A10" s="12" t="str">
        <f>IF(OR(B10&lt;&gt;"",J10&lt;&gt;""),"IMG01","")</f>
        <v>IMG01</v>
      </c>
      <c r="B10" s="62">
        <v>56905723</v>
      </c>
      <c r="C10" s="20" t="str">
        <f t="shared" ref="C10:C41" si="0">IF(OR(B10&lt;&gt;"",J10&lt;&gt;""),IF($G$4="Recurso",CONCATENATE($G$4," ",$G$5),$G$4),"")</f>
        <v>Recurso F13</v>
      </c>
      <c r="D10" s="63" t="s">
        <v>186</v>
      </c>
      <c r="E10" s="63" t="s">
        <v>153</v>
      </c>
      <c r="F10" s="13" t="str">
        <f t="shared" ref="F10" ca="1" si="1">IF(OR(B10&lt;&gt;"",J10&lt;&gt;""),CONCATENATE($C$7,"_",$A10,IF($G$4="Cuaderno de Estudio","_small",CONCATENATE(IF(I10="","","n"),IF(LEFT($G$5,1)="F",".jpg",".png")))),"")</f>
        <v>CN_07_13_REC230_IMG01n.jpg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CN_07_13_REC230_IMG01a.jpg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row>
    <row r="11" spans="1:16" s="11" customFormat="1" ht="13.9" customHeight="1" x14ac:dyDescent="0.25">
      <c r="A11" s="12" t="str">
        <f t="shared" ref="A11:A18" si="3">IF(OR(B11&lt;&gt;"",J11&lt;&gt;""),CONCATENATE(LEFT(A10,3),IF(MID(A10,4,2)+1&lt;10,CONCATENATE("0",MID(A10,4,2)+1))),"")</f>
        <v>IMG02</v>
      </c>
      <c r="B11" s="62">
        <v>168325589</v>
      </c>
      <c r="C11" s="20" t="str">
        <f t="shared" si="0"/>
        <v>Recurso F13</v>
      </c>
      <c r="D11" s="63" t="s">
        <v>186</v>
      </c>
      <c r="E11" s="63" t="s">
        <v>153</v>
      </c>
      <c r="F11" s="13" t="str">
        <f t="shared" ref="F11:F74" ca="1" si="4">IF(OR(B11&lt;&gt;"",J11&lt;&gt;""),CONCATENATE($C$7,"_",$A11,IF($G$4="Cuaderno de Estudio","_small",CONCATENATE(IF(I11="","","n"),IF(LEFT($G$5,1)="F",".jpg",".png")))),"")</f>
        <v>CN_07_13_REC230_IMG02n.jpg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CN_07_13_REC230_IMG02a.jpg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row>
    <row r="12" spans="1:16" s="11" customFormat="1" x14ac:dyDescent="0.25">
      <c r="A12" s="12" t="str">
        <f t="shared" si="3"/>
        <v>IMG03</v>
      </c>
      <c r="B12" s="62">
        <v>73025794</v>
      </c>
      <c r="C12" s="20" t="str">
        <f t="shared" si="0"/>
        <v>Recurso F13</v>
      </c>
      <c r="D12" s="63" t="s">
        <v>186</v>
      </c>
      <c r="E12" s="63" t="s">
        <v>153</v>
      </c>
      <c r="F12" s="13" t="str">
        <f t="shared" ca="1" si="4"/>
        <v>CN_07_13_REC230_IMG03n.jpg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CN_07_13_REC230_IMG03a.jpg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row>
    <row r="13" spans="1:16" s="11" customFormat="1" ht="15.75" x14ac:dyDescent="0.25">
      <c r="A13" s="12" t="str">
        <f t="shared" si="3"/>
        <v>IMG04</v>
      </c>
      <c r="B13" s="75">
        <v>72550087</v>
      </c>
      <c r="C13" s="20" t="str">
        <f t="shared" si="0"/>
        <v>Recurso F13</v>
      </c>
      <c r="D13" s="63" t="s">
        <v>186</v>
      </c>
      <c r="E13" s="63" t="s">
        <v>153</v>
      </c>
      <c r="F13" s="13" t="str">
        <f t="shared" ca="1" si="4"/>
        <v>CN_07_13_REC230_IMG04n.jpg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CN_07_13_REC230_IMG04a.jpg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hyperlinks>
    <hyperlink ref="B13" r:id="rId1" display="http://www.shutterstock.com/pic-72550087/stock-photo-conference-center.html?src=zYEJTPb1gr5tylJTJvga1A-1-60"/>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151</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2015-09-18T22:48:17Z</dcterms:modified>
</cp:coreProperties>
</file>