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730" windowHeight="1176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A10" i="1"/>
  <c r="A11" i="1"/>
  <c r="A12" i="1"/>
  <c r="A13" i="1"/>
  <c r="A14" i="1"/>
  <c r="A15" i="1"/>
  <c r="A16" i="1"/>
  <c r="A17" i="1"/>
  <c r="A18"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<sst xmlns="http://schemas.openxmlformats.org/spreadsheetml/2006/main" count="391" uniqueCount="201">
  <si>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</si>
  <si>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</si>
  <si>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</si>
  <si>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</si>
  <si>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</si>
  <si>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</si>
  <si>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</si>
  <si>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</si>
  <si>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</si>
  <si>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</si>
  <si>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</si>
  <si>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</si>
  <si>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</si>
  <si>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</si>
  <si>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</si>
  <si>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</si>
  <si>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</si>
  <si>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</si>
  <si>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</si>
  <si>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</si>
  <si>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</si>
  <si>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</si>
  <si>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</si>
  <si>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</si>
  <si>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</si>
  <si>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</si>
  <si>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</si>
  <si>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</si>
  <si>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</si>
  <si>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</si>
  <si>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</si>
  <si>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</si>
  <si>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</si>
  <si>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</si>
  <si>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</si>
  <si>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</si>
  <si>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</si>
  <si>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</si>
  <si>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</si>
  <si>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</si>
  <si>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</si>
  <si>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</si>
  <si>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</si>
  <si>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</si>
  <si>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</si>
  <si>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</si>
  <si>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</si>
  <si>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</si>
  <si>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</si>
  <si>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</si>
  <si>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</si>
  <si>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</si>
  <si>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</si>
  <si>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</si>
  <si>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</si>
  <si>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</si>
  <si>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</si>
  <si>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</si>
  <si>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</si>
  <si>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</si>
  <si>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</si>
  <si>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</si>
  <si>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</si>
  <si>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</si>
  <si>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</si>
  <si>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</si>
  <si>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</si>
  <si>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</si>
  <si>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</si>
  <si>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</si>
  <si>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</si>
  <si>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</si>
  <si>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</si>
  <si>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</si>
  <si>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</si>
  <si>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</si>
  <si>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</si>
  <si>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</si>
  <si>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</si>
  <si>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</si>
  <si>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</si>
  <si>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</si>
  <si>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</si>
  <si>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</si>
  <si>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</si>
  <si>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</si>
  <si>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</si>
  <si>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</si>
  <si>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</si>
  <si>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</si>
  <si>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</si>
  <si>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</si>
  <si>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</si>
  <si>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</si>
  <si>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</si>
  <si>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</si>
  <si>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</si>
  <si>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</si>
  <si>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</si>
  <si>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</si>
  <si>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</si>
  <si>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</si>
  <si>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</si>
  <si>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</si>
  <si>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</si>
  <si>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</si>
  <si>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</si>
  <si>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</si>
  <si>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</si>
  <si>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</si>
  <si>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</si>
  <si>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</si>
  <si>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</si>
  <si>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</si>
  <si>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</si>
  <si>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</si>
  <si>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</si>
  <si>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</si>
  <si>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</si>
  <si>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</si>
  <si>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</si>
  <si>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</si>
  <si>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</si>
  <si>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</si>
  <si>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</si>
  <si>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</si>
  <si>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</si>
  <si>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</si>
  <si>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</si>
  <si>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</si>
  <si>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</si>
  <si>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</si>
  <si>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</si>
  <si>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</si>
  <si>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</si>
  <si>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</si>
  <si>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</si>
  <si>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</si>
  <si>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</si>
  <si>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</si>
  <si>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</si>
  <si>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</si>
  <si>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</si>
  <si>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</si>
  <si>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</si>
  <si>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</si>
  <si>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</si>
  <si>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</si>
  <si>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</si>
  <si>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</si>
  <si>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</si>
  <si>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</si>
  <si>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</si>
  <si>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</si>
  <si>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</si>
  <si>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</si>
  <si>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</si>
  <si>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</si>
  <si>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</si>
  <si>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</si>
  <si>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</si>
  <si>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</si>
  <si>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</si>
  <si>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</si>
  <si>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</si>
  <si>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</si>
  <si>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</si>
  <si>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</si>
  <si>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</si>
  <si>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</si>
  <si>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</si>
  <si>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</si>
  <si>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</si>
  <si>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</si>
  <si>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</si>
  <si>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</si>
  <si>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</si>
  <si>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</si>
  <si>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</si>
  <si>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</si>
  <si>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</si>
  <si>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</si>
  <si>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</si>
  <si>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</si>
  <si>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</si>
  <si>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</si>
  <si>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</si>
  <si>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reproducción de los seres vivos</t>
  </si>
  <si>
    <t>Miguel Aljure</t>
  </si>
  <si>
    <t>CN_08_04_REC10</t>
  </si>
  <si>
    <t>Ilustración</t>
  </si>
  <si>
    <t>Mapamundi formado por muchas personas que se encuentran dentro.</t>
  </si>
  <si>
    <t>Fotografía</t>
  </si>
  <si>
    <t>Pareja de ratas, una gris y una blanca.</t>
  </si>
  <si>
    <t>Familia de mariquitas sobre una hoja de una planta</t>
  </si>
  <si>
    <t>Bacterias de diferentes formas y colores</t>
  </si>
  <si>
    <t>arrecife de coral con peces de colores</t>
  </si>
  <si>
    <t>Pareja de leones y su cría</t>
  </si>
  <si>
    <t>Hipopótamo y su cría</t>
  </si>
  <si>
    <t>Familia humana (papá, madre embarazada e hija).</t>
  </si>
  <si>
    <t>Trío de aves jóvenes en el nido.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</si>
</sst>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B10" sqref="B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42249</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7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v>219589084</v>
      </c>
      <c r="C10" s="20" t="str">
        <f t="shared" ref="C10:C41" si="0">IF(OR(B10&lt;&gt;"",J10&lt;&gt;""),IF($G$4="Recurso",CONCATENATE($G$4," ",$G$5),$G$4),"")</f>
        <v>Recurso F6</v>
      </c>
      <c r="D10" s="63" t="s">
        <v>192</v>
      </c>
      <c r="E10" s="63" t="s">
        <v>150</v>
      </c>
      <c r="F10" s="13" t="str">
        <f t="shared" ref="F10" ca="1" si="1">IF(OR(B10&lt;&gt;"",J10&lt;&gt;""),CONCATENATE($C$7,"_",$A10,IF($G$4="Cuaderno de Estudio","_small",CONCATENATE(IF(I10="","","n"),IF(LEFT($G$5,1)="F",".jpg",".png")))),"")</f>
        <v>CN_08_04_REC10_IMG01.jpg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199</v>
      </c>
      <c r="K10" s="64"/>
      <c r="O10" s="2" t="str">
        <f>'Definición técnica de imagenes'!A12</f>
        <v>M12D</v>
      </c>
    </row>
    <row r="11" spans="1:16" s="11" customFormat="1" ht="27" x14ac:dyDescent="0.25">
      <c r="A11" s="12" t="str">
        <f t="shared" ref="A11:A18" si="3">IF(OR(B11&lt;&gt;"",J11&lt;&gt;""),CONCATENATE(LEFT(A10,3),IF(MID(A10,4,2)+1&lt;10,CONCATENATE("0",MID(A10,4,2)+1))),"")</f>
        <v>IMG02</v>
      </c>
      <c r="B11" s="62">
        <v>231214228</v>
      </c>
      <c r="C11" s="20" t="str">
        <f t="shared" si="0"/>
        <v>Recurso F6</v>
      </c>
      <c r="D11" s="63" t="s">
        <v>190</v>
      </c>
      <c r="E11" s="63" t="s">
        <v>155</v>
      </c>
      <c r="F11" s="13" t="str">
        <f t="shared" ref="F11:F74" ca="1" si="4">IF(OR(B11&lt;&gt;"",J11&lt;&gt;""),CONCATENATE($C$7,"_",$A11,IF($G$4="Cuaderno de Estudio","_small",CONCATENATE(IF(I11="","","n"),IF(LEFT($G$5,1)="F",".jpg",".png")))),"")</f>
        <v>CN_08_04_REC10_IMG02n.jpg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CN_08_04_REC10_IMG02a.jpg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3" t="s">
        <v>191</v>
      </c>
      <c r="K11" s="65"/>
      <c r="O11" s="2" t="str">
        <f>'Definición técnica de imagenes'!A13</f>
        <v>M101</v>
      </c>
    </row>
    <row r="12" spans="1:16" s="11" customFormat="1" x14ac:dyDescent="0.25">
      <c r="A12" s="12" t="str">
        <f t="shared" si="3"/>
        <v>IMG03</v>
      </c>
      <c r="B12" s="62">
        <v>280785602</v>
      </c>
      <c r="C12" s="20" t="str">
        <f t="shared" si="0"/>
        <v>Recurso F6</v>
      </c>
      <c r="D12" s="63" t="s">
        <v>192</v>
      </c>
      <c r="E12" s="63" t="s">
        <v>150</v>
      </c>
      <c r="F12" s="13" t="str">
        <f t="shared" ca="1" si="4"/>
        <v>CN_08_04_REC10_IMG03.jpg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c r="O12" s="2" t="str">
        <f>'Definición técnica de imagenes'!A18</f>
        <v>Diaporama F1</v>
      </c>
    </row>
    <row r="13" spans="1:16" s="11" customFormat="1" x14ac:dyDescent="0.25">
      <c r="A13" s="12" t="str">
        <f t="shared" si="3"/>
        <v>IMG04</v>
      </c>
      <c r="B13" s="62">
        <v>127889213</v>
      </c>
      <c r="C13" s="20" t="str">
        <f t="shared" si="0"/>
        <v>Recurso F6</v>
      </c>
      <c r="D13" s="63" t="s">
        <v>190</v>
      </c>
      <c r="E13" s="63" t="s">
        <v>155</v>
      </c>
      <c r="F13" s="13" t="str">
        <f t="shared" ca="1" si="4"/>
        <v>CN_08_04_REC10_IMG04n.jpg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CN_08_04_REC10_IMG04a.jpg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195</v>
      </c>
      <c r="K13" s="64"/>
      <c r="O13" s="2" t="str">
        <f>'Definición técnica de imagenes'!A19</f>
        <v>F4</v>
      </c>
    </row>
    <row r="14" spans="1:16" s="11" customFormat="1" ht="27" x14ac:dyDescent="0.25">
      <c r="A14" s="12" t="str">
        <f t="shared" si="3"/>
        <v>IMG05</v>
      </c>
      <c r="B14" s="62">
        <v>70438975</v>
      </c>
      <c r="C14" s="20" t="str">
        <f t="shared" si="0"/>
        <v>Recurso F6</v>
      </c>
      <c r="D14" s="63" t="s">
        <v>192</v>
      </c>
      <c r="E14" s="63" t="s">
        <v>155</v>
      </c>
      <c r="F14" s="13" t="str">
        <f t="shared" ca="1" si="4"/>
        <v>CN_08_04_REC10_IMG05n.jpg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CN_08_04_REC10_IMG05a.jpg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194</v>
      </c>
      <c r="K14" s="64"/>
      <c r="O14" s="2" t="str">
        <f>'Definición técnica de imagenes'!A22</f>
        <v>F6</v>
      </c>
    </row>
    <row r="15" spans="1:16" s="11" customFormat="1" x14ac:dyDescent="0.25">
      <c r="A15" s="12" t="str">
        <f t="shared" si="3"/>
        <v>IMG06</v>
      </c>
      <c r="B15" s="62">
        <v>72261667</v>
      </c>
      <c r="C15" s="20" t="str">
        <f t="shared" si="0"/>
        <v>Recurso F6</v>
      </c>
      <c r="D15" s="63" t="s">
        <v>192</v>
      </c>
      <c r="E15" s="63" t="s">
        <v>155</v>
      </c>
      <c r="F15" s="13" t="str">
        <f t="shared" ca="1" si="4"/>
        <v>CN_08_04_REC10_IMG06n.jpg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CN_08_04_REC10_IMG06a.jpg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196</v>
      </c>
      <c r="K15" s="66"/>
      <c r="O15" s="2" t="str">
        <f>'Definición técnica de imagenes'!A24</f>
        <v>F6B</v>
      </c>
    </row>
    <row r="16" spans="1:16" s="11" customFormat="1" ht="14.25" x14ac:dyDescent="0.3">
      <c r="A16" s="12" t="str">
        <f t="shared" si="3"/>
        <v>IMG07</v>
      </c>
      <c r="B16" s="62">
        <v>265684226</v>
      </c>
      <c r="C16" s="20" t="str">
        <f t="shared" si="0"/>
        <v>Recurso F6</v>
      </c>
      <c r="D16" s="63" t="s">
        <v>192</v>
      </c>
      <c r="E16" s="63" t="s">
        <v>155</v>
      </c>
      <c r="F16" s="13" t="str">
        <f t="shared" ca="1" si="4"/>
        <v>CN_08_04_REC10_IMG07n.jpg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CN_08_04_REC10_IMG07a.jpg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197</v>
      </c>
      <c r="K16" s="68"/>
      <c r="O16" s="2" t="str">
        <f>'Definición técnica de imagenes'!A25</f>
        <v>F7</v>
      </c>
    </row>
    <row r="17" spans="1:15" s="11" customFormat="1" x14ac:dyDescent="0.25">
      <c r="A17" s="12" t="str">
        <f t="shared" si="3"/>
        <v>IMG08</v>
      </c>
      <c r="B17" s="62">
        <v>73998619</v>
      </c>
      <c r="C17" s="20" t="str">
        <f t="shared" si="0"/>
        <v>Recurso F6</v>
      </c>
      <c r="D17" s="63" t="s">
        <v>192</v>
      </c>
      <c r="E17" s="63" t="s">
        <v>155</v>
      </c>
      <c r="F17" s="13" t="str">
        <f t="shared" ca="1" si="4"/>
        <v>CN_08_04_REC10_IMG08n.jpg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CN_08_04_REC10_IMG08a.jpg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198</v>
      </c>
      <c r="K17" s="66"/>
      <c r="O17" s="2" t="str">
        <f>'Definición técnica de imagenes'!A27</f>
        <v>F7B</v>
      </c>
    </row>
    <row r="18" spans="1:15" s="11" customFormat="1" x14ac:dyDescent="0.25">
      <c r="A18" s="12" t="str">
        <f t="shared" si="3"/>
        <v>IMG09</v>
      </c>
      <c r="B18" s="62">
        <v>92849281</v>
      </c>
      <c r="C18" s="20" t="str">
        <f t="shared" si="0"/>
        <v>Recurso F6</v>
      </c>
      <c r="D18" s="63" t="s">
        <v>192</v>
      </c>
      <c r="E18" s="63" t="s">
        <v>155</v>
      </c>
      <c r="F18" s="13" t="str">
        <f t="shared" ca="1" si="4"/>
        <v>CN_08_04_REC10_IMG09n.jpg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CN_08_04_REC10_IMG09a.jpg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3" t="s">
        <v>200</v>
      </c>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2015-09-04T23:40:38Z</dcterms:modified>
</cp:coreProperties>
</file>