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730" windowHeight="117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2" i="1"/>
  <c r="A13" i="1"/>
  <c r="A14" i="1"/>
  <c r="A15" i="1"/>
  <c r="F15" i="1"/>
  <c r="G15" i="1"/>
  <c r="H15" i="1"/>
  <c r="F14" i="1"/>
  <c r="G14" i="1"/>
  <c r="H14" i="1"/>
  <c r="F13" i="1"/>
  <c r="G13" i="1"/>
  <c r="H13" i="1"/>
  <c r="F12" i="1"/>
  <c r="G12" i="1"/>
  <c r="H12" i="1"/>
  <c r="A11"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<sst xmlns="http://schemas.openxmlformats.org/spreadsheetml/2006/main" count="385" uniqueCount="200">
  <si>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</si>
  <si>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</si>
  <si>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</si>
  <si>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</si>
  <si>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</si>
  <si>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</si>
  <si>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</si>
  <si>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</si>
  <si>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</si>
  <si>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</si>
  <si>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</si>
  <si>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</si>
  <si>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</si>
  <si>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</si>
  <si>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</si>
  <si>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</si>
  <si>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</si>
  <si>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</si>
  <si>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</si>
  <si>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</si>
  <si>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</si>
  <si>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</si>
  <si>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</si>
  <si>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</si>
  <si>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</si>
  <si>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</si>
  <si>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</si>
  <si>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</si>
  <si>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</si>
  <si>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</si>
  <si>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</si>
  <si>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</si>
  <si>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</si>
  <si>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</si>
  <si>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</si>
  <si>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</si>
  <si>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</si>
  <si>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</si>
  <si>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</si>
  <si>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</si>
  <si>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</si>
  <si>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</si>
  <si>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</si>
  <si>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</si>
  <si>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</si>
  <si>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</si>
  <si>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</si>
  <si>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</si>
  <si>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</si>
  <si>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</si>
  <si>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</si>
  <si>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</si>
  <si>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</si>
  <si>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</si>
  <si>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</si>
  <si>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</si>
  <si>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</si>
  <si>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</si>
  <si>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</si>
  <si>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</si>
  <si>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</si>
  <si>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</si>
  <si>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</si>
  <si>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</si>
  <si>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</si>
  <si>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</si>
  <si>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</si>
  <si>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</si>
  <si>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</si>
  <si>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</si>
  <si>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</si>
  <si>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</si>
  <si>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</si>
  <si>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</si>
  <si>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</si>
  <si>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</si>
  <si>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</si>
  <si>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</si>
  <si>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</si>
  <si>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</si>
  <si>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</si>
  <si>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</si>
  <si>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</si>
  <si>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</si>
  <si>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</si>
  <si>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</si>
  <si>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</si>
  <si>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</si>
  <si>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</si>
  <si>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</si>
  <si>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</si>
  <si>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</si>
  <si>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</si>
  <si>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</si>
  <si>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</si>
  <si>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</si>
  <si>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</si>
  <si>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</si>
  <si>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</si>
  <si>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</si>
  <si>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</si>
  <si>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</si>
  <si>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</si>
  <si>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</si>
  <si>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</si>
  <si>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</si>
  <si>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</si>
  <si>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</si>
  <si>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</si>
  <si>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</si>
  <si>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</si>
  <si>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</si>
  <si>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</si>
  <si>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</si>
  <si>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</si>
  <si>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</si>
  <si>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</si>
  <si>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</si>
  <si>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</si>
  <si>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</si>
  <si>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</si>
  <si>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</si>
  <si>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</si>
  <si>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</si>
  <si>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</si>
  <si>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</si>
  <si>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</si>
  <si>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</si>
  <si>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</si>
  <si>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</si>
  <si>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</si>
  <si>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</si>
  <si>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</si>
  <si>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</si>
  <si>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</si>
  <si>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</si>
  <si>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</si>
  <si>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</si>
  <si>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</si>
  <si>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</si>
  <si>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</si>
  <si>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</si>
  <si>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</si>
  <si>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</si>
  <si>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</si>
  <si>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</si>
  <si>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</si>
  <si>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</si>
  <si>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</si>
  <si>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</si>
  <si>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</si>
  <si>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</si>
  <si>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</si>
  <si>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</si>
  <si>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</si>
  <si>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</si>
  <si>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</si>
  <si>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</si>
  <si>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</si>
  <si>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</si>
  <si>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</si>
  <si>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</si>
  <si>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</si>
  <si>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</si>
  <si>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</si>
  <si>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</si>
  <si>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</si>
  <si>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</si>
  <si>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</si>
  <si>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</si>
  <si>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</si>
  <si>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</si>
  <si>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</si>
  <si>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</si>
  <si>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</si>
  <si>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</si>
  <si>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</si>
  <si>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</si>
  <si>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</si>
  <si>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</si>
  <si>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</si>
  <si>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</si>
  <si>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</si>
  <si>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</si>
  <si>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</si>
  <si>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</si>
  <si>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</si>
  <si>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reproducción de los seres vivos</t>
  </si>
  <si>
    <t>Miguel Aljure</t>
  </si>
  <si>
    <t>CN_08_01_REC130</t>
  </si>
  <si>
    <t>Fotografía</t>
  </si>
  <si>
    <t>Levaduras Saccharomyces Cerevisiae en un plato de agar.</t>
  </si>
  <si>
    <t>Pan y cerveza sobre una mesa.</t>
  </si>
  <si>
    <t>https://ca.wikipedia.org/wiki/Basidiomicet#/media/File:Haeckel_Basimycetes.jpg</t>
  </si>
  <si>
    <t>Variedad de hongos basidiomicetos</t>
  </si>
  <si>
    <t>https://es.wikipedia.org/wiki/Fusarium#/media/File:Fusarium_verticillioides_01.jpg</t>
  </si>
  <si>
    <t>Hongo filamentoso de la especie Fusarium verticillioides</t>
  </si>
  <si>
    <t>Hongo de la especie Aleuria auratana</t>
  </si>
  <si>
    <t>https://pt.wikipedia.org/wiki/Fungi#/media/File:Neotyphodium_coenophialum.jpg</t>
  </si>
  <si>
    <t>Fotografía de las hifas de un hongo endofítico de la especie Neotyphodium coenophialum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</si>
</sst>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E96" sqref="E9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F7B</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 (apaisado)</v>
      </c>
      <c r="N2" s="2">
        <v>0</v>
      </c>
      <c r="O2" s="2" t="str">
        <f>'Definición técnica de imagenes'!A3</f>
        <v>M3A</v>
      </c>
    </row>
    <row r="3" spans="1:16" ht="15.75" x14ac:dyDescent="0.25">
      <c r="A3" s="1"/>
      <c r="B3" s="4" t="s">
        <v>8</v>
      </c>
      <c r="C3" s="87">
        <v>8</v>
      </c>
      <c r="D3" s="88"/>
      <c r="F3" s="80">
        <v>42253</v>
      </c>
      <c r="G3" s="81"/>
      <c r="H3" s="58"/>
      <c r="I3" s="38"/>
      <c r="J3" s="14"/>
      <c r="L3" s="2" t="s">
        <v>154</v>
      </c>
      <c r="M3" s="2" t="str">
        <f ca="1">IF($N3&lt;COUNTIF('Definición técnica de imagenes'!$A$3:$A$102,$G$5),OFFSET('Definición técnica de imagenes'!$A$1,MATCH($G$5,'Definición técnica de imagenes'!$A$1:$A$104,0)-1+$N3,1,1,1),"")</f>
        <v>Inicio (cuadrado)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Contenido</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F7B</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213325696</v>
      </c>
      <c r="C10" s="20" t="str">
        <f t="shared" ref="C10:C41" si="0">IF(OR(B10&lt;&gt;"",J10&lt;&gt;""),IF($G$4="Recurso",CONCATENATE($G$4," ",$G$5),$G$4),"")</f>
        <v>Recurso F7B</v>
      </c>
      <c r="D10" s="63" t="s">
        <v>190</v>
      </c>
      <c r="E10" s="63" t="s">
        <v>166</v>
      </c>
      <c r="F10" s="13" t="str">
        <f t="shared" ref="F10" ca="1" si="1">IF(OR(B10&lt;&gt;"",J10&lt;&gt;""),CONCATENATE($C$7,"_",$A10,IF($G$4="Cuaderno de Estudio","_small",CONCATENATE(IF(I10="","","n"),IF(LEFT($G$5,1)="F",".jpg",".png")))),"")</f>
        <v>CN_08_01_REC130_IMG01.jpg</v>
      </c>
      <c r="G10" s="13" t="str">
        <f ca="1">IF($F10&lt;&gt;"",IF($G$4="Recurso",VLOOKUP($E10,OFFSET('Definición técnica de imagenes'!$A$1,MATCH($G$5,'Definición técnica de imagenes'!$A$1:$A$104,0)-1,1,COUNTIF('Definición técnica de imagenes'!$A$3:$A$102,$G$5),5),5,FALSE),'Definición técnica de imagenes'!$F$16),"")</f>
        <v>350 x 350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313246919</v>
      </c>
      <c r="C11" s="20" t="str">
        <f t="shared" si="0"/>
        <v>Recurso F7B</v>
      </c>
      <c r="D11" s="63" t="s">
        <v>190</v>
      </c>
      <c r="E11" s="63" t="s">
        <v>155</v>
      </c>
      <c r="F11" s="13" t="str">
        <f t="shared" ref="F11:F74" ca="1" si="4">IF(OR(B11&lt;&gt;"",J11&lt;&gt;""),CONCATENATE($C$7,"_",$A11,IF($G$4="Cuaderno de Estudio","_small",CONCATENATE(IF(I11="","","n"),IF(LEFT($G$5,1)="F",".jpg",".png")))),"")</f>
        <v>CN_08_01_REC130_IMG02n.jpg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CN_08_01_REC130_IMG02a.jpg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192</v>
      </c>
      <c r="K11" s="65"/>
      <c r="O11" s="2" t="str">
        <f>'Definición técnica de imagenes'!A13</f>
        <v>M101</v>
      </c>
    </row>
    <row r="12" spans="1:16" s="11" customFormat="1" ht="54" x14ac:dyDescent="0.25">
      <c r="A12" s="12" t="str">
        <f t="shared" si="3"/>
        <v>IMG03</v>
      </c>
      <c r="B12" s="62" t="s">
        <v>193</v>
      </c>
      <c r="C12" s="20" t="str">
        <f t="shared" si="0"/>
        <v>Recurso F7B</v>
      </c>
      <c r="D12" s="63" t="s">
        <v>190</v>
      </c>
      <c r="E12" s="63" t="s">
        <v>166</v>
      </c>
      <c r="F12" s="13" t="str">
        <f t="shared" ca="1" si="4"/>
        <v>CN_08_01_REC130_IMG03.jpg</v>
      </c>
      <c r="G12" s="13" t="str">
        <f ca="1">IF($F12&lt;&gt;"",IF($G$4="Recurso",VLOOKUP($E12,OFFSET('Definición técnica de imagenes'!$A$1,MATCH($G$5,'Definición técnica de imagenes'!$A$1:$A$104,0)-1,1,COUNTIF('Definición técnica de imagenes'!$A$3:$A$102,$G$5),5),5,FALSE),'Definición técnica de imagenes'!$F$16),"")</f>
        <v>350 x 350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194</v>
      </c>
      <c r="K12" s="64"/>
      <c r="O12" s="2" t="str">
        <f>'Definición técnica de imagenes'!A18</f>
        <v>Diaporama F1</v>
      </c>
    </row>
    <row r="13" spans="1:16" s="11" customFormat="1" ht="54" x14ac:dyDescent="0.25">
      <c r="A13" s="12" t="str">
        <f t="shared" si="3"/>
        <v>IMG04</v>
      </c>
      <c r="B13" s="62" t="s">
        <v>195</v>
      </c>
      <c r="C13" s="20" t="str">
        <f t="shared" si="0"/>
        <v>Recurso F7B</v>
      </c>
      <c r="D13" s="63" t="s">
        <v>190</v>
      </c>
      <c r="E13" s="63" t="s">
        <v>155</v>
      </c>
      <c r="F13" s="13" t="str">
        <f t="shared" ca="1" si="4"/>
        <v>CN_08_01_REC130_IMG04n.jpg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CN_08_01_REC130_IMG04a.jpg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196</v>
      </c>
      <c r="K13" s="64"/>
      <c r="O13" s="2" t="str">
        <f>'Definición técnica de imagenes'!A19</f>
        <v>F4</v>
      </c>
    </row>
    <row r="14" spans="1:16" s="11" customFormat="1" x14ac:dyDescent="0.25">
      <c r="A14" s="12" t="str">
        <f t="shared" si="3"/>
        <v>IMG05</v>
      </c>
      <c r="B14" s="62">
        <v>222021067</v>
      </c>
      <c r="C14" s="20" t="str">
        <f t="shared" si="0"/>
        <v>Recurso F7B</v>
      </c>
      <c r="D14" s="63" t="s">
        <v>190</v>
      </c>
      <c r="E14" s="63" t="s">
        <v>166</v>
      </c>
      <c r="F14" s="13" t="str">
        <f t="shared" ca="1" si="4"/>
        <v>CN_08_01_REC130_IMG05.jpg</v>
      </c>
      <c r="G14" s="13" t="str">
        <f ca="1">IF($F14&lt;&gt;"",IF($G$4="Recurso",VLOOKUP($E14,OFFSET('Definición técnica de imagenes'!$A$1,MATCH($G$5,'Definición técnica de imagenes'!$A$1:$A$104,0)-1,1,COUNTIF('Definición técnica de imagenes'!$A$3:$A$102,$G$5),5),5,FALSE),'Definición técnica de imagenes'!$F$16),"")</f>
        <v>350 x 350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197</v>
      </c>
      <c r="K14" s="64"/>
      <c r="O14" s="2" t="str">
        <f>'Definición técnica de imagenes'!A22</f>
        <v>F6</v>
      </c>
    </row>
    <row r="15" spans="1:16" s="11" customFormat="1" ht="54" x14ac:dyDescent="0.25">
      <c r="A15" s="12" t="str">
        <f t="shared" si="3"/>
        <v>IMG06</v>
      </c>
      <c r="B15" s="62" t="s">
        <v>198</v>
      </c>
      <c r="C15" s="20" t="str">
        <f t="shared" si="0"/>
        <v>Recurso F7B</v>
      </c>
      <c r="D15" s="63" t="s">
        <v>190</v>
      </c>
      <c r="E15" s="63" t="s">
        <v>155</v>
      </c>
      <c r="F15" s="13" t="str">
        <f t="shared" ca="1" si="4"/>
        <v>CN_08_01_REC130_IMG06n.jpg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CN_08_01_REC130_IMG06a.jpg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199</v>
      </c>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2015-09-08T17:27:43Z</dcterms:modified>
</cp:coreProperties>
</file>