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Edición Planeta\CN_10_15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H12" i="1" l="1"/>
  <c r="H11" i="1"/>
  <c r="F11" i="1"/>
  <c r="G11" i="1" s="1"/>
  <c r="H10" i="1"/>
  <c r="A13" i="1"/>
  <c r="F10" i="1"/>
  <c r="G10" i="1" s="1"/>
  <c r="F13" i="1" l="1"/>
  <c r="G13" i="1" s="1"/>
  <c r="H13" i="1"/>
  <c r="A14" i="1"/>
  <c r="H14" i="1" l="1"/>
  <c r="F14" i="1"/>
  <c r="G14" i="1" s="1"/>
  <c r="A15" i="1"/>
  <c r="F15" i="1" l="1"/>
  <c r="G15" i="1" s="1"/>
  <c r="H15" i="1"/>
  <c r="A16" i="1"/>
  <c r="H16" i="1" l="1"/>
  <c r="F16" i="1"/>
  <c r="G16" i="1" s="1"/>
  <c r="A17" i="1"/>
  <c r="F17" i="1" l="1"/>
  <c r="G17" i="1" s="1"/>
  <c r="H17" i="1"/>
  <c r="A18" i="1"/>
  <c r="H18" i="1" l="1"/>
  <c r="F18" i="1"/>
  <c r="G18" i="1" s="1"/>
  <c r="A19" i="1"/>
  <c r="F19" i="1" l="1"/>
  <c r="G19" i="1" s="1"/>
  <c r="H19" i="1"/>
  <c r="A20" i="1"/>
  <c r="F20" i="1" l="1"/>
  <c r="G20" i="1" s="1"/>
  <c r="H20" i="1"/>
  <c r="A21" i="1"/>
  <c r="F21" i="1" l="1"/>
  <c r="G21" i="1" s="1"/>
  <c r="H21" i="1"/>
  <c r="A22" i="1"/>
  <c r="F22" i="1" l="1"/>
  <c r="G22" i="1" s="1"/>
  <c r="H22" i="1"/>
  <c r="A23" i="1"/>
  <c r="F23" i="1" l="1"/>
  <c r="G23" i="1" s="1"/>
  <c r="H23" i="1"/>
  <c r="A24" i="1"/>
  <c r="H24" i="1" l="1"/>
  <c r="F24" i="1"/>
  <c r="G24" i="1" s="1"/>
  <c r="A25" i="1"/>
  <c r="F25" i="1" l="1"/>
  <c r="G25" i="1" s="1"/>
  <c r="H25" i="1"/>
  <c r="A26" i="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<sst xmlns="http://schemas.openxmlformats.org/spreadsheetml/2006/main" count="421" uniqueCount="212">
  <si>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</si>
  <si>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</si>
  <si>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</si>
  <si>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</si>
  <si>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</si>
  <si>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</si>
  <si>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</si>
  <si>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</si>
  <si>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</si>
  <si>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</si>
  <si>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</si>
  <si>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</si>
  <si>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</si>
  <si>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</si>
  <si>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</si>
  <si>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</si>
  <si>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</si>
  <si>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</si>
  <si>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</si>
  <si>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</si>
  <si>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</si>
  <si>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</si>
  <si>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</si>
  <si>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</si>
  <si>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</si>
  <si>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</si>
  <si>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</si>
  <si>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</si>
  <si>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</si>
  <si>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</si>
  <si>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</si>
  <si>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</si>
  <si>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</si>
  <si>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</si>
  <si>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</si>
  <si>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</si>
  <si>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</si>
  <si>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</si>
  <si>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</si>
  <si>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</si>
  <si>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</si>
  <si>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</si>
  <si>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</si>
  <si>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</si>
  <si>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</si>
  <si>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</si>
  <si>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</si>
  <si>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</si>
  <si>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</si>
  <si>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</si>
  <si>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</si>
  <si>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</si>
  <si>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</si>
  <si>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</si>
  <si>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</si>
  <si>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</si>
  <si>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</si>
  <si>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</si>
  <si>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</si>
  <si>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</si>
  <si>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</si>
  <si>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</si>
  <si>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</si>
  <si>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</si>
  <si>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</si>
  <si>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</si>
  <si>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</si>
  <si>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</si>
  <si>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</si>
  <si>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</si>
  <si>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</si>
  <si>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</si>
  <si>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</si>
  <si>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</si>
  <si>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</si>
  <si>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</si>
  <si>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</si>
  <si>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</si>
  <si>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</si>
  <si>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</si>
  <si>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</si>
  <si>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</si>
  <si>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</si>
  <si>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</si>
  <si>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</si>
  <si>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</si>
  <si>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</si>
  <si>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</si>
  <si>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</si>
  <si>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</si>
  <si>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</si>
  <si>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</si>
  <si>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</si>
  <si>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</si>
  <si>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</si>
  <si>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</si>
  <si>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</si>
  <si>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</si>
  <si>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</si>
  <si>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</si>
  <si>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</si>
  <si>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</si>
  <si>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</si>
  <si>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</si>
  <si>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</si>
  <si>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</si>
  <si>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</si>
  <si>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</si>
  <si>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</si>
  <si>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</si>
  <si>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</si>
  <si>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</si>
  <si>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</si>
  <si>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</si>
  <si>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</si>
  <si>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</si>
  <si>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</si>
  <si>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</si>
  <si>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</si>
  <si>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</si>
  <si>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</si>
  <si>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</si>
  <si>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</si>
  <si>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</si>
  <si>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</si>
  <si>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</si>
  <si>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</si>
  <si>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</si>
  <si>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</si>
  <si>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</si>
  <si>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</si>
  <si>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</si>
  <si>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</si>
  <si>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</si>
  <si>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</si>
  <si>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</si>
  <si>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</si>
  <si>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</si>
  <si>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</si>
  <si>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</si>
  <si>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</si>
  <si>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</si>
  <si>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</si>
  <si>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</si>
  <si>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</si>
  <si>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</si>
  <si>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</si>
  <si>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</si>
  <si>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</si>
  <si>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</si>
  <si>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</si>
  <si>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</si>
  <si>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</si>
  <si>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</si>
  <si>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</si>
  <si>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</si>
  <si>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</si>
  <si>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</si>
  <si>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</si>
  <si>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</si>
  <si>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</si>
  <si>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</si>
  <si>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</si>
  <si>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</si>
  <si>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</si>
  <si>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</si>
  <si>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</si>
  <si>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</si>
  <si>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</si>
  <si>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</si>
  <si>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</si>
  <si>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</si>
  <si>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</si>
  <si>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</si>
  <si>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</si>
  <si>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</si>
  <si>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</si>
  <si>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</si>
  <si>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</si>
  <si>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</si>
  <si>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</si>
  <si>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</si>
  <si>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</si>
  <si>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</si>
  <si>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</si>
  <si>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</si>
  <si>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</si>
  <si>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 xml:space="preserve">Las disoluciones </t>
  </si>
  <si>
    <t>Lyz Marcela Bernal Gómesz</t>
  </si>
  <si>
    <t>Cuaderno de Estudio</t>
  </si>
  <si>
    <t>CN_10_15_CO</t>
  </si>
  <si>
    <t>Ilustración</t>
  </si>
  <si>
    <t xml:space="preserve">Código shutterstock 48859123 ver descripción y observaciones </t>
  </si>
  <si>
    <t>Por favor del líquido sacar un zoom como se deja en imagen guía</t>
  </si>
  <si>
    <t>Código shutterstock 322301312-10920601</t>
  </si>
  <si>
    <t xml:space="preserve">Ver descripción y observaciones </t>
  </si>
  <si>
    <t>Realizar ilustración igual a la imagen guía</t>
  </si>
  <si>
    <t>Código shutterstock 160352954 -185857388</t>
  </si>
  <si>
    <t>Código shutterstock 98332214</t>
  </si>
  <si>
    <t>Fotografía</t>
  </si>
  <si>
    <t xml:space="preserve">Código shutterstock 142273144 ver descripción y observaciones </t>
  </si>
  <si>
    <t xml:space="preserve">Por favor sacar dos zoom (hielo y agua)  e ilustrar las figuras relacionadas. </t>
  </si>
  <si>
    <t>Código shutterstock  227644015_132405761</t>
  </si>
  <si>
    <t>Unificar imágenes como se deja en la descripción</t>
  </si>
  <si>
    <t>Código shutterstock  66638272</t>
  </si>
  <si>
    <t>Reemplazar los dibujos por los balones que se dispusieron encima. Consignar la información como se encuentra en la imagen realizada a mano alzada. Por favor disponer los balones en orden decreciente de tamaño (disminuye volumen). Se debe evidenciar agua no colorear líquido.</t>
  </si>
  <si>
    <t>Hispánica 001JGX01</t>
  </si>
  <si>
    <t xml:space="preserve">Modificar T°e por T°b 
Te por Tb
</t>
  </si>
  <si>
    <t>Hispánica 001JH201</t>
  </si>
  <si>
    <t>Código shutterstock 135491168</t>
  </si>
  <si>
    <t>Código shutterstock 177605996</t>
  </si>
  <si>
    <t>Código shutterstock 161160032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</si>
</sst>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11.jpeg"/><Relationship Id="rId13" Type="http://schemas.openxmlformats.org/officeDocument/2006/relationships/image" Target="../media/image16.jpeg"/><Relationship Id="rId3" Type="http://schemas.openxmlformats.org/officeDocument/2006/relationships/image" Target="../media/image6.png"/><Relationship Id="rId7" Type="http://schemas.openxmlformats.org/officeDocument/2006/relationships/image" Target="../media/image10.png"/><Relationship Id="rId12" Type="http://schemas.openxmlformats.org/officeDocument/2006/relationships/image" Target="../media/image15.jpe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9.png"/><Relationship Id="rId11" Type="http://schemas.openxmlformats.org/officeDocument/2006/relationships/image" Target="../media/image14.jpeg"/><Relationship Id="rId5" Type="http://schemas.openxmlformats.org/officeDocument/2006/relationships/image" Target="../media/image8.jpeg"/><Relationship Id="rId10" Type="http://schemas.openxmlformats.org/officeDocument/2006/relationships/image" Target="../media/image13.png"/><Relationship Id="rId4" Type="http://schemas.openxmlformats.org/officeDocument/2006/relationships/image" Target="../media/image7.png"/><Relationship Id="rId9" Type="http://schemas.openxmlformats.org/officeDocument/2006/relationships/image" Target="../media/image12.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246063</xdr:colOff>
      <xdr:row>9</xdr:row>
      <xdr:rowOff>261938</xdr:rowOff>
    </xdr:from>
    <xdr:to>
      <xdr:col>9</xdr:col>
      <xdr:colOff>2139633</xdr:colOff>
      <xdr:row>9</xdr:row>
      <xdr:rowOff>985203</xdr:rowOff>
    </xdr:to>
    <xdr:pic>
      <xdr:nvPicPr>
        <xdr:cNvPr id="2" name="Imagen 1"/>
        <xdr:cNvPicPr/>
      </xdr:nvPicPr>
      <xdr:blipFill rotWithShape="1">
        <a:blip xmlns:r="http://schemas.openxmlformats.org/officeDocument/2006/relationships" r:embed="rId1"/>
        <a:srcRect l="39392" t="30891" r="26859" b="46180"/>
        <a:stretch/>
      </xdr:blipFill>
      <xdr:spPr bwMode="auto">
        <a:xfrm>
          <a:off x="13962063" y="2381251"/>
          <a:ext cx="1893570" cy="72326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9</xdr:col>
      <xdr:colOff>261938</xdr:colOff>
      <xdr:row>10</xdr:row>
      <xdr:rowOff>95250</xdr:rowOff>
    </xdr:from>
    <xdr:to>
      <xdr:col>9</xdr:col>
      <xdr:colOff>2611438</xdr:colOff>
      <xdr:row>10</xdr:row>
      <xdr:rowOff>1143000</xdr:rowOff>
    </xdr:to>
    <xdr:pic>
      <xdr:nvPicPr>
        <xdr:cNvPr id="3" name="Imagen 2"/>
        <xdr:cNvPicPr/>
      </xdr:nvPicPr>
      <xdr:blipFill rotWithShape="1">
        <a:blip xmlns:r="http://schemas.openxmlformats.org/officeDocument/2006/relationships" r:embed="rId2"/>
        <a:srcRect l="47943" t="46634" r="16463" b="28376"/>
        <a:stretch/>
      </xdr:blipFill>
      <xdr:spPr bwMode="auto">
        <a:xfrm>
          <a:off x="13977938" y="3444875"/>
          <a:ext cx="2349500" cy="10477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9</xdr:col>
      <xdr:colOff>247650</xdr:colOff>
      <xdr:row>11</xdr:row>
      <xdr:rowOff>76199</xdr:rowOff>
    </xdr:from>
    <xdr:to>
      <xdr:col>9</xdr:col>
      <xdr:colOff>2581275</xdr:colOff>
      <xdr:row>11</xdr:row>
      <xdr:rowOff>1962150</xdr:rowOff>
    </xdr:to>
    <xdr:pic>
      <xdr:nvPicPr>
        <xdr:cNvPr id="4" name="Imagen 3" descr="http://files.pov-planet.webnode.es/200000020-e405de4ff1/Capilaridad.png"/>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954125" y="4962524"/>
          <a:ext cx="2333625" cy="1885951"/>
        </a:xfrm>
        <a:prstGeom prst="rect">
          <a:avLst/>
        </a:prstGeom>
        <a:noFill/>
        <a:ln>
          <a:noFill/>
        </a:ln>
      </xdr:spPr>
    </xdr:pic>
    <xdr:clientData/>
  </xdr:twoCellAnchor>
  <xdr:twoCellAnchor editAs="oneCell">
    <xdr:from>
      <xdr:col>9</xdr:col>
      <xdr:colOff>161925</xdr:colOff>
      <xdr:row>12</xdr:row>
      <xdr:rowOff>161925</xdr:rowOff>
    </xdr:from>
    <xdr:to>
      <xdr:col>9</xdr:col>
      <xdr:colOff>2162175</xdr:colOff>
      <xdr:row>12</xdr:row>
      <xdr:rowOff>1771650</xdr:rowOff>
    </xdr:to>
    <xdr:pic>
      <xdr:nvPicPr>
        <xdr:cNvPr id="5" name="Imagen 4"/>
        <xdr:cNvPicPr/>
      </xdr:nvPicPr>
      <xdr:blipFill rotWithShape="1">
        <a:blip xmlns:r="http://schemas.openxmlformats.org/officeDocument/2006/relationships" r:embed="rId4"/>
        <a:srcRect l="47756" t="23317" r="26396" b="37040"/>
        <a:stretch/>
      </xdr:blipFill>
      <xdr:spPr bwMode="auto">
        <a:xfrm>
          <a:off x="13868400" y="7219950"/>
          <a:ext cx="2000250" cy="1609725"/>
        </a:xfrm>
        <a:prstGeom prst="rect">
          <a:avLst/>
        </a:prstGeom>
        <a:ln>
          <a:noFill/>
        </a:ln>
        <a:extLst>
          <a:ext uri="{53640926-AAD7-44D8-BBD7-CCE9431645EC}">
            <a14:shadowObscured xmlns:a14="http://schemas.microsoft.com/office/drawing/2010/main"/>
          </a:ext>
        </a:extLst>
      </xdr:spPr>
    </xdr:pic>
    <xdr:clientData/>
  </xdr:twoCellAnchor>
  <mc:AlternateContent xmlns:mc="http://schemas.openxmlformats.org/markup-compatibility/2006">
    <mc:Choice xmlns:a14="http://schemas.microsoft.com/office/drawing/2010/main" Requires="a14">
      <xdr:twoCellAnchor>
        <xdr:from>
          <xdr:col>9</xdr:col>
          <xdr:colOff>504825</xdr:colOff>
          <xdr:row>13</xdr:row>
          <xdr:rowOff>190500</xdr:rowOff>
        </xdr:from>
        <xdr:to>
          <xdr:col>9</xdr:col>
          <xdr:colOff>3238499</xdr:colOff>
          <xdr:row>13</xdr:row>
          <xdr:rowOff>2302390</xdr:rowOff>
        </xdr:to>
        <xdr:sp macro="" textlink="">
          <xdr:nvSpPr>
            <xdr:cNvPr id="2050" name="Object 2" hidden="1">
              <a:extLst>
                <a:ext uri="{63B3BB69-23CF-44E3-9099-C40C66FF867C}">
                  <a14:compatExt spid="_x0000_s205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9</xdr:col>
      <xdr:colOff>561974</xdr:colOff>
      <xdr:row>14</xdr:row>
      <xdr:rowOff>19051</xdr:rowOff>
    </xdr:from>
    <xdr:to>
      <xdr:col>9</xdr:col>
      <xdr:colOff>3225799</xdr:colOff>
      <xdr:row>14</xdr:row>
      <xdr:rowOff>1809751</xdr:rowOff>
    </xdr:to>
    <xdr:pic>
      <xdr:nvPicPr>
        <xdr:cNvPr id="7" name="Imagen 6" descr="Sunset over Lake of Two Rivers in Algonquin Park, Ontario, Canada"/>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4268449" y="11249026"/>
          <a:ext cx="2663825" cy="1790700"/>
        </a:xfrm>
        <a:prstGeom prst="rect">
          <a:avLst/>
        </a:prstGeom>
        <a:noFill/>
        <a:ln>
          <a:noFill/>
        </a:ln>
      </xdr:spPr>
    </xdr:pic>
    <xdr:clientData/>
  </xdr:twoCellAnchor>
  <xdr:twoCellAnchor editAs="oneCell">
    <xdr:from>
      <xdr:col>9</xdr:col>
      <xdr:colOff>390525</xdr:colOff>
      <xdr:row>15</xdr:row>
      <xdr:rowOff>161925</xdr:rowOff>
    </xdr:from>
    <xdr:to>
      <xdr:col>9</xdr:col>
      <xdr:colOff>2609215</xdr:colOff>
      <xdr:row>15</xdr:row>
      <xdr:rowOff>1771650</xdr:rowOff>
    </xdr:to>
    <xdr:pic>
      <xdr:nvPicPr>
        <xdr:cNvPr id="8" name="Imagen 7"/>
        <xdr:cNvPicPr/>
      </xdr:nvPicPr>
      <xdr:blipFill rotWithShape="1">
        <a:blip xmlns:r="http://schemas.openxmlformats.org/officeDocument/2006/relationships" r:embed="rId6"/>
        <a:srcRect l="49628" t="25649" r="16093" b="15715"/>
        <a:stretch/>
      </xdr:blipFill>
      <xdr:spPr bwMode="auto">
        <a:xfrm>
          <a:off x="14097000" y="13315950"/>
          <a:ext cx="2218690" cy="16097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9</xdr:col>
      <xdr:colOff>390525</xdr:colOff>
      <xdr:row>16</xdr:row>
      <xdr:rowOff>238124</xdr:rowOff>
    </xdr:from>
    <xdr:to>
      <xdr:col>9</xdr:col>
      <xdr:colOff>2847975</xdr:colOff>
      <xdr:row>16</xdr:row>
      <xdr:rowOff>1600199</xdr:rowOff>
    </xdr:to>
    <xdr:pic>
      <xdr:nvPicPr>
        <xdr:cNvPr id="9" name="Imagen 8"/>
        <xdr:cNvPicPr/>
      </xdr:nvPicPr>
      <xdr:blipFill rotWithShape="1">
        <a:blip xmlns:r="http://schemas.openxmlformats.org/officeDocument/2006/relationships" r:embed="rId7"/>
        <a:srcRect l="50379" t="46967" r="17405" b="20385"/>
        <a:stretch/>
      </xdr:blipFill>
      <xdr:spPr bwMode="auto">
        <a:xfrm>
          <a:off x="14097000" y="15335249"/>
          <a:ext cx="2457450" cy="136207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9</xdr:col>
      <xdr:colOff>809625</xdr:colOff>
      <xdr:row>17</xdr:row>
      <xdr:rowOff>285750</xdr:rowOff>
    </xdr:from>
    <xdr:to>
      <xdr:col>9</xdr:col>
      <xdr:colOff>2181225</xdr:colOff>
      <xdr:row>17</xdr:row>
      <xdr:rowOff>1743075</xdr:rowOff>
    </xdr:to>
    <xdr:pic>
      <xdr:nvPicPr>
        <xdr:cNvPr id="10" name="Imagen 9" descr="Preparing instant coffee"/>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4516100" y="17268825"/>
          <a:ext cx="1371600" cy="1457325"/>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xdr:from>
          <xdr:col>9</xdr:col>
          <xdr:colOff>153487</xdr:colOff>
          <xdr:row>18</xdr:row>
          <xdr:rowOff>61913</xdr:rowOff>
        </xdr:from>
        <xdr:to>
          <xdr:col>9</xdr:col>
          <xdr:colOff>3105150</xdr:colOff>
          <xdr:row>18</xdr:row>
          <xdr:rowOff>2147888</xdr:rowOff>
        </xdr:to>
        <xdr:sp macro="" textlink="">
          <xdr:nvSpPr>
            <xdr:cNvPr id="2052" name="Object 4" hidden="1">
              <a:extLst>
                <a:ext uri="{63B3BB69-23CF-44E3-9099-C40C66FF867C}">
                  <a14:compatExt spid="_x0000_s2052"/>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9</xdr:col>
      <xdr:colOff>219074</xdr:colOff>
      <xdr:row>19</xdr:row>
      <xdr:rowOff>76200</xdr:rowOff>
    </xdr:from>
    <xdr:to>
      <xdr:col>9</xdr:col>
      <xdr:colOff>2649219</xdr:colOff>
      <xdr:row>19</xdr:row>
      <xdr:rowOff>2114550</xdr:rowOff>
    </xdr:to>
    <xdr:pic>
      <xdr:nvPicPr>
        <xdr:cNvPr id="13" name="Imagen 12"/>
        <xdr:cNvPicPr/>
      </xdr:nvPicPr>
      <xdr:blipFill rotWithShape="1">
        <a:blip xmlns:r="http://schemas.openxmlformats.org/officeDocument/2006/relationships" r:embed="rId9"/>
        <a:srcRect l="24908" t="31977" r="35010" b="19052"/>
        <a:stretch/>
      </xdr:blipFill>
      <xdr:spPr bwMode="auto">
        <a:xfrm>
          <a:off x="13925549" y="21174075"/>
          <a:ext cx="2430145" cy="2038350"/>
        </a:xfrm>
        <a:prstGeom prst="rect">
          <a:avLst/>
        </a:prstGeom>
        <a:ln>
          <a:noFill/>
        </a:ln>
        <a:extLst>
          <a:ext uri="{53640926-AAD7-44D8-BBD7-CCE9431645EC}">
            <a14:shadowObscured xmlns:a14="http://schemas.microsoft.com/office/drawing/2010/main"/>
          </a:ext>
        </a:extLst>
      </xdr:spPr>
    </xdr:pic>
    <xdr:clientData/>
  </xdr:twoCellAnchor>
  <mc:AlternateContent xmlns:mc="http://schemas.openxmlformats.org/markup-compatibility/2006">
    <mc:Choice xmlns:a14="http://schemas.microsoft.com/office/drawing/2010/main" Requires="a14">
      <xdr:twoCellAnchor>
        <xdr:from>
          <xdr:col>9</xdr:col>
          <xdr:colOff>27327</xdr:colOff>
          <xdr:row>20</xdr:row>
          <xdr:rowOff>247650</xdr:rowOff>
        </xdr:from>
        <xdr:to>
          <xdr:col>9</xdr:col>
          <xdr:colOff>2981324</xdr:colOff>
          <xdr:row>20</xdr:row>
          <xdr:rowOff>1600200</xdr:rowOff>
        </xdr:to>
        <xdr:sp macro="" textlink="">
          <xdr:nvSpPr>
            <xdr:cNvPr id="2054" name="Object 6" hidden="1">
              <a:extLst>
                <a:ext uri="{63B3BB69-23CF-44E3-9099-C40C66FF867C}">
                  <a14:compatExt spid="_x0000_s205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9</xdr:col>
      <xdr:colOff>38100</xdr:colOff>
      <xdr:row>21</xdr:row>
      <xdr:rowOff>266700</xdr:rowOff>
    </xdr:from>
    <xdr:to>
      <xdr:col>9</xdr:col>
      <xdr:colOff>3028950</xdr:colOff>
      <xdr:row>21</xdr:row>
      <xdr:rowOff>2153920</xdr:rowOff>
    </xdr:to>
    <xdr:pic>
      <xdr:nvPicPr>
        <xdr:cNvPr id="15" name="Imagen 14"/>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3744575" y="25546050"/>
          <a:ext cx="2990850" cy="1887220"/>
        </a:xfrm>
        <a:prstGeom prst="rect">
          <a:avLst/>
        </a:prstGeom>
        <a:noFill/>
        <a:ln>
          <a:noFill/>
        </a:ln>
      </xdr:spPr>
    </xdr:pic>
    <xdr:clientData/>
  </xdr:twoCellAnchor>
  <xdr:twoCellAnchor editAs="oneCell">
    <xdr:from>
      <xdr:col>9</xdr:col>
      <xdr:colOff>161925</xdr:colOff>
      <xdr:row>22</xdr:row>
      <xdr:rowOff>66675</xdr:rowOff>
    </xdr:from>
    <xdr:to>
      <xdr:col>9</xdr:col>
      <xdr:colOff>2780665</xdr:colOff>
      <xdr:row>22</xdr:row>
      <xdr:rowOff>1762125</xdr:rowOff>
    </xdr:to>
    <xdr:pic>
      <xdr:nvPicPr>
        <xdr:cNvPr id="16" name="Imagen 15" descr="Pouring milk in the glass on the background of nature."/>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3868400" y="27632025"/>
          <a:ext cx="2618740" cy="1695450"/>
        </a:xfrm>
        <a:prstGeom prst="rect">
          <a:avLst/>
        </a:prstGeom>
        <a:noFill/>
        <a:ln>
          <a:noFill/>
        </a:ln>
      </xdr:spPr>
    </xdr:pic>
    <xdr:clientData/>
  </xdr:twoCellAnchor>
  <xdr:twoCellAnchor editAs="oneCell">
    <xdr:from>
      <xdr:col>9</xdr:col>
      <xdr:colOff>228600</xdr:colOff>
      <xdr:row>23</xdr:row>
      <xdr:rowOff>95250</xdr:rowOff>
    </xdr:from>
    <xdr:to>
      <xdr:col>9</xdr:col>
      <xdr:colOff>2653030</xdr:colOff>
      <xdr:row>23</xdr:row>
      <xdr:rowOff>1819275</xdr:rowOff>
    </xdr:to>
    <xdr:pic>
      <xdr:nvPicPr>
        <xdr:cNvPr id="17" name="Imagen 16" descr="Dust to dispersion by running through the cars."/>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3935075" y="29556075"/>
          <a:ext cx="2424430" cy="1724025"/>
        </a:xfrm>
        <a:prstGeom prst="rect">
          <a:avLst/>
        </a:prstGeom>
        <a:noFill/>
        <a:ln>
          <a:noFill/>
        </a:ln>
      </xdr:spPr>
    </xdr:pic>
    <xdr:clientData/>
  </xdr:twoCellAnchor>
  <xdr:twoCellAnchor editAs="oneCell">
    <xdr:from>
      <xdr:col>9</xdr:col>
      <xdr:colOff>561975</xdr:colOff>
      <xdr:row>24</xdr:row>
      <xdr:rowOff>85725</xdr:rowOff>
    </xdr:from>
    <xdr:to>
      <xdr:col>9</xdr:col>
      <xdr:colOff>2809875</xdr:colOff>
      <xdr:row>24</xdr:row>
      <xdr:rowOff>1409700</xdr:rowOff>
    </xdr:to>
    <xdr:pic>
      <xdr:nvPicPr>
        <xdr:cNvPr id="18" name="Imagen 17" descr="Modern urban wastewater treatment plant"/>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4268450" y="31499175"/>
          <a:ext cx="2247900" cy="132397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1.vml"/><Relationship Id="rId7" Type="http://schemas.openxmlformats.org/officeDocument/2006/relationships/image" Target="../media/image2.png"/><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5" Type="http://schemas.openxmlformats.org/officeDocument/2006/relationships/image" Target="../media/image1.png"/><Relationship Id="rId4" Type="http://schemas.openxmlformats.org/officeDocument/2006/relationships/oleObject" Target="../embeddings/oleObject1.bin"/><Relationship Id="rId9" Type="http://schemas.openxmlformats.org/officeDocument/2006/relationships/image" Target="../media/image3.png"/></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108"/>
  <sheetViews>
    <sheetView showGridLines="0" tabSelected="1" topLeftCell="G1" zoomScaleNormal="100" zoomScalePageLayoutView="140" workbookViewId="0">
      <pane ySplit="9" topLeftCell="A25" activePane="bottomLeft" state="frozen"/>
      <selection pane="bottomLeft" activeCell="J25" sqref="J2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43.375" style="15" customWidth="1"/>
    <col min="11" max="11" width="32.75" style="15" customWidth="1"/>
    <col min="12" max="12" width="20.375" style="2" hidden="1" customWidth="1"/>
    <col min="13" max="13" width="14.5" style="2" hidden="1" customWidth="1"/>
    <col min="14" max="14" width="10.875" style="2" hidden="1" customWidth="1"/>
    <col min="15" max="15" width="9.2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189</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96.75" customHeight="1" x14ac:dyDescent="0.25">
      <c r="A10" s="12" t="str">
        <f>IF(OR(B10&lt;&gt;"",J10&lt;&gt;""),"IMG01","")</f>
        <v>IMG01</v>
      </c>
      <c r="B10" s="62" t="s">
        <v>192</v>
      </c>
      <c r="C10" s="20" t="str">
        <f t="shared" ref="C10:C41" si="0">IF(OR(B10&lt;&gt;"",J10&lt;&gt;""),IF($G$4="Recurso",CONCATENATE($G$4," ",$G$5),$G$4),"")</f>
        <v>Cuaderno de Estudio</v>
      </c>
      <c r="D10" s="63" t="s">
        <v>191</v>
      </c>
      <c r="E10" s="63" t="s">
        <v>153</v>
      </c>
      <c r="F10" s="13" t="str">
        <f t="shared" ref="F10" si="1">IF(OR(B10&lt;&gt;"",J10&lt;&gt;""),CONCATENATE($C$7,"_",$A10,IF($G$4="Cuaderno de Estudio","_small",CONCATENATE(IF(I10="","","n"),IF(LEFT($G$5,1)="F",".jpg",".png")))),"")</f>
        <v>CN_10_15_CO_IMG01_small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CN_10_15_CO_IMG01_zoom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c r="K10" s="64" t="s">
        <v>193</v>
      </c>
      <c r="O10" s="2" t="str">
        <f>'Definición técnica de imagenes'!A12</f>
        <v>M12D</v>
      </c>
    </row>
    <row r="11" spans="1:16" s="11" customFormat="1" ht="120" customHeight="1" x14ac:dyDescent="0.25">
      <c r="A11" s="12" t="str">
        <f t="shared" ref="A11:A18" si="3">IF(OR(B11&lt;&gt;"",J11&lt;&gt;""),CONCATENATE(LEFT(A10,3),IF(MID(A10,4,2)+1&lt;10,CONCATENATE("0",MID(A10,4,2)+1))),"")</f>
        <v>IMG02</v>
      </c>
      <c r="B11" s="62" t="s">
        <v>194</v>
      </c>
      <c r="C11" s="20" t="str">
        <f t="shared" si="0"/>
        <v>Cuaderno de Estudio</v>
      </c>
      <c r="D11" s="63" t="s">
        <v>191</v>
      </c>
      <c r="E11" s="63" t="s">
        <v>153</v>
      </c>
      <c r="F11" s="13" t="str">
        <f t="shared" ref="F11:F74" si="4">IF(OR(B11&lt;&gt;"",J11&lt;&gt;""),CONCATENATE($C$7,"_",$A11,IF($G$4="Cuaderno de Estudio","_small",CONCATENATE(IF(I11="","","n"),IF(LEFT($G$5,1)="F",".jpg",".png")))),"")</f>
        <v>CN_10_15_CO_IMG02_small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CN_10_15_CO_IMG02_zoom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c r="K11" s="65" t="s">
        <v>203</v>
      </c>
      <c r="O11" s="2" t="str">
        <f>'Definición técnica de imagenes'!A13</f>
        <v>M101</v>
      </c>
    </row>
    <row r="12" spans="1:16" s="11" customFormat="1" ht="171" customHeight="1" x14ac:dyDescent="0.25">
      <c r="A12" s="12" t="str">
        <f t="shared" si="3"/>
        <v>IMG03</v>
      </c>
      <c r="B12" s="62" t="s">
        <v>195</v>
      </c>
      <c r="C12" s="20" t="str">
        <f t="shared" si="0"/>
        <v>Cuaderno de Estudio</v>
      </c>
      <c r="D12" s="63" t="s">
        <v>191</v>
      </c>
      <c r="E12" s="63" t="s">
        <v>154</v>
      </c>
      <c r="F12" s="13" t="str">
        <f t="shared" si="4"/>
        <v>CN_10_15_CO_IMG03_small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CN_10_15_CO_IMG03_zoom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c r="K12" s="64" t="s">
        <v>196</v>
      </c>
      <c r="O12" s="2" t="str">
        <f>'Definición técnica de imagenes'!A18</f>
        <v>Diaporama F1</v>
      </c>
    </row>
    <row r="13" spans="1:16" s="11" customFormat="1" ht="145.5" customHeight="1" x14ac:dyDescent="0.25">
      <c r="A13" s="12" t="str">
        <f t="shared" si="3"/>
        <v>IMG04</v>
      </c>
      <c r="B13" s="62" t="s">
        <v>197</v>
      </c>
      <c r="C13" s="20" t="str">
        <f t="shared" si="0"/>
        <v>Cuaderno de Estudio</v>
      </c>
      <c r="D13" s="63" t="s">
        <v>191</v>
      </c>
      <c r="E13" s="63" t="s">
        <v>153</v>
      </c>
      <c r="F13" s="13" t="str">
        <f t="shared" si="4"/>
        <v>CN_10_15_CO_IMG04_small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CN_10_15_CO_IMG04_zoom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c r="K13" s="64" t="s">
        <v>203</v>
      </c>
      <c r="O13" s="2" t="str">
        <f>'Definición técnica de imagenes'!A19</f>
        <v>F4</v>
      </c>
    </row>
    <row r="14" spans="1:16" s="11" customFormat="1" ht="183" customHeight="1" x14ac:dyDescent="0.25">
      <c r="A14" s="12" t="str">
        <f t="shared" si="3"/>
        <v>IMG05</v>
      </c>
      <c r="B14" s="62" t="s">
        <v>195</v>
      </c>
      <c r="C14" s="20" t="str">
        <f t="shared" si="0"/>
        <v>Cuaderno de Estudio</v>
      </c>
      <c r="D14" s="63" t="s">
        <v>191</v>
      </c>
      <c r="E14" s="63" t="s">
        <v>153</v>
      </c>
      <c r="F14" s="13" t="str">
        <f t="shared" si="4"/>
        <v>CN_10_15_CO_IMG05_small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CN_10_15_CO_IMG05_zoom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c r="K14" s="64" t="s">
        <v>196</v>
      </c>
      <c r="O14" s="2" t="str">
        <f>'Definición técnica de imagenes'!A22</f>
        <v>F6</v>
      </c>
    </row>
    <row r="15" spans="1:16" s="11" customFormat="1" ht="151.5" customHeight="1" x14ac:dyDescent="0.25">
      <c r="A15" s="12" t="str">
        <f t="shared" si="3"/>
        <v>IMG06</v>
      </c>
      <c r="B15" s="62" t="s">
        <v>198</v>
      </c>
      <c r="C15" s="20" t="str">
        <f t="shared" si="0"/>
        <v>Cuaderno de Estudio</v>
      </c>
      <c r="D15" s="63" t="s">
        <v>199</v>
      </c>
      <c r="E15" s="63" t="s">
        <v>153</v>
      </c>
      <c r="F15" s="13" t="str">
        <f t="shared" si="4"/>
        <v>CN_10_15_CO_IMG06_small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CN_10_15_CO_IMG06_zoom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c r="K15" s="66"/>
      <c r="O15" s="2" t="str">
        <f>'Definición técnica de imagenes'!A24</f>
        <v>F6B</v>
      </c>
    </row>
    <row r="16" spans="1:16" s="11" customFormat="1" ht="153" customHeight="1" x14ac:dyDescent="0.3">
      <c r="A16" s="12" t="str">
        <f t="shared" si="3"/>
        <v>IMG07</v>
      </c>
      <c r="B16" s="62" t="s">
        <v>200</v>
      </c>
      <c r="C16" s="20" t="str">
        <f t="shared" si="0"/>
        <v>Cuaderno de Estudio</v>
      </c>
      <c r="D16" s="63" t="s">
        <v>191</v>
      </c>
      <c r="E16" s="63" t="s">
        <v>153</v>
      </c>
      <c r="F16" s="13" t="str">
        <f t="shared" si="4"/>
        <v>CN_10_15_CO_IMG07_small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CN_10_15_CO_IMG07_zoom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c r="K16" s="68" t="s">
        <v>201</v>
      </c>
      <c r="O16" s="2" t="str">
        <f>'Definición técnica de imagenes'!A25</f>
        <v>F7</v>
      </c>
    </row>
    <row r="17" spans="1:15" s="11" customFormat="1" ht="148.5" customHeight="1" x14ac:dyDescent="0.25">
      <c r="A17" s="12" t="str">
        <f t="shared" si="3"/>
        <v>IMG08</v>
      </c>
      <c r="B17" s="62" t="s">
        <v>202</v>
      </c>
      <c r="C17" s="20" t="str">
        <f t="shared" si="0"/>
        <v>Cuaderno de Estudio</v>
      </c>
      <c r="D17" s="63" t="s">
        <v>191</v>
      </c>
      <c r="E17" s="63" t="s">
        <v>153</v>
      </c>
      <c r="F17" s="13" t="str">
        <f t="shared" si="4"/>
        <v>CN_10_15_CO_IMG08_small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CN_10_15_CO_IMG08_zoom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c r="K17" s="64" t="s">
        <v>203</v>
      </c>
      <c r="O17" s="2" t="str">
        <f>'Definición técnica de imagenes'!A27</f>
        <v>F7B</v>
      </c>
    </row>
    <row r="18" spans="1:15" s="11" customFormat="1" ht="148.5" customHeight="1" x14ac:dyDescent="0.25">
      <c r="A18" s="12" t="str">
        <f t="shared" si="3"/>
        <v>IMG09</v>
      </c>
      <c r="B18" s="62" t="s">
        <v>204</v>
      </c>
      <c r="C18" s="20" t="str">
        <f t="shared" si="0"/>
        <v>Cuaderno de Estudio</v>
      </c>
      <c r="D18" s="63" t="s">
        <v>199</v>
      </c>
      <c r="E18" s="63" t="s">
        <v>154</v>
      </c>
      <c r="F18" s="13" t="str">
        <f t="shared" si="4"/>
        <v>CN_10_15_CO_IMG09_small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CN_10_15_CO_IMG09_zoom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c r="K18" s="66"/>
      <c r="O18" s="2" t="str">
        <f>'Definición técnica de imagenes'!A30</f>
        <v>F8</v>
      </c>
    </row>
    <row r="19" spans="1:15" s="11" customFormat="1" ht="175.5" customHeight="1" x14ac:dyDescent="0.3">
      <c r="A19" s="12" t="str">
        <f t="shared" ref="A19:A50" si="6">IF(OR(B19&lt;&gt;"",J19&lt;&gt;""),CONCATENATE(LEFT(A18,3),IF(MID(A18,4,2)+1&lt;10,CONCATENATE("0",MID(A18,4,2)+1),MID(A18,4,2)+1)),"")</f>
        <v>IMG10</v>
      </c>
      <c r="B19" s="62" t="s">
        <v>195</v>
      </c>
      <c r="C19" s="20" t="str">
        <f t="shared" si="0"/>
        <v>Cuaderno de Estudio</v>
      </c>
      <c r="D19" s="63" t="s">
        <v>191</v>
      </c>
      <c r="E19" s="63" t="s">
        <v>153</v>
      </c>
      <c r="F19" s="13" t="str">
        <f t="shared" si="4"/>
        <v>CN_10_15_CO_IMG10_small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CN_10_15_CO_IMG10_zoom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c r="K19" s="68" t="s">
        <v>196</v>
      </c>
      <c r="O19" s="2" t="str">
        <f>'Definición técnica de imagenes'!A31</f>
        <v>F10</v>
      </c>
    </row>
    <row r="20" spans="1:15" s="11" customFormat="1" ht="174" customHeight="1" x14ac:dyDescent="0.25">
      <c r="A20" s="12" t="str">
        <f t="shared" si="6"/>
        <v>IMG11</v>
      </c>
      <c r="B20" s="62" t="s">
        <v>195</v>
      </c>
      <c r="C20" s="20" t="str">
        <f t="shared" si="0"/>
        <v>Cuaderno de Estudio</v>
      </c>
      <c r="D20" s="63" t="s">
        <v>191</v>
      </c>
      <c r="E20" s="63" t="s">
        <v>153</v>
      </c>
      <c r="F20" s="13" t="str">
        <f t="shared" si="4"/>
        <v>CN_10_15_CO_IMG11_small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CN_10_15_CO_IMG11_zoom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c r="K20" s="66" t="s">
        <v>205</v>
      </c>
      <c r="O20" s="2" t="str">
        <f>'Definición técnica de imagenes'!A32</f>
        <v>F10B</v>
      </c>
    </row>
    <row r="21" spans="1:15" s="11" customFormat="1" ht="155.25" customHeight="1" x14ac:dyDescent="0.25">
      <c r="A21" s="12" t="str">
        <f t="shared" si="6"/>
        <v>IMG12</v>
      </c>
      <c r="B21" s="62" t="s">
        <v>206</v>
      </c>
      <c r="C21" s="20" t="str">
        <f t="shared" si="0"/>
        <v>Cuaderno de Estudio</v>
      </c>
      <c r="D21" s="63" t="s">
        <v>191</v>
      </c>
      <c r="E21" s="63" t="s">
        <v>153</v>
      </c>
      <c r="F21" s="13" t="str">
        <f t="shared" si="4"/>
        <v>CN_10_15_CO_IMG12_small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CN_10_15_CO_IMG12_zoom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c r="K21" s="66" t="s">
        <v>207</v>
      </c>
      <c r="O21" s="2" t="str">
        <f>'Definición técnica de imagenes'!A33</f>
        <v>F11</v>
      </c>
    </row>
    <row r="22" spans="1:15" s="11" customFormat="1" ht="180" customHeight="1" x14ac:dyDescent="0.25">
      <c r="A22" s="12" t="str">
        <f t="shared" si="6"/>
        <v>IMG13</v>
      </c>
      <c r="B22" s="62" t="s">
        <v>208</v>
      </c>
      <c r="C22" s="20" t="str">
        <f t="shared" si="0"/>
        <v>Cuaderno de Estudio</v>
      </c>
      <c r="D22" s="63" t="s">
        <v>199</v>
      </c>
      <c r="E22" s="63" t="s">
        <v>153</v>
      </c>
      <c r="F22" s="13" t="str">
        <f t="shared" si="4"/>
        <v>CN_10_15_CO_IMG13_small</v>
      </c>
      <c r="G22" s="13" t="str">
        <f ca="1">IF($F22&lt;&gt;"",IF($G$4="Recurso",VLOOKUP($E22,OFFSET('Definición técnica de imagenes'!$A$1,MATCH($G$5,'Definición técnica de imagenes'!$A$1:$A$104,0)-1,1,COUNTIF('Definición técnica de imagenes'!$A$3:$A$102,$G$5),5),5,FALSE),'Definición técnica de imagenes'!$F$16),"")</f>
        <v>526 x 370 px</v>
      </c>
      <c r="H22" s="13" t="str">
        <f t="shared" ca="1" si="5"/>
        <v>CN_10_15_CO_IMG13_zoom</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63"/>
      <c r="K22" s="69"/>
      <c r="O22" s="2" t="str">
        <f>'Definición técnica de imagenes'!A34</f>
        <v>F12</v>
      </c>
    </row>
    <row r="23" spans="1:15" s="11" customFormat="1" ht="149.25" customHeight="1" x14ac:dyDescent="0.25">
      <c r="A23" s="12" t="str">
        <f t="shared" si="6"/>
        <v>IMG14</v>
      </c>
      <c r="B23" s="62" t="s">
        <v>209</v>
      </c>
      <c r="C23" s="20" t="str">
        <f t="shared" si="0"/>
        <v>Cuaderno de Estudio</v>
      </c>
      <c r="D23" s="63" t="s">
        <v>199</v>
      </c>
      <c r="E23" s="63" t="s">
        <v>153</v>
      </c>
      <c r="F23" s="13" t="str">
        <f t="shared" si="4"/>
        <v>CN_10_15_CO_IMG14_small</v>
      </c>
      <c r="G23" s="13" t="str">
        <f ca="1">IF($F23&lt;&gt;"",IF($G$4="Recurso",VLOOKUP($E23,OFFSET('Definición técnica de imagenes'!$A$1,MATCH($G$5,'Definición técnica de imagenes'!$A$1:$A$104,0)-1,1,COUNTIF('Definición técnica de imagenes'!$A$3:$A$102,$G$5),5),5,FALSE),'Definición técnica de imagenes'!$F$16),"")</f>
        <v>526 x 370 px</v>
      </c>
      <c r="H23" s="13" t="str">
        <f t="shared" ca="1" si="5"/>
        <v>CN_10_15_CO_IMG14_zoom</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600 px</v>
      </c>
      <c r="J23" s="64"/>
      <c r="K23" s="64"/>
      <c r="O23" s="2" t="str">
        <f>'Definición técnica de imagenes'!A35</f>
        <v>F13</v>
      </c>
    </row>
    <row r="24" spans="1:15" s="11" customFormat="1" ht="153.75" customHeight="1" x14ac:dyDescent="0.25">
      <c r="A24" s="12" t="str">
        <f t="shared" si="6"/>
        <v>IMG15</v>
      </c>
      <c r="B24" s="62" t="s">
        <v>210</v>
      </c>
      <c r="C24" s="20" t="str">
        <f t="shared" si="0"/>
        <v>Cuaderno de Estudio</v>
      </c>
      <c r="D24" s="63" t="s">
        <v>199</v>
      </c>
      <c r="E24" s="63" t="s">
        <v>153</v>
      </c>
      <c r="F24" s="13" t="str">
        <f t="shared" si="4"/>
        <v>CN_10_15_CO_IMG15_small</v>
      </c>
      <c r="G24" s="13" t="str">
        <f ca="1">IF($F24&lt;&gt;"",IF($G$4="Recurso",VLOOKUP($E24,OFFSET('Definición técnica de imagenes'!$A$1,MATCH($G$5,'Definición técnica de imagenes'!$A$1:$A$104,0)-1,1,COUNTIF('Definición técnica de imagenes'!$A$3:$A$102,$G$5),5),5,FALSE),'Definición técnica de imagenes'!$F$16),"")</f>
        <v>526 x 370 px</v>
      </c>
      <c r="H24" s="13" t="str">
        <f t="shared" ca="1" si="5"/>
        <v>CN_10_15_CO_IMG15_zoom</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600 px</v>
      </c>
      <c r="J24" s="63"/>
      <c r="K24" s="65"/>
      <c r="O24" s="2" t="str">
        <f>'Definición técnica de imagenes'!A37</f>
        <v>F13B</v>
      </c>
    </row>
    <row r="25" spans="1:15" s="11" customFormat="1" ht="122.25" customHeight="1" x14ac:dyDescent="0.25">
      <c r="A25" s="12" t="str">
        <f t="shared" si="6"/>
        <v>IMG16</v>
      </c>
      <c r="B25" s="62" t="s">
        <v>211</v>
      </c>
      <c r="C25" s="20" t="str">
        <f t="shared" si="0"/>
        <v>Cuaderno de Estudio</v>
      </c>
      <c r="D25" s="63" t="s">
        <v>199</v>
      </c>
      <c r="E25" s="63" t="s">
        <v>153</v>
      </c>
      <c r="F25" s="13" t="str">
        <f t="shared" si="4"/>
        <v>CN_10_15_CO_IMG16_small</v>
      </c>
      <c r="G25" s="13" t="str">
        <f ca="1">IF($F25&lt;&gt;"",IF($G$4="Recurso",VLOOKUP($E25,OFFSET('Definición técnica de imagenes'!$A$1,MATCH($G$5,'Definición técnica de imagenes'!$A$1:$A$104,0)-1,1,COUNTIF('Definición técnica de imagenes'!$A$3:$A$102,$G$5),5),5,FALSE),'Definición técnica de imagenes'!$F$16),"")</f>
        <v>526 x 370 px</v>
      </c>
      <c r="H25" s="13" t="str">
        <f t="shared" ca="1" si="5"/>
        <v>CN_10_15_CO_IMG16_zoom</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600 px</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legacyDrawing r:id="rId3"/>
  <oleObjects>
    <mc:AlternateContent xmlns:mc="http://schemas.openxmlformats.org/markup-compatibility/2006">
      <mc:Choice Requires="x14">
        <oleObject progId="PBrush" shapeId="2050" r:id="rId4">
          <objectPr defaultSize="0" autoPict="0" r:id="rId5">
            <anchor moveWithCells="1" sizeWithCells="1">
              <from>
                <xdr:col>9</xdr:col>
                <xdr:colOff>504825</xdr:colOff>
                <xdr:row>13</xdr:row>
                <xdr:rowOff>190500</xdr:rowOff>
              </from>
              <to>
                <xdr:col>9</xdr:col>
                <xdr:colOff>3238500</xdr:colOff>
                <xdr:row>13</xdr:row>
                <xdr:rowOff>2305050</xdr:rowOff>
              </to>
            </anchor>
          </objectPr>
        </oleObject>
      </mc:Choice>
      <mc:Fallback>
        <oleObject progId="PBrush" shapeId="2050" r:id="rId4"/>
      </mc:Fallback>
    </mc:AlternateContent>
    <mc:AlternateContent xmlns:mc="http://schemas.openxmlformats.org/markup-compatibility/2006">
      <mc:Choice Requires="x14">
        <oleObject progId="PBrush" shapeId="2052" r:id="rId6">
          <objectPr defaultSize="0" autoPict="0" r:id="rId7">
            <anchor moveWithCells="1" sizeWithCells="1">
              <from>
                <xdr:col>9</xdr:col>
                <xdr:colOff>152400</xdr:colOff>
                <xdr:row>18</xdr:row>
                <xdr:rowOff>66675</xdr:rowOff>
              </from>
              <to>
                <xdr:col>9</xdr:col>
                <xdr:colOff>3105150</xdr:colOff>
                <xdr:row>18</xdr:row>
                <xdr:rowOff>2152650</xdr:rowOff>
              </to>
            </anchor>
          </objectPr>
        </oleObject>
      </mc:Choice>
      <mc:Fallback>
        <oleObject progId="PBrush" shapeId="2052" r:id="rId6"/>
      </mc:Fallback>
    </mc:AlternateContent>
    <mc:AlternateContent xmlns:mc="http://schemas.openxmlformats.org/markup-compatibility/2006">
      <mc:Choice Requires="x14">
        <oleObject progId="PBrush" shapeId="2054" r:id="rId8">
          <objectPr defaultSize="0" autoPict="0" r:id="rId9">
            <anchor moveWithCells="1" sizeWithCells="1">
              <from>
                <xdr:col>9</xdr:col>
                <xdr:colOff>28575</xdr:colOff>
                <xdr:row>20</xdr:row>
                <xdr:rowOff>247650</xdr:rowOff>
              </from>
              <to>
                <xdr:col>9</xdr:col>
                <xdr:colOff>2981325</xdr:colOff>
                <xdr:row>20</xdr:row>
                <xdr:rowOff>1600200</xdr:rowOff>
              </to>
            </anchor>
          </objectPr>
        </oleObject>
      </mc:Choice>
      <mc:Fallback>
        <oleObject progId="PBrush" shapeId="2054" r:id="rId8"/>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2015-11-22T03:19:03Z</dcterms:modified>
</cp:coreProperties>
</file>