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Magda Gaviria\CN_09_01_CO\Procesad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H11"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D17" i="2"/>
  <c r="D18" i="2" s="1"/>
  <c r="D5" i="2"/>
  <c r="D7" i="2"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<sst xmlns="http://schemas.openxmlformats.org/spreadsheetml/2006/main" count="406" uniqueCount="212">
  <si>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</si>
  <si>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</si>
  <si>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</si>
  <si>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</si>
  <si>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</si>
  <si>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</si>
  <si>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</si>
  <si>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</si>
  <si>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</si>
  <si>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</si>
  <si>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</si>
  <si>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</si>
  <si>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</si>
  <si>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</si>
  <si>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</si>
  <si>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</si>
  <si>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</si>
  <si>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</si>
  <si>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</si>
  <si>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</si>
  <si>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</si>
  <si>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</si>
  <si>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</si>
  <si>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</si>
  <si>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</si>
  <si>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</si>
  <si>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</si>
  <si>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</si>
  <si>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</si>
  <si>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</si>
  <si>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</si>
  <si>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</si>
  <si>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</si>
  <si>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</si>
  <si>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</si>
  <si>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</si>
  <si>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</si>
  <si>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</si>
  <si>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</si>
  <si>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</si>
  <si>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</si>
  <si>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</si>
  <si>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</si>
  <si>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</si>
  <si>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</si>
  <si>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</si>
  <si>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</si>
  <si>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</si>
  <si>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</si>
  <si>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</si>
  <si>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</si>
  <si>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</si>
  <si>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</si>
  <si>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</si>
  <si>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</si>
  <si>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</si>
  <si>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</si>
  <si>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</si>
  <si>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</si>
  <si>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</si>
  <si>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</si>
  <si>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</si>
  <si>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</si>
  <si>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</si>
  <si>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</si>
  <si>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</si>
  <si>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</si>
  <si>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</si>
  <si>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</si>
  <si>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</si>
  <si>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</si>
  <si>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</si>
  <si>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</si>
  <si>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</si>
  <si>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</si>
  <si>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</si>
  <si>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</si>
  <si>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</si>
  <si>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</si>
  <si>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</si>
  <si>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</si>
  <si>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</si>
  <si>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</si>
  <si>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</si>
  <si>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</si>
  <si>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</si>
  <si>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</si>
  <si>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</si>
  <si>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</si>
  <si>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</si>
  <si>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</si>
  <si>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</si>
  <si>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</si>
  <si>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</si>
  <si>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</si>
  <si>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</si>
  <si>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</si>
  <si>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</si>
  <si>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</si>
  <si>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</si>
  <si>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</si>
  <si>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</si>
  <si>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</si>
  <si>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</si>
  <si>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</si>
  <si>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</si>
  <si>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</si>
  <si>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</si>
  <si>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</si>
  <si>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</si>
  <si>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</si>
  <si>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</si>
  <si>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</si>
  <si>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</si>
  <si>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</si>
  <si>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</si>
  <si>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</si>
  <si>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</si>
  <si>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</si>
  <si>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</si>
  <si>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</si>
  <si>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</si>
  <si>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</si>
  <si>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</si>
  <si>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</si>
  <si>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</si>
  <si>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</si>
  <si>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</si>
  <si>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</si>
  <si>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</si>
  <si>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</si>
  <si>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</si>
  <si>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</si>
  <si>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</si>
  <si>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</si>
  <si>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</si>
  <si>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</si>
  <si>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</si>
  <si>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</si>
  <si>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</si>
  <si>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</si>
  <si>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</si>
  <si>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</si>
  <si>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</si>
  <si>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</si>
  <si>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</si>
  <si>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</si>
  <si>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</si>
  <si>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</si>
  <si>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</si>
  <si>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</si>
  <si>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</si>
  <si>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</si>
  <si>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</si>
  <si>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</si>
  <si>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</si>
  <si>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</si>
  <si>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</si>
  <si>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</si>
  <si>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</si>
  <si>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</si>
  <si>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</si>
  <si>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</si>
  <si>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</si>
  <si>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</si>
  <si>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</si>
  <si>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</si>
  <si>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</si>
  <si>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</si>
  <si>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</si>
  <si>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</si>
  <si>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</si>
  <si>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</si>
  <si>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</si>
  <si>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</si>
  <si>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</si>
  <si>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</si>
  <si>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</si>
  <si>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</si>
  <si>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</si>
  <si>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</si>
  <si>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</si>
  <si>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</si>
  <si>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</si>
  <si>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</si>
  <si>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</si>
  <si>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</si>
  <si>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</si>
  <si>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</si>
  <si>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CN_09_01_REC220</t>
  </si>
  <si>
    <t>Fotografía</t>
  </si>
  <si>
    <t>http://www.slideshare.net/ymgallo/regulacin-gnica-2</t>
  </si>
  <si>
    <t>Ilustración</t>
  </si>
  <si>
    <t>Un dibujo del ADN y diferentes tipos de células</t>
  </si>
  <si>
    <t>Puntos de la regulación de la expresión</t>
  </si>
  <si>
    <t>Ilustrar la gráfica de la primera diapositiva y quitar el título. Hacer lo siguientes reemplazos de texto: ARNm (transcripción primaria) por ARN sin editar; Regulación del splicing por Regulación de la edición de ARN; ARNm por ARN editado [aparece después de la palabra Núcleo]; ARNm estable por ARN editado; Transducción por Traducción; Regulación de la transducción por Regulación de la traducción.</t>
  </si>
  <si>
    <t>Varias proteínas</t>
  </si>
  <si>
    <t>Lupa sobre célula</t>
  </si>
  <si>
    <t>Quitar todos los textos d ela imagen, y hacer una lupa que amplie el mRNA que está saliendo del núcleo.</t>
  </si>
  <si>
    <t>265052483 y 94692370</t>
  </si>
  <si>
    <t>ADN, ARN y Proteína</t>
  </si>
  <si>
    <t>Pone la imagen del ADN a la izquierda, representar a su derecha el ARN con una sola de las dos cadenas de la primera imagen (y cambiarle el color), y poner la otra imagen, la proteína, a la derecha.</t>
  </si>
  <si>
    <t>Traducción de proteínas</t>
  </si>
  <si>
    <t>Se cambian las palabras: gene por Gen, (nucleus) por (núcleo), (cytoplasm) por (citoplasma), (a) TRANSCRIPTION por TRANSCRIPCIÓN, messenger RNA por ARNm, (b) TRANSLATION por TRADUCCIÓN, protein por proteína.</t>
  </si>
  <si>
    <t>Transcripción y traducción en la célula</t>
  </si>
  <si>
    <t>Célula en 3d</t>
  </si>
  <si>
    <t>Ver observaciones</t>
  </si>
  <si>
    <t>Diagrama con los procesos de trascripción y traducción</t>
  </si>
  <si>
    <t>Quitar los círculos que representan el núcleo y el citoplasma, así como esos textos. Cambiar los siguientes textos como sigue: DNA por ADN, Transcription por Transcripción, RNA por ARN, Splicing por Edición del ARN, mRNA por ARN, Export por Movilización del ARN, Translation por Traducción, a.a chain por proteína, Folding por Edición de la proteína, Proteín por proteína editada.</t>
  </si>
  <si>
    <t>Muchas señales de stop</t>
  </si>
  <si>
    <t>Hombre con signos de interrogación</t>
  </si>
  <si>
    <t>Eliminar el texto que dice Small ribosomal unit, y cambiar los demás así: Largue ribosomal unit por Ribosoma; Growing polypeptide chain por Proteína; tRNA por ARNt, mRNA por ARNm.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</si>
</sst>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sel="22" val="1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25400</xdr:colOff>
      <xdr:row>19</xdr:row>
      <xdr:rowOff>63500</xdr:rowOff>
    </xdr:from>
    <xdr:to>
      <xdr:col>10</xdr:col>
      <xdr:colOff>2212695</xdr:colOff>
      <xdr:row>19</xdr:row>
      <xdr:rowOff>2142416</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08400" y="11976100"/>
          <a:ext cx="2187295" cy="20789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42376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v>106781666</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CN_09_01_REC220_IMG01.jpg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197</v>
      </c>
      <c r="K10" s="64" t="s">
        <v>198</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303919937</v>
      </c>
      <c r="C11" s="20" t="str">
        <f t="shared" si="0"/>
        <v>Recurso F4</v>
      </c>
      <c r="D11" s="63" t="s">
        <v>190</v>
      </c>
      <c r="E11" s="63" t="s">
        <v>155</v>
      </c>
      <c r="F11" s="13" t="str">
        <f t="shared" ref="F11:F74" ca="1" si="4">IF(OR(B11&lt;&gt;"",J11&lt;&gt;""),CONCATENATE($C$7,"_",$A11,IF($G$4="Cuaderno de Estudio","_small",CONCATENATE(IF(I11="","","n"),IF(LEFT($G$5,1)="F",".jpg",".png")))),"")</f>
        <v>CN_09_01_REC220_IMG02.jpg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c r="O11" s="2" t="str">
        <f>'Definición técnica de imagenes'!A13</f>
        <v>M101</v>
      </c>
    </row>
    <row r="12" spans="1:16" s="11" customFormat="1" ht="27" x14ac:dyDescent="0.25">
      <c r="A12" s="12" t="str">
        <f t="shared" si="3"/>
        <v>IMG03</v>
      </c>
      <c r="B12" s="62">
        <v>223480267</v>
      </c>
      <c r="C12" s="20" t="str">
        <f t="shared" si="0"/>
        <v>Recurso F4</v>
      </c>
      <c r="D12" s="63" t="s">
        <v>190</v>
      </c>
      <c r="E12" s="63" t="s">
        <v>163</v>
      </c>
      <c r="F12" s="13" t="str">
        <f t="shared" ca="1" si="4"/>
        <v>CN_09_01_REC220_IMG03.jpg</v>
      </c>
      <c r="G12" s="13" t="str">
        <f ca="1">IF($F12&lt;&gt;"",IF($G$4="Recurso",VLOOKUP($E12,OFFSET('Definición técnica de imagenes'!$A$1,MATCH($G$5,'Definición técnica de imagenes'!$A$1:$A$104,0)-1,1,COUNTIF('Definición técnica de imagenes'!$A$3:$A$102,$G$5),5),5,FALSE),'Definición técnica de imagenes'!$F$16),"")</f>
        <v>330 x 475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94.5" x14ac:dyDescent="0.25">
      <c r="A13" s="12" t="str">
        <f t="shared" si="3"/>
        <v>IMG04</v>
      </c>
      <c r="B13" s="62" t="s">
        <v>199</v>
      </c>
      <c r="C13" s="20" t="str">
        <f t="shared" si="0"/>
        <v>Recurso F4</v>
      </c>
      <c r="D13" s="63" t="s">
        <v>190</v>
      </c>
      <c r="E13" s="63" t="s">
        <v>155</v>
      </c>
      <c r="F13" s="13" t="str">
        <f t="shared" ca="1" si="4"/>
        <v>CN_09_01_REC220_IMG04.jpg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200</v>
      </c>
      <c r="K13" s="64" t="s">
        <v>201</v>
      </c>
      <c r="O13" s="2" t="str">
        <f>'Definición técnica de imagenes'!A19</f>
        <v>F4</v>
      </c>
    </row>
    <row r="14" spans="1:16" s="11" customFormat="1" ht="81" x14ac:dyDescent="0.25">
      <c r="A14" s="12" t="str">
        <f t="shared" si="3"/>
        <v>IMG05</v>
      </c>
      <c r="B14" s="62">
        <v>163605509</v>
      </c>
      <c r="C14" s="20" t="str">
        <f t="shared" si="0"/>
        <v>Recurso F4</v>
      </c>
      <c r="D14" s="63" t="s">
        <v>192</v>
      </c>
      <c r="E14" s="63" t="s">
        <v>163</v>
      </c>
      <c r="F14" s="13" t="str">
        <f t="shared" ca="1" si="4"/>
        <v>CN_09_01_REC220_IMG05.jpg</v>
      </c>
      <c r="G14" s="13" t="str">
        <f ca="1">IF($F14&lt;&gt;"",IF($G$4="Recurso",VLOOKUP($E14,OFFSET('Definición técnica de imagenes'!$A$1,MATCH($G$5,'Definición técnica de imagenes'!$A$1:$A$104,0)-1,1,COUNTIF('Definición técnica de imagenes'!$A$3:$A$102,$G$5),5),5,FALSE),'Definición técnica de imagenes'!$F$16),"")</f>
        <v>330 x 475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202</v>
      </c>
      <c r="K14" s="64" t="s">
        <v>211</v>
      </c>
      <c r="O14" s="2" t="str">
        <f>'Definición técnica de imagenes'!A22</f>
        <v>F6</v>
      </c>
    </row>
    <row r="15" spans="1:16" s="11" customFormat="1" ht="21" customHeight="1" x14ac:dyDescent="0.25">
      <c r="A15" s="12" t="str">
        <f t="shared" si="3"/>
        <v>IMG06</v>
      </c>
      <c r="B15" s="62">
        <v>200051120</v>
      </c>
      <c r="C15" s="20" t="str">
        <f t="shared" si="0"/>
        <v>Recurso F4</v>
      </c>
      <c r="D15" s="63" t="s">
        <v>190</v>
      </c>
      <c r="E15" s="63" t="s">
        <v>155</v>
      </c>
      <c r="F15" s="13" t="str">
        <f t="shared" ca="1" si="4"/>
        <v>CN_09_01_REC220_IMG06.jpg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210</v>
      </c>
      <c r="K15" s="66"/>
      <c r="O15" s="2" t="str">
        <f>'Definición técnica de imagenes'!A24</f>
        <v>F6B</v>
      </c>
    </row>
    <row r="16" spans="1:16" s="11" customFormat="1" ht="28.5" customHeight="1" x14ac:dyDescent="0.3">
      <c r="A16" s="12" t="str">
        <f t="shared" si="3"/>
        <v>IMG07</v>
      </c>
      <c r="B16" s="62">
        <v>106781666</v>
      </c>
      <c r="C16" s="20" t="str">
        <f t="shared" si="0"/>
        <v>Recurso F4</v>
      </c>
      <c r="D16" s="63" t="s">
        <v>192</v>
      </c>
      <c r="E16" s="63" t="s">
        <v>163</v>
      </c>
      <c r="F16" s="13" t="str">
        <f t="shared" ca="1" si="4"/>
        <v>CN_09_01_REC220_IMG07.jpg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207</v>
      </c>
      <c r="K16" s="68" t="s">
        <v>208</v>
      </c>
      <c r="O16" s="2" t="str">
        <f>'Definición técnica de imagenes'!A25</f>
        <v>F7</v>
      </c>
    </row>
    <row r="17" spans="1:15" s="11" customFormat="1" x14ac:dyDescent="0.25">
      <c r="A17" s="12" t="str">
        <f t="shared" si="3"/>
        <v>IMG08</v>
      </c>
      <c r="B17" s="62">
        <v>251347138</v>
      </c>
      <c r="C17" s="20" t="str">
        <f t="shared" si="0"/>
        <v>Recurso F4</v>
      </c>
      <c r="D17" s="63" t="s">
        <v>190</v>
      </c>
      <c r="E17" s="63" t="s">
        <v>155</v>
      </c>
      <c r="F17" s="13" t="str">
        <f t="shared" ca="1" si="4"/>
        <v>CN_09_01_REC220_IMG08.jpg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209</v>
      </c>
      <c r="K17" s="66"/>
      <c r="O17" s="2" t="str">
        <f>'Definición técnica de imagenes'!A27</f>
        <v>F7B</v>
      </c>
    </row>
    <row r="18" spans="1:15" s="11" customFormat="1" ht="175.5" x14ac:dyDescent="0.25">
      <c r="A18" s="12" t="str">
        <f t="shared" si="3"/>
        <v>IMG09</v>
      </c>
      <c r="B18" s="62" t="s">
        <v>191</v>
      </c>
      <c r="C18" s="20" t="str">
        <f t="shared" si="0"/>
        <v>Recurso F4</v>
      </c>
      <c r="D18" s="63" t="s">
        <v>192</v>
      </c>
      <c r="E18" s="63" t="s">
        <v>163</v>
      </c>
      <c r="F18" s="13" t="str">
        <f t="shared" ca="1" si="4"/>
        <v>CN_09_01_REC220_IMG09.jpg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194</v>
      </c>
      <c r="K18" s="66" t="s">
        <v>195</v>
      </c>
      <c r="O18" s="2" t="str">
        <f>'Definición técnica de imagenes'!A30</f>
        <v>F8</v>
      </c>
    </row>
    <row r="19" spans="1:15" s="11" customFormat="1" ht="14.25" x14ac:dyDescent="0.3">
      <c r="A19" s="12" t="str">
        <f t="shared" ref="A19:A50" si="6">IF(OR(B19&lt;&gt;"",J19&lt;&gt;""),CONCATENATE(LEFT(A18,3),IF(MID(A18,4,2)+1&lt;10,CONCATENATE("0",MID(A18,4,2)+1),MID(A18,4,2)+1)),"")</f>
        <v>IMG10</v>
      </c>
      <c r="B19" s="62">
        <v>121335154</v>
      </c>
      <c r="C19" s="20" t="str">
        <f t="shared" si="0"/>
        <v>Recurso F4</v>
      </c>
      <c r="D19" s="63" t="s">
        <v>190</v>
      </c>
      <c r="E19" s="63" t="s">
        <v>155</v>
      </c>
      <c r="F19" s="13" t="str">
        <f t="shared" ca="1" si="4"/>
        <v>CN_09_01_REC220_IMG10.jpg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205</v>
      </c>
      <c r="K19" s="68"/>
      <c r="O19" s="2" t="str">
        <f>'Definición técnica de imagenes'!A31</f>
        <v>F10</v>
      </c>
    </row>
    <row r="20" spans="1:15" s="11" customFormat="1" ht="274.5" customHeight="1" x14ac:dyDescent="0.25">
      <c r="A20" s="12" t="str">
        <f t="shared" si="6"/>
        <v>IMG11</v>
      </c>
      <c r="B20" s="62" t="s">
        <v>206</v>
      </c>
      <c r="C20" s="20" t="str">
        <f t="shared" si="0"/>
        <v>Recurso F4</v>
      </c>
      <c r="D20" s="63" t="s">
        <v>192</v>
      </c>
      <c r="E20" s="63" t="s">
        <v>163</v>
      </c>
      <c r="F20" s="13" t="str">
        <f t="shared" ca="1" si="4"/>
        <v>CN_09_01_REC220_IMG11.jpg</v>
      </c>
      <c r="G20" s="13" t="str">
        <f ca="1">IF($F20&lt;&gt;"",IF($G$4="Recurso",VLOOKUP($E20,OFFSET('Definición técnica de imagenes'!$A$1,MATCH($G$5,'Definición técnica de imagenes'!$A$1:$A$104,0)-1,1,COUNTIF('Definición técnica de imagenes'!$A$3:$A$102,$G$5),5),5,FALSE),'Definición técnica de imagenes'!$F$16),"")</f>
        <v>330 x 475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204</v>
      </c>
      <c r="K20" s="64" t="s">
        <v>203</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7"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CN_09_01_CO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SolicitudGrafica_CN_09_01_CO.xls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CN_09_01_REC220</v>
      </c>
      <c r="E17" s="100"/>
      <c r="F17" s="101"/>
      <c r="J17" s="22">
        <v>14</v>
      </c>
      <c r="K17" s="22">
        <v>14</v>
      </c>
    </row>
    <row r="18" spans="1:11" ht="79.5" thickBot="1" x14ac:dyDescent="0.3">
      <c r="A18" s="33" t="s">
        <v>48</v>
      </c>
      <c r="B18" s="31"/>
      <c r="C18" s="59" t="s">
        <v>120</v>
      </c>
      <c r="D18" s="91" t="str">
        <f>CONCATENATE("SolicitudGrafica_",D17,".xls")</f>
        <v>SolicitudGrafica_CN_09_01_REC220.xls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2</v>
      </c>
      <c r="I20" s="22">
        <v>7</v>
      </c>
      <c r="J20" s="22">
        <v>1</v>
      </c>
      <c r="K20" s="22">
        <v>17</v>
      </c>
    </row>
    <row r="21" spans="1:11" x14ac:dyDescent="0.25">
      <c r="H21" s="22" t="str">
        <f>IF(INDEX(H4:H7,H20)=H4,"MA",IF(INDEX(H4:H7,H20)=H5,"CN",IF(INDEX(H4:H7,H20)=H6,"CS",IF(INDEX(H4:H7,H20)=H7,"LE"))))</f>
        <v>CN</v>
      </c>
      <c r="I21" s="22" t="str">
        <f>CONCATENATE(IF((I20+2)&lt;10,"0",""),I20+2)</f>
        <v>09</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22</v>
      </c>
    </row>
    <row r="45" spans="11:11" x14ac:dyDescent="0.25">
      <c r="K45" s="22" t="str">
        <f>CONCATENATE("REC",K44,0)</f>
        <v>REC220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2016-01-15T18:07:36Z</dcterms:modified>
</cp:coreProperties>
</file>