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Magda\Desktop\2015\PLANETA\REC_CN_08_07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F11" i="1" l="1"/>
  <c r="G11" i="1" s="1"/>
  <c r="H10" i="1"/>
  <c r="A13" i="1"/>
  <c r="F10" i="1"/>
  <c r="G10" i="1" s="1"/>
  <c r="F13" i="1" l="1"/>
  <c r="G13" i="1" s="1"/>
  <c r="H13" i="1"/>
  <c r="A14" i="1"/>
  <c r="F14" i="1" l="1"/>
  <c r="G14" i="1" s="1"/>
  <c r="H14" i="1"/>
  <c r="A15" i="1"/>
  <c r="F15" i="1" l="1"/>
  <c r="G15" i="1" s="1"/>
  <c r="H15" i="1"/>
  <c r="A16" i="1"/>
  <c r="F16" i="1" l="1"/>
  <c r="G16" i="1" s="1"/>
  <c r="H16" i="1"/>
  <c r="A17" i="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<sst xmlns="http://schemas.openxmlformats.org/spreadsheetml/2006/main" count="386" uniqueCount="199">
  <si>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</si>
  <si>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</si>
  <si>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</si>
  <si>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</si>
  <si>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</si>
  <si>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</si>
  <si>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</si>
  <si>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</si>
  <si>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</si>
  <si>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</si>
  <si>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</si>
  <si>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</si>
  <si>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</si>
  <si>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</si>
  <si>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</si>
  <si>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</si>
  <si>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</si>
  <si>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</si>
  <si>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</si>
  <si>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</si>
  <si>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</si>
  <si>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</si>
  <si>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</si>
  <si>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</si>
  <si>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</si>
  <si>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</si>
  <si>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</si>
  <si>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</si>
  <si>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</si>
  <si>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</si>
  <si>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</si>
  <si>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</si>
  <si>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</si>
  <si>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</si>
  <si>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</si>
  <si>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</si>
  <si>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</si>
  <si>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</si>
  <si>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</si>
  <si>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</si>
  <si>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</si>
  <si>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</si>
  <si>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</si>
  <si>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</si>
  <si>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</si>
  <si>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</si>
  <si>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</si>
  <si>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</si>
  <si>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</si>
  <si>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</si>
  <si>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</si>
  <si>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</si>
  <si>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</si>
  <si>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</si>
  <si>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</si>
  <si>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</si>
  <si>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</si>
  <si>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</si>
  <si>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</si>
  <si>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</si>
  <si>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</si>
  <si>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</si>
  <si>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</si>
  <si>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</si>
  <si>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</si>
  <si>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</si>
  <si>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</si>
  <si>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</si>
  <si>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</si>
  <si>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</si>
  <si>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</si>
  <si>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</si>
  <si>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</si>
  <si>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</si>
  <si>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</si>
  <si>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</si>
  <si>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</si>
  <si>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</si>
  <si>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</si>
  <si>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</si>
  <si>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</si>
  <si>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</si>
  <si>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</si>
  <si>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</si>
  <si>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</si>
  <si>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</si>
  <si>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</si>
  <si>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</si>
  <si>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</si>
  <si>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</si>
  <si>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</si>
  <si>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</si>
  <si>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</si>
  <si>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</si>
  <si>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</si>
  <si>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</si>
  <si>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</si>
  <si>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</si>
  <si>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</si>
  <si>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</si>
  <si>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</si>
  <si>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</si>
  <si>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</si>
  <si>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</si>
  <si>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</si>
  <si>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</si>
  <si>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</si>
  <si>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</si>
  <si>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</si>
  <si>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</si>
  <si>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</si>
  <si>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</si>
  <si>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</si>
  <si>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</si>
  <si>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</si>
  <si>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</si>
  <si>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</si>
  <si>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</si>
  <si>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</si>
  <si>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</si>
  <si>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</si>
  <si>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</si>
  <si>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</si>
  <si>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</si>
  <si>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</si>
  <si>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</si>
  <si>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</si>
  <si>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</si>
  <si>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</si>
  <si>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</si>
  <si>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</si>
  <si>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</si>
  <si>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</si>
  <si>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</si>
  <si>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</si>
  <si>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</si>
  <si>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</si>
  <si>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</si>
  <si>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</si>
  <si>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</si>
  <si>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</si>
  <si>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</si>
  <si>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</si>
  <si>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</si>
  <si>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</si>
  <si>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</si>
  <si>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</si>
  <si>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</si>
  <si>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</si>
  <si>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</si>
  <si>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</si>
  <si>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</si>
  <si>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</si>
  <si>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</si>
  <si>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</si>
  <si>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</si>
  <si>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</si>
  <si>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</si>
  <si>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</si>
  <si>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</si>
  <si>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</si>
  <si>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</si>
  <si>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</si>
  <si>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</si>
  <si>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</si>
  <si>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</si>
  <si>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</si>
  <si>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</si>
  <si>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</si>
  <si>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</si>
  <si>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</si>
  <si>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</si>
  <si>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</si>
  <si>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</si>
  <si>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</si>
  <si>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</si>
  <si>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</si>
  <si>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</si>
  <si>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</si>
  <si>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</si>
  <si>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</si>
  <si>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</si>
  <si>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</si>
  <si>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</si>
  <si>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</si>
  <si>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</si>
  <si>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</si>
  <si>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genética después de Mendel</t>
  </si>
  <si>
    <t>Miguel Aljure</t>
  </si>
  <si>
    <t>CN_08_07_CO_REC10</t>
  </si>
  <si>
    <t>Fotografía</t>
  </si>
  <si>
    <t>Modelo de herencia mendeliana en arveja</t>
  </si>
  <si>
    <t>Modificar el texto: Parent generation por Generación parental</t>
  </si>
  <si>
    <t>Saltamontes sobre una hoja verde</t>
  </si>
  <si>
    <t>Ascaris en el intestino humano</t>
  </si>
  <si>
    <t>Arvejas dentro de un costal y sobre fique</t>
  </si>
  <si>
    <t>Erizo de mar sobre una piedra</t>
  </si>
  <si>
    <t>Ilustración de espermatozoides</t>
  </si>
  <si>
    <t>Jardín de monasterio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</si>
</sst>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J14" sqref="J14"/>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8</v>
      </c>
      <c r="D3" s="88"/>
      <c r="F3" s="80">
        <v>42310</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287797673</v>
      </c>
      <c r="C10" s="20" t="str">
        <f t="shared" ref="C10:C41" si="0">IF(OR(B10&lt;&gt;"",J10&lt;&gt;""),IF($G$4="Recurso",CONCATENATE($G$4," ",$G$5),$G$4),"")</f>
        <v>Recurso F6</v>
      </c>
      <c r="D10" s="63" t="s">
        <v>190</v>
      </c>
      <c r="E10" s="63" t="s">
        <v>150</v>
      </c>
      <c r="F10" s="13" t="str">
        <f t="shared" ref="F10" ca="1" si="1">IF(OR(B10&lt;&gt;"",J10&lt;&gt;""),CONCATENATE($C$7,"_",$A10,IF($G$4="Cuaderno de Estudio","_small",CONCATENATE(IF(I10="","","n"),IF(LEFT($G$5,1)="F",".jpg",".png")))),"")</f>
        <v>CN_08_07_CO_REC10_IMG01.jpg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195</v>
      </c>
      <c r="K10" s="64"/>
      <c r="O10" s="2" t="str">
        <f>'Definición técnica de imagenes'!A12</f>
        <v>M12D</v>
      </c>
    </row>
    <row r="11" spans="1:16" s="11" customFormat="1" x14ac:dyDescent="0.25">
      <c r="A11" s="12" t="str">
        <f t="shared" ref="A11:A18" si="3">IF(OR(B11&lt;&gt;"",J11&lt;&gt;""),CONCATENATE(LEFT(A10,3),IF(MID(A10,4,2)+1&lt;10,CONCATENATE("0",MID(A10,4,2)+1))),"")</f>
        <v>IMG02</v>
      </c>
      <c r="B11" s="62">
        <v>113213722</v>
      </c>
      <c r="C11" s="20" t="str">
        <f t="shared" si="0"/>
        <v>Recurso F6</v>
      </c>
      <c r="D11" s="63" t="s">
        <v>190</v>
      </c>
      <c r="E11" s="63" t="s">
        <v>150</v>
      </c>
      <c r="F11" s="13" t="str">
        <f t="shared" ref="F11:F74" ca="1" si="4">IF(OR(B11&lt;&gt;"",J11&lt;&gt;""),CONCATENATE($C$7,"_",$A11,IF($G$4="Cuaderno de Estudio","_small",CONCATENATE(IF(I11="","","n"),IF(LEFT($G$5,1)="F",".jpg",".png")))),"")</f>
        <v>CN_08_07_CO_REC10_IMG02.jpg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6" t="s">
        <v>193</v>
      </c>
      <c r="K11" s="65"/>
      <c r="O11" s="2" t="str">
        <f>'Definición técnica de imagenes'!A13</f>
        <v>M101</v>
      </c>
    </row>
    <row r="12" spans="1:16" s="11" customFormat="1" x14ac:dyDescent="0.25">
      <c r="A12" s="12" t="str">
        <f t="shared" si="3"/>
        <v>IMG03</v>
      </c>
      <c r="B12" s="62">
        <v>36590383</v>
      </c>
      <c r="C12" s="20" t="str">
        <f t="shared" si="0"/>
        <v>Recurso F6</v>
      </c>
      <c r="D12" s="63" t="s">
        <v>190</v>
      </c>
      <c r="E12" s="63" t="s">
        <v>150</v>
      </c>
      <c r="F12" s="13" t="str">
        <f t="shared" ca="1" si="4"/>
        <v>CN_08_07_CO_REC10_IMG03.jpg</v>
      </c>
      <c r="G12" s="13" t="str">
        <f ca="1">IF($F12&lt;&gt;"",IF($G$4="Recurso",VLOOKUP($E12,OFFSET('Definición técnica de imagenes'!$A$1,MATCH($G$5,'Definición técnica de imagenes'!$A$1:$A$104,0)-1,1,COUNTIF('Definición técnica de imagenes'!$A$3:$A$102,$G$5),5),5,FALSE),'Definición técnica de imagenes'!$F$16),"")</f>
        <v>350 x 230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196</v>
      </c>
      <c r="K12" s="64"/>
      <c r="O12" s="2" t="str">
        <f>'Definición técnica de imagenes'!A18</f>
        <v>Diaporama F1</v>
      </c>
    </row>
    <row r="13" spans="1:16" s="11" customFormat="1" ht="27" x14ac:dyDescent="0.25">
      <c r="A13" s="12" t="str">
        <f t="shared" si="3"/>
        <v>IMG04</v>
      </c>
      <c r="B13" s="62">
        <v>124259056</v>
      </c>
      <c r="C13" s="20" t="str">
        <f t="shared" si="0"/>
        <v>Recurso F6</v>
      </c>
      <c r="D13" s="63" t="s">
        <v>190</v>
      </c>
      <c r="E13" s="63" t="s">
        <v>155</v>
      </c>
      <c r="F13" s="13" t="str">
        <f t="shared" ca="1" si="4"/>
        <v>CN_08_07_CO_REC10_IMG04n.jpg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CN_08_07_CO_REC10_IMG04a.jpg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198</v>
      </c>
      <c r="K13" s="64"/>
      <c r="O13" s="2" t="str">
        <f>'Definición técnica de imagenes'!A19</f>
        <v>F4</v>
      </c>
    </row>
    <row r="14" spans="1:16" s="11" customFormat="1" ht="40.5" x14ac:dyDescent="0.25">
      <c r="A14" s="12" t="str">
        <f t="shared" si="3"/>
        <v>IMG05</v>
      </c>
      <c r="B14" s="62">
        <v>282156833</v>
      </c>
      <c r="C14" s="20" t="str">
        <f t="shared" si="0"/>
        <v>Recurso F6</v>
      </c>
      <c r="D14" s="63" t="s">
        <v>190</v>
      </c>
      <c r="E14" s="63" t="s">
        <v>155</v>
      </c>
      <c r="F14" s="13" t="str">
        <f t="shared" ca="1" si="4"/>
        <v>CN_08_07_CO_REC10_IMG05n.jpg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CN_08_07_CO_REC10_IMG05a.jpg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191</v>
      </c>
      <c r="K14" s="64" t="s">
        <v>192</v>
      </c>
      <c r="O14" s="2" t="str">
        <f>'Definición técnica de imagenes'!A22</f>
        <v>F6</v>
      </c>
    </row>
    <row r="15" spans="1:16" s="11" customFormat="1" ht="27" x14ac:dyDescent="0.25">
      <c r="A15" s="12" t="str">
        <f t="shared" si="3"/>
        <v>IMG06</v>
      </c>
      <c r="B15" s="62">
        <v>263034659</v>
      </c>
      <c r="C15" s="20" t="str">
        <f t="shared" si="0"/>
        <v>Recurso F6</v>
      </c>
      <c r="D15" s="63" t="s">
        <v>190</v>
      </c>
      <c r="E15" s="63" t="s">
        <v>155</v>
      </c>
      <c r="F15" s="13" t="str">
        <f t="shared" ca="1" si="4"/>
        <v>CN_08_07_CO_REC10_IMG06n.jpg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CN_08_07_CO_REC10_IMG06a.jpg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197</v>
      </c>
      <c r="K15" s="66"/>
      <c r="O15" s="2" t="str">
        <f>'Definición técnica de imagenes'!A24</f>
        <v>F6B</v>
      </c>
    </row>
    <row r="16" spans="1:16" s="11" customFormat="1" ht="27" x14ac:dyDescent="0.25">
      <c r="A16" s="12" t="str">
        <f t="shared" si="3"/>
        <v>IMG07</v>
      </c>
      <c r="B16" s="62">
        <v>14313949</v>
      </c>
      <c r="C16" s="20" t="str">
        <f t="shared" si="0"/>
        <v>Recurso F6</v>
      </c>
      <c r="D16" s="63" t="s">
        <v>190</v>
      </c>
      <c r="E16" s="63" t="s">
        <v>155</v>
      </c>
      <c r="F16" s="13" t="str">
        <f t="shared" ca="1" si="4"/>
        <v>CN_08_07_CO_REC10_IMG07n.jpg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CN_08_07_CO_REC10_IMG07a.jpg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t="s">
        <v>194</v>
      </c>
      <c r="K16" s="64"/>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Magda Gaviria</cp:lastModifiedBy>
  <dcterms:created xsi:type="dcterms:W3CDTF">2014-07-01T23:43:25Z</dcterms:created>
  <dcterms:modified xsi:type="dcterms:W3CDTF">2015-11-08T14:00:38Z</dcterms:modified>
</cp:coreProperties>
</file>