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Magda\Desktop\2015\PLANETA\REC_CN_08_07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3" i="1" s="1"/>
  <c r="G13" i="1" s="1"/>
  <c r="F10" i="1"/>
  <c r="G10" i="1" s="1"/>
  <c r="A14" i="1" l="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<sst xmlns="http://schemas.openxmlformats.org/spreadsheetml/2006/main" count="402" uniqueCount="208">
  <si>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</si>
  <si>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</si>
  <si>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</si>
  <si>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</si>
  <si>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</si>
  <si>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</si>
  <si>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</si>
  <si>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</si>
  <si>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</si>
  <si>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</si>
  <si>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</si>
  <si>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</si>
  <si>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</si>
  <si>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</si>
  <si>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</si>
  <si>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</si>
  <si>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</si>
  <si>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</si>
  <si>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</si>
  <si>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</si>
  <si>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</si>
  <si>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</si>
  <si>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</si>
  <si>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</si>
  <si>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</si>
  <si>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</si>
  <si>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</si>
  <si>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</si>
  <si>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</si>
  <si>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</si>
  <si>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</si>
  <si>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</si>
  <si>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</si>
  <si>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</si>
  <si>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</si>
  <si>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</si>
  <si>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</si>
  <si>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</si>
  <si>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</si>
  <si>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</si>
  <si>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</si>
  <si>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</si>
  <si>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</si>
  <si>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</si>
  <si>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</si>
  <si>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</si>
  <si>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</si>
  <si>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</si>
  <si>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</si>
  <si>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</si>
  <si>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</si>
  <si>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</si>
  <si>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</si>
  <si>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</si>
  <si>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</si>
  <si>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</si>
  <si>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</si>
  <si>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</si>
  <si>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</si>
  <si>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</si>
  <si>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</si>
  <si>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</si>
  <si>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</si>
  <si>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</si>
  <si>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</si>
  <si>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</si>
  <si>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</si>
  <si>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</si>
  <si>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</si>
  <si>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</si>
  <si>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</si>
  <si>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</si>
  <si>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</si>
  <si>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</si>
  <si>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</si>
  <si>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</si>
  <si>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</si>
  <si>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</si>
  <si>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</si>
  <si>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</si>
  <si>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</si>
  <si>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</si>
  <si>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</si>
  <si>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</si>
  <si>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</si>
  <si>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</si>
  <si>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</si>
  <si>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</si>
  <si>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</si>
  <si>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</si>
  <si>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</si>
  <si>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</si>
  <si>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</si>
  <si>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</si>
  <si>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</si>
  <si>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</si>
  <si>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</si>
  <si>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</si>
  <si>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</si>
  <si>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</si>
  <si>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</si>
  <si>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</si>
  <si>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</si>
  <si>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</si>
  <si>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</si>
  <si>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</si>
  <si>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</si>
  <si>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</si>
  <si>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</si>
  <si>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</si>
  <si>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</si>
  <si>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</si>
  <si>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</si>
  <si>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</si>
  <si>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</si>
  <si>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</si>
  <si>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</si>
  <si>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</si>
  <si>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</si>
  <si>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</si>
  <si>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</si>
  <si>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</si>
  <si>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</si>
  <si>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</si>
  <si>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</si>
  <si>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</si>
  <si>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</si>
  <si>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</si>
  <si>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</si>
  <si>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</si>
  <si>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</si>
  <si>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</si>
  <si>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</si>
  <si>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</si>
  <si>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</si>
  <si>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</si>
  <si>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</si>
  <si>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</si>
  <si>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</si>
  <si>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</si>
  <si>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</si>
  <si>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</si>
  <si>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</si>
  <si>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</si>
  <si>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</si>
  <si>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</si>
  <si>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</si>
  <si>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</si>
  <si>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</si>
  <si>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</si>
  <si>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</si>
  <si>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</si>
  <si>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</si>
  <si>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</si>
  <si>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</si>
  <si>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</si>
  <si>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</si>
  <si>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</si>
  <si>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</si>
  <si>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</si>
  <si>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</si>
  <si>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</si>
  <si>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</si>
  <si>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</si>
  <si>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</si>
  <si>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</si>
  <si>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</si>
  <si>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</si>
  <si>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</si>
  <si>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</si>
  <si>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</si>
  <si>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</si>
  <si>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</si>
  <si>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</si>
  <si>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</si>
  <si>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</si>
  <si>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</si>
  <si>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</si>
  <si>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</si>
  <si>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</si>
  <si>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</si>
  <si>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</si>
  <si>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</si>
  <si>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</si>
  <si>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</si>
  <si>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</si>
  <si>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</si>
  <si>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genética después de Mendel</t>
  </si>
  <si>
    <t>Miguel Aljure</t>
  </si>
  <si>
    <t>CN_08_07_REC100</t>
  </si>
  <si>
    <t>Fotografía</t>
  </si>
  <si>
    <t>Ojos de diferentes colores</t>
  </si>
  <si>
    <t>Grupo de pollos en el suelo</t>
  </si>
  <si>
    <t>Mamá y sus dos hijos</t>
  </si>
  <si>
    <t>Diferentes tipos de grupos sanguineos</t>
  </si>
  <si>
    <t>Eliminar de la imagen los signos + y -</t>
  </si>
  <si>
    <t>Grupos sanguineos ABO</t>
  </si>
  <si>
    <t xml:space="preserve">Cambiar los textos de la imagen así: ABO blood group por Grupos sanguineos ABO. Type A, Tipe B, Type AB, Type 0 por Tipo A, Tipo B, Tipo AB,  Tipo 0. Plasma antibodies por Anticuerpos del suero. A-antigen, B-antigen, A and B antigens, No antigens, por Antígeno A, Antígeno B, Antígenos A y B, Sin antígenos. </t>
  </si>
  <si>
    <t>Grupo de niños y niñas haciendo una fila</t>
  </si>
  <si>
    <t>https://www.toktol.com/notes/section/1149/biology/non__mendelian-inheritance/types-of-non__mendelian-inheritance</t>
  </si>
  <si>
    <t>Ilustración</t>
  </si>
  <si>
    <t>Ilustrar esta imagen que aparece en el enlace y cambiar en todos los casos la leta B por A, y la letra b por a.</t>
  </si>
  <si>
    <t>Perros con pelaje de diferente color</t>
  </si>
  <si>
    <t>Ratones que representan el fenómeno de epístasis</t>
  </si>
  <si>
    <t>Niña enferma</t>
  </si>
  <si>
    <t>Glóbulos rojos redondos y deformes</t>
  </si>
  <si>
    <t>Célula animal con varias mitocondrias</t>
  </si>
  <si>
    <t>Señalas en la imagen las mitocondrias (estructuras internas de color azul)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</si>
</sst>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254000</xdr:colOff>
      <xdr:row>16</xdr:row>
      <xdr:rowOff>87312</xdr:rowOff>
    </xdr:from>
    <xdr:to>
      <xdr:col>10</xdr:col>
      <xdr:colOff>2024062</xdr:colOff>
      <xdr:row>16</xdr:row>
      <xdr:rowOff>1055687</xdr:rowOff>
    </xdr:to>
    <xdr:pic>
      <xdr:nvPicPr>
        <xdr:cNvPr id="2" name="Imagen 1"/>
        <xdr:cNvPicPr/>
      </xdr:nvPicPr>
      <xdr:blipFill rotWithShape="1">
        <a:blip xmlns:r="http://schemas.openxmlformats.org/officeDocument/2006/relationships" r:embed="rId1"/>
        <a:srcRect l="47965" t="35714" r="29765" b="37985"/>
        <a:stretch/>
      </xdr:blipFill>
      <xdr:spPr bwMode="auto">
        <a:xfrm>
          <a:off x="16629063" y="5143500"/>
          <a:ext cx="1770062" cy="96837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6" activePane="bottomLeft" state="frozen"/>
      <selection pane="bottomLeft" activeCell="J17" sqref="J1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42314</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233493874</v>
      </c>
      <c r="C10" s="20" t="str">
        <f t="shared" ref="C10:C41" si="0">IF(OR(B10&lt;&gt;"",J10&lt;&gt;""),IF($G$4="Recurso",CONCATENATE($G$4," ",$G$5),$G$4),"")</f>
        <v>Recurso F6</v>
      </c>
      <c r="D10" s="63" t="s">
        <v>190</v>
      </c>
      <c r="E10" s="63" t="s">
        <v>150</v>
      </c>
      <c r="F10" s="13" t="str">
        <f t="shared" ref="F10" ca="1" si="1">IF(OR(B10&lt;&gt;"",J10&lt;&gt;""),CONCATENATE($C$7,"_",$A10,IF($G$4="Cuaderno de Estudio","_small",CONCATENATE(IF(I10="","","n"),IF(LEFT($G$5,1)="F",".jpg",".png")))),"")</f>
        <v>CN_08_07_REC100_IMG01.jpg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305326712</v>
      </c>
      <c r="C11" s="20" t="str">
        <f t="shared" si="0"/>
        <v>Recurso F6</v>
      </c>
      <c r="D11" s="63" t="s">
        <v>190</v>
      </c>
      <c r="E11" s="63" t="s">
        <v>150</v>
      </c>
      <c r="F11" s="13" t="str">
        <f t="shared" ref="F11:F74" ca="1" si="4">IF(OR(B11&lt;&gt;"",J11&lt;&gt;""),CONCATENATE($C$7,"_",$A11,IF($G$4="Cuaderno de Estudio","_small",CONCATENATE(IF(I11="","","n"),IF(LEFT($G$5,1)="F",".jpg",".png")))),"")</f>
        <v>CN_08_07_REC100_IMG02.jpg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7" t="s">
        <v>198</v>
      </c>
      <c r="K11" s="65"/>
      <c r="O11" s="2" t="str">
        <f>'Definición técnica de imagenes'!A13</f>
        <v>M101</v>
      </c>
    </row>
    <row r="12" spans="1:16" s="11" customFormat="1" x14ac:dyDescent="0.25">
      <c r="A12" s="12" t="str">
        <f t="shared" si="3"/>
        <v>IMG03</v>
      </c>
      <c r="B12" s="62">
        <v>29492704</v>
      </c>
      <c r="C12" s="20" t="str">
        <f t="shared" si="0"/>
        <v>Recurso F6</v>
      </c>
      <c r="D12" s="63" t="s">
        <v>190</v>
      </c>
      <c r="E12" s="63" t="s">
        <v>150</v>
      </c>
      <c r="F12" s="13" t="str">
        <f t="shared" ca="1" si="4"/>
        <v>CN_08_07_REC100_IMG03.jpg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192</v>
      </c>
      <c r="K12" s="64"/>
      <c r="O12" s="2" t="str">
        <f>'Definición técnica de imagenes'!A18</f>
        <v>Diaporama F1</v>
      </c>
    </row>
    <row r="13" spans="1:16" s="11" customFormat="1" x14ac:dyDescent="0.25">
      <c r="A13" s="12" t="str">
        <f t="shared" si="3"/>
        <v>IMG04</v>
      </c>
      <c r="B13" s="62">
        <v>179430764</v>
      </c>
      <c r="C13" s="20" t="str">
        <f t="shared" si="0"/>
        <v>Recurso F6</v>
      </c>
      <c r="D13" s="63" t="s">
        <v>190</v>
      </c>
      <c r="E13" s="63" t="s">
        <v>150</v>
      </c>
      <c r="F13" s="13" t="str">
        <f t="shared" ca="1" si="4"/>
        <v>CN_08_07_REC100_IMG04.jpg</v>
      </c>
      <c r="G13" s="13" t="str">
        <f ca="1">IF($F13&lt;&gt;"",IF($G$4="Recurso",VLOOKUP($E13,OFFSET('Definición técnica de imagenes'!$A$1,MATCH($G$5,'Definición técnica de imagenes'!$A$1:$A$104,0)-1,1,COUNTIF('Definición técnica de imagenes'!$A$3:$A$102,$G$5),5),5,FALSE),'Definición técnica de imagenes'!$F$16),"")</f>
        <v>350 x 230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193</v>
      </c>
      <c r="K13" s="64"/>
      <c r="O13" s="2" t="str">
        <f>'Definición técnica de imagenes'!A19</f>
        <v>F4</v>
      </c>
    </row>
    <row r="14" spans="1:16" s="11" customFormat="1" ht="27" x14ac:dyDescent="0.25">
      <c r="A14" s="12" t="str">
        <f t="shared" si="3"/>
        <v>IMG05</v>
      </c>
      <c r="B14" s="62">
        <v>83428573</v>
      </c>
      <c r="C14" s="20" t="str">
        <f t="shared" si="0"/>
        <v>Recurso F6</v>
      </c>
      <c r="D14" s="63" t="s">
        <v>190</v>
      </c>
      <c r="E14" s="63" t="s">
        <v>155</v>
      </c>
      <c r="F14" s="13" t="str">
        <f t="shared" ca="1" si="4"/>
        <v>CN_08_07_REC100_IMG05n.jpg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CN_08_07_REC100_IMG05a.jpg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194</v>
      </c>
      <c r="K14" s="64" t="s">
        <v>195</v>
      </c>
      <c r="O14" s="2" t="str">
        <f>'Definición técnica de imagenes'!A22</f>
        <v>F6</v>
      </c>
    </row>
    <row r="15" spans="1:16" s="11" customFormat="1" ht="135" x14ac:dyDescent="0.25">
      <c r="A15" s="12" t="str">
        <f t="shared" si="3"/>
        <v>IMG06</v>
      </c>
      <c r="B15" s="62">
        <v>283558958</v>
      </c>
      <c r="C15" s="20" t="str">
        <f t="shared" si="0"/>
        <v>Recurso F6</v>
      </c>
      <c r="D15" s="63" t="s">
        <v>190</v>
      </c>
      <c r="E15" s="63" t="s">
        <v>155</v>
      </c>
      <c r="F15" s="13" t="str">
        <f t="shared" ca="1" si="4"/>
        <v>CN_08_07_REC100_IMG06n.jpg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CN_08_07_REC100_IMG06a.jpg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196</v>
      </c>
      <c r="K15" s="66" t="s">
        <v>197</v>
      </c>
      <c r="O15" s="2" t="str">
        <f>'Definición técnica de imagenes'!A24</f>
        <v>F6B</v>
      </c>
    </row>
    <row r="16" spans="1:16" s="11" customFormat="1" ht="14.25" x14ac:dyDescent="0.3">
      <c r="A16" s="12" t="str">
        <f t="shared" si="3"/>
        <v>IMG07</v>
      </c>
      <c r="B16" s="62">
        <v>252387430</v>
      </c>
      <c r="C16" s="20" t="str">
        <f t="shared" si="0"/>
        <v>Recurso F6</v>
      </c>
      <c r="D16" s="63" t="s">
        <v>190</v>
      </c>
      <c r="E16" s="63" t="s">
        <v>155</v>
      </c>
      <c r="F16" s="13" t="str">
        <f t="shared" ca="1" si="4"/>
        <v>CN_08_07_REC100_IMG07n.jpg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CN_08_07_REC100_IMG07a.jpg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202</v>
      </c>
      <c r="K16" s="68"/>
      <c r="O16" s="2" t="str">
        <f>'Definición técnica de imagenes'!A25</f>
        <v>F7</v>
      </c>
    </row>
    <row r="17" spans="1:15" s="11" customFormat="1" ht="145.5" customHeight="1" x14ac:dyDescent="0.25">
      <c r="A17" s="12" t="str">
        <f t="shared" si="3"/>
        <v>IMG08</v>
      </c>
      <c r="B17" s="62" t="s">
        <v>199</v>
      </c>
      <c r="C17" s="20" t="str">
        <f t="shared" si="0"/>
        <v>Recurso F6</v>
      </c>
      <c r="D17" s="63" t="s">
        <v>200</v>
      </c>
      <c r="E17" s="63" t="s">
        <v>155</v>
      </c>
      <c r="F17" s="13" t="str">
        <f t="shared" ca="1" si="4"/>
        <v>CN_08_07_REC100_IMG08n.jpg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CN_08_07_REC100_IMG08a.jpg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203</v>
      </c>
      <c r="K17" s="66" t="s">
        <v>201</v>
      </c>
      <c r="O17" s="2" t="str">
        <f>'Definición técnica de imagenes'!A27</f>
        <v>F7B</v>
      </c>
    </row>
    <row r="18" spans="1:15" s="11" customFormat="1" x14ac:dyDescent="0.25">
      <c r="A18" s="12" t="str">
        <f t="shared" si="3"/>
        <v>IMG09</v>
      </c>
      <c r="B18" s="62">
        <v>217068745</v>
      </c>
      <c r="C18" s="20" t="str">
        <f t="shared" si="0"/>
        <v>Recurso F6</v>
      </c>
      <c r="D18" s="63" t="s">
        <v>190</v>
      </c>
      <c r="E18" s="63" t="s">
        <v>155</v>
      </c>
      <c r="F18" s="13" t="str">
        <f t="shared" ca="1" si="4"/>
        <v>CN_08_07_REC100_IMG09n.jpg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CN_08_07_REC100_IMG09a.jpg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204</v>
      </c>
      <c r="K18" s="66"/>
      <c r="O18" s="2" t="str">
        <f>'Definición técnica de imagenes'!A30</f>
        <v>F8</v>
      </c>
    </row>
    <row r="19" spans="1:15" s="11" customFormat="1" ht="14.25" x14ac:dyDescent="0.3">
      <c r="A19" s="12" t="str">
        <f t="shared" ref="A19:A50" si="6">IF(OR(B19&lt;&gt;"",J19&lt;&gt;""),CONCATENATE(LEFT(A18,3),IF(MID(A18,4,2)+1&lt;10,CONCATENATE("0",MID(A18,4,2)+1),MID(A18,4,2)+1)),"")</f>
        <v>IMG10</v>
      </c>
      <c r="B19" s="62">
        <v>243877651</v>
      </c>
      <c r="C19" s="20" t="str">
        <f t="shared" si="0"/>
        <v>Recurso F6</v>
      </c>
      <c r="D19" s="63" t="s">
        <v>190</v>
      </c>
      <c r="E19" s="63" t="s">
        <v>155</v>
      </c>
      <c r="F19" s="13" t="str">
        <f t="shared" ca="1" si="4"/>
        <v>CN_08_07_REC100_IMG10n.jpg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CN_08_07_REC100_IMG10a.jpg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205</v>
      </c>
      <c r="K19" s="68"/>
      <c r="O19" s="2" t="str">
        <f>'Definición técnica de imagenes'!A31</f>
        <v>F10</v>
      </c>
    </row>
    <row r="20" spans="1:15" s="11" customFormat="1" ht="40.5" x14ac:dyDescent="0.25">
      <c r="A20" s="12" t="str">
        <f t="shared" si="6"/>
        <v>IMG11</v>
      </c>
      <c r="B20" s="62">
        <v>20376751</v>
      </c>
      <c r="C20" s="20" t="str">
        <f t="shared" si="0"/>
        <v>Recurso F6</v>
      </c>
      <c r="D20" s="63" t="s">
        <v>190</v>
      </c>
      <c r="E20" s="63" t="s">
        <v>155</v>
      </c>
      <c r="F20" s="13" t="str">
        <f t="shared" ca="1" si="4"/>
        <v>CN_08_07_REC100_IMG11n.jpg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CN_08_07_REC100_IMG11a.jpg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206</v>
      </c>
      <c r="K20" s="66" t="s">
        <v>207</v>
      </c>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Magda Gaviria</cp:lastModifiedBy>
  <dcterms:created xsi:type="dcterms:W3CDTF">2014-07-01T23:43:25Z</dcterms:created>
  <dcterms:modified xsi:type="dcterms:W3CDTF">2015-11-07T00:13:00Z</dcterms:modified>
</cp:coreProperties>
</file>