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6_05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<sst xmlns="http://schemas.openxmlformats.org/spreadsheetml/2006/main" count="407" uniqueCount="209">
  <si>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</si>
  <si>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</si>
  <si>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</si>
  <si>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</si>
  <si>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</si>
  <si>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</si>
  <si>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</si>
  <si>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</si>
  <si>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</si>
  <si>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</si>
  <si>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</si>
  <si>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</si>
  <si>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</si>
  <si>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</si>
  <si>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</si>
  <si>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</si>
  <si>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</si>
  <si>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</si>
  <si>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</si>
  <si>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</si>
  <si>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</si>
  <si>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</si>
  <si>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</si>
  <si>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</si>
  <si>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</si>
  <si>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</si>
  <si>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</si>
  <si>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</si>
  <si>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</si>
  <si>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</si>
  <si>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</si>
  <si>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</si>
  <si>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</si>
  <si>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</si>
  <si>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</si>
  <si>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</si>
  <si>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</si>
  <si>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</si>
  <si>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</si>
  <si>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</si>
  <si>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</si>
  <si>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</si>
  <si>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</si>
  <si>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</si>
  <si>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</si>
  <si>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</si>
  <si>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</si>
  <si>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</si>
  <si>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</si>
  <si>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</si>
  <si>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</si>
  <si>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</si>
  <si>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</si>
  <si>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</si>
  <si>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</si>
  <si>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</si>
  <si>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</si>
  <si>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</si>
  <si>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</si>
  <si>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</si>
  <si>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</si>
  <si>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</si>
  <si>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</si>
  <si>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</si>
  <si>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</si>
  <si>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</si>
  <si>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</si>
  <si>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</si>
  <si>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</si>
  <si>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</si>
  <si>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</si>
  <si>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</si>
  <si>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</si>
  <si>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</si>
  <si>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</si>
  <si>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</si>
  <si>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</si>
  <si>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</si>
  <si>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</si>
  <si>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</si>
  <si>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</si>
  <si>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</si>
  <si>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</si>
  <si>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</si>
  <si>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</si>
  <si>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</si>
  <si>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</si>
  <si>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</si>
  <si>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</si>
  <si>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</si>
  <si>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</si>
  <si>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</si>
  <si>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</si>
  <si>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</si>
  <si>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</si>
  <si>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</si>
  <si>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</si>
  <si>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</si>
  <si>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</si>
  <si>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</si>
  <si>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</si>
  <si>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</si>
  <si>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</si>
  <si>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</si>
  <si>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</si>
  <si>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</si>
  <si>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</si>
  <si>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</si>
  <si>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</si>
  <si>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</si>
  <si>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</si>
  <si>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</si>
  <si>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</si>
  <si>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</si>
  <si>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</si>
  <si>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</si>
  <si>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</si>
  <si>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</si>
  <si>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</si>
  <si>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</si>
  <si>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</si>
  <si>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</si>
  <si>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</si>
  <si>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</si>
  <si>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</si>
  <si>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</si>
  <si>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</si>
  <si>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</si>
  <si>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</si>
  <si>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</si>
  <si>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</si>
  <si>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</si>
  <si>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</si>
  <si>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</si>
  <si>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</si>
  <si>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</si>
  <si>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</si>
  <si>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</si>
  <si>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</si>
  <si>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</si>
  <si>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</si>
  <si>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</si>
  <si>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</si>
  <si>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</si>
  <si>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</si>
  <si>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</si>
  <si>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</si>
  <si>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</si>
  <si>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</si>
  <si>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</si>
  <si>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</si>
  <si>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</si>
  <si>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</si>
  <si>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</si>
  <si>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</si>
  <si>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</si>
  <si>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</si>
  <si>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</si>
  <si>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</si>
  <si>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</si>
  <si>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</si>
  <si>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</si>
  <si>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</si>
  <si>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</si>
  <si>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</si>
  <si>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</si>
  <si>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</si>
  <si>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</si>
  <si>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</si>
  <si>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</si>
  <si>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</si>
  <si>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</si>
  <si>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</si>
  <si>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</si>
  <si>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</si>
  <si>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</si>
  <si>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</si>
  <si>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</si>
  <si>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</si>
  <si>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</si>
  <si>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</si>
  <si>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</si>
  <si>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</si>
  <si>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</si>
  <si>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</si>
  <si>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</si>
  <si>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</si>
  <si>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nutrición y la digestión en el ser humano</t>
  </si>
  <si>
    <t>Diego Molina</t>
  </si>
  <si>
    <t>CN_06_05_REC10</t>
  </si>
  <si>
    <t>Fotografía</t>
  </si>
  <si>
    <t>cuerpo humano</t>
  </si>
  <si>
    <t>Aparato digestivo</t>
  </si>
  <si>
    <t>Pulmones</t>
  </si>
  <si>
    <t>Corazón</t>
  </si>
  <si>
    <t>Ilustración</t>
  </si>
  <si>
    <t>Sistema digestivo</t>
  </si>
  <si>
    <t>Eliminar el título de la imagen.                                            Cambiar nombres a español:                                              Oral cavity: Cavidad oral     /     Tongue: Lengua   /   Salivary glands: Glándulas salivales:  /  Parotid: Parótida                     / Pharynx  / Faringe   /  Esophagus: Esófago   /             Stomach: Estómago         /          Liver: Hígado        /     Pancreas: Páncreas  /  Gallbladder:  Vesícula biliar    /    Large intestine: Intestino grueso  / Appendix: Apéndice  /small intestine: Intestino delgado   / Rectum: Recto    /  Anus: Ano</t>
  </si>
  <si>
    <t>Intestino delgado - vellosidades</t>
  </si>
  <si>
    <t>Eliminar título de la imagen.         Cambiar nombres al español así:                                                                          Intestinal villi:  Vellosidades del intestino                                                              Muscularis:  Fibras musculares         /  Las demás palabras quedan iguales</t>
  </si>
  <si>
    <t>Sistema circulatorio</t>
  </si>
  <si>
    <t>Hemoglobina</t>
  </si>
  <si>
    <t xml:space="preserve">Eliminar título de la imagen.         Cambiar nombres al español así:                                                                          Hemoglobin molecule: Molécula de hemoglobina:      /    (The iron is the site of oxygen binding): (El hierro es el sitio de unión del oxígeno)       /  Iron: Hierro    /    Red blood cells: Glóbulos rojos   /                                  Oxygen  molecule: Molécula de oxígeno  </t>
  </si>
  <si>
    <t>Sistema respiratorio</t>
  </si>
  <si>
    <t>Pulmon humano</t>
  </si>
  <si>
    <t>Eliminar título de la imagen.         Cambiar nombres al español así:                                                                          Cross section of a bronchus:  Sección transversal de un bronquio   /  Bronchiole and alveoli:  Bronquiolo y alvéolo     /   Capillary: Capilar    /   Gas exchange within alveoli: Intercambio gaseoso dentro del alvéolo</t>
  </si>
  <si>
    <t>Riñones</t>
  </si>
  <si>
    <t>Sistema renal</t>
  </si>
  <si>
    <t>Riñon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</si>
</sst>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33617</xdr:colOff>
      <xdr:row>14</xdr:row>
      <xdr:rowOff>100853</xdr:rowOff>
    </xdr:from>
    <xdr:to>
      <xdr:col>10</xdr:col>
      <xdr:colOff>1490382</xdr:colOff>
      <xdr:row>14</xdr:row>
      <xdr:rowOff>1893245</xdr:rowOff>
    </xdr:to>
    <xdr:pic>
      <xdr:nvPicPr>
        <xdr:cNvPr id="2" name="Imagen 1"/>
        <xdr:cNvPicPr>
          <a:picLocks noChangeAspect="1"/>
        </xdr:cNvPicPr>
      </xdr:nvPicPr>
      <xdr:blipFill>
        <a:blip xmlns:r="http://schemas.openxmlformats.org/officeDocument/2006/relationships" r:embed="rId1"/>
        <a:stretch>
          <a:fillRect/>
        </a:stretch>
      </xdr:blipFill>
      <xdr:spPr>
        <a:xfrm>
          <a:off x="16394205" y="3092824"/>
          <a:ext cx="1456765" cy="1792392"/>
        </a:xfrm>
        <a:prstGeom prst="rect">
          <a:avLst/>
        </a:prstGeom>
      </xdr:spPr>
    </xdr:pic>
    <xdr:clientData/>
  </xdr:twoCellAnchor>
  <xdr:twoCellAnchor editAs="oneCell">
    <xdr:from>
      <xdr:col>10</xdr:col>
      <xdr:colOff>100852</xdr:colOff>
      <xdr:row>15</xdr:row>
      <xdr:rowOff>134471</xdr:rowOff>
    </xdr:from>
    <xdr:to>
      <xdr:col>10</xdr:col>
      <xdr:colOff>2095499</xdr:colOff>
      <xdr:row>15</xdr:row>
      <xdr:rowOff>1685863</xdr:rowOff>
    </xdr:to>
    <xdr:pic>
      <xdr:nvPicPr>
        <xdr:cNvPr id="6" name="Imagen 5"/>
        <xdr:cNvPicPr>
          <a:picLocks noChangeAspect="1"/>
        </xdr:cNvPicPr>
      </xdr:nvPicPr>
      <xdr:blipFill>
        <a:blip xmlns:r="http://schemas.openxmlformats.org/officeDocument/2006/relationships" r:embed="rId2"/>
        <a:stretch>
          <a:fillRect/>
        </a:stretch>
      </xdr:blipFill>
      <xdr:spPr>
        <a:xfrm>
          <a:off x="16461440" y="6745942"/>
          <a:ext cx="1994647" cy="1551392"/>
        </a:xfrm>
        <a:prstGeom prst="rect">
          <a:avLst/>
        </a:prstGeom>
      </xdr:spPr>
    </xdr:pic>
    <xdr:clientData/>
  </xdr:twoCellAnchor>
  <xdr:twoCellAnchor editAs="oneCell">
    <xdr:from>
      <xdr:col>10</xdr:col>
      <xdr:colOff>100853</xdr:colOff>
      <xdr:row>17</xdr:row>
      <xdr:rowOff>67236</xdr:rowOff>
    </xdr:from>
    <xdr:to>
      <xdr:col>10</xdr:col>
      <xdr:colOff>1680883</xdr:colOff>
      <xdr:row>17</xdr:row>
      <xdr:rowOff>1435106</xdr:rowOff>
    </xdr:to>
    <xdr:pic>
      <xdr:nvPicPr>
        <xdr:cNvPr id="5" name="Imagen 4"/>
        <xdr:cNvPicPr>
          <a:picLocks noChangeAspect="1"/>
        </xdr:cNvPicPr>
      </xdr:nvPicPr>
      <xdr:blipFill>
        <a:blip xmlns:r="http://schemas.openxmlformats.org/officeDocument/2006/relationships" r:embed="rId3"/>
        <a:stretch>
          <a:fillRect/>
        </a:stretch>
      </xdr:blipFill>
      <xdr:spPr>
        <a:xfrm>
          <a:off x="16461441" y="9323295"/>
          <a:ext cx="1580030" cy="1367870"/>
        </a:xfrm>
        <a:prstGeom prst="rect">
          <a:avLst/>
        </a:prstGeom>
      </xdr:spPr>
    </xdr:pic>
    <xdr:clientData/>
  </xdr:twoCellAnchor>
  <xdr:twoCellAnchor editAs="oneCell">
    <xdr:from>
      <xdr:col>10</xdr:col>
      <xdr:colOff>145678</xdr:colOff>
      <xdr:row>19</xdr:row>
      <xdr:rowOff>29250</xdr:rowOff>
    </xdr:from>
    <xdr:to>
      <xdr:col>10</xdr:col>
      <xdr:colOff>1355914</xdr:colOff>
      <xdr:row>19</xdr:row>
      <xdr:rowOff>1172251</xdr:rowOff>
    </xdr:to>
    <xdr:pic>
      <xdr:nvPicPr>
        <xdr:cNvPr id="10" name="Picture 2" descr="Human lung anatomy and functio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506266" y="11851456"/>
          <a:ext cx="1210236" cy="1143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85" zoomScaleNormal="85" zoomScalePageLayoutView="140" workbookViewId="0">
      <selection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6.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7">
        <v>6</v>
      </c>
      <c r="D3" s="88"/>
      <c r="F3" s="80">
        <v>42317</v>
      </c>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103183097</v>
      </c>
      <c r="C10" s="20" t="str">
        <f t="shared" ref="C10:C41" si="0">IF(OR(B10&lt;&gt;"",J10&lt;&gt;""),IF($G$4="Recurso",CONCATENATE($G$4," ",$G$5),$G$4),"")</f>
        <v>Recurso F7B</v>
      </c>
      <c r="D10" s="63" t="s">
        <v>190</v>
      </c>
      <c r="E10" s="63" t="s">
        <v>166</v>
      </c>
      <c r="F10" s="13" t="str">
        <f t="shared" ref="F10" ca="1" si="1">IF(OR(B10&lt;&gt;"",J10&lt;&gt;""),CONCATENATE($C$7,"_",$A10,IF($G$4="Cuaderno de Estudio","_small",CONCATENATE(IF(I10="","","n"),IF(LEFT($G$5,1)="F",".jpg",".png")))),"")</f>
        <v>CN_06_05_REC10_IMG01.jpg</v>
      </c>
      <c r="G10" s="13" t="str">
        <f ca="1">IF($F10&lt;&gt;"",IF($G$4="Recurso",VLOOKUP($E10,OFFSET('Definición técnica de imagenes'!$A$1,MATCH($G$5,'Definición técnica de imagenes'!$A$1:$A$104,0)-1,1,COUNTIF('Definición técnica de imagenes'!$A$3:$A$102,$G$5),5),5,FALSE),'Definición técnica de imagenes'!$F$16),"")</f>
        <v>350 x 350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238225738</v>
      </c>
      <c r="C11" s="20" t="str">
        <f t="shared" si="0"/>
        <v>Recurso F7B</v>
      </c>
      <c r="D11" s="63" t="s">
        <v>190</v>
      </c>
      <c r="E11" s="63" t="s">
        <v>166</v>
      </c>
      <c r="F11" s="13" t="str">
        <f t="shared" ref="F11:F74" ca="1" si="4">IF(OR(B11&lt;&gt;"",J11&lt;&gt;""),CONCATENATE($C$7,"_",$A11,IF($G$4="Cuaderno de Estudio","_small",CONCATENATE(IF(I11="","","n"),IF(LEFT($G$5,1)="F",".jpg",".png")))),"")</f>
        <v>CN_06_05_REC10_IMG02.jpg</v>
      </c>
      <c r="G11" s="13" t="str">
        <f ca="1">IF($F11&lt;&gt;"",IF($G$4="Recurso",VLOOKUP($E11,OFFSET('Definición técnica de imagenes'!$A$1,MATCH($G$5,'Definición técnica de imagenes'!$A$1:$A$104,0)-1,1,COUNTIF('Definición técnica de imagenes'!$A$3:$A$102,$G$5),5),5,FALSE),'Definición técnica de imagenes'!$F$16),"")</f>
        <v>350 x 350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x14ac:dyDescent="0.25">
      <c r="A12" s="12" t="str">
        <f t="shared" si="3"/>
        <v>IMG03</v>
      </c>
      <c r="B12" s="62">
        <v>308751308</v>
      </c>
      <c r="C12" s="20" t="str">
        <f t="shared" si="0"/>
        <v>Recurso F7B</v>
      </c>
      <c r="D12" s="63" t="s">
        <v>190</v>
      </c>
      <c r="E12" s="63" t="s">
        <v>166</v>
      </c>
      <c r="F12" s="13" t="str">
        <f t="shared" ca="1" si="4"/>
        <v>CN_06_05_REC10_IMG03.jpg</v>
      </c>
      <c r="G12" s="13" t="str">
        <f ca="1">IF($F12&lt;&gt;"",IF($G$4="Recurso",VLOOKUP($E12,OFFSET('Definición técnica de imagenes'!$A$1,MATCH($G$5,'Definición técnica de imagenes'!$A$1:$A$104,0)-1,1,COUNTIF('Definición técnica de imagenes'!$A$3:$A$102,$G$5),5),5,FALSE),'Definición técnica de imagenes'!$F$16),"")</f>
        <v>350 x 350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x14ac:dyDescent="0.25">
      <c r="A13" s="12" t="str">
        <f t="shared" si="3"/>
        <v>IMG04</v>
      </c>
      <c r="B13" s="62">
        <v>147149384</v>
      </c>
      <c r="C13" s="20" t="str">
        <f t="shared" si="0"/>
        <v>Recurso F7B</v>
      </c>
      <c r="D13" s="63" t="s">
        <v>190</v>
      </c>
      <c r="E13" s="63" t="s">
        <v>166</v>
      </c>
      <c r="F13" s="13" t="str">
        <f t="shared" ca="1" si="4"/>
        <v>CN_06_05_REC10_IMG04.jpg</v>
      </c>
      <c r="G13" s="13" t="str">
        <f ca="1">IF($F13&lt;&gt;"",IF($G$4="Recurso",VLOOKUP($E13,OFFSET('Definición técnica de imagenes'!$A$1,MATCH($G$5,'Definición técnica de imagenes'!$A$1:$A$104,0)-1,1,COUNTIF('Definición técnica de imagenes'!$A$3:$A$102,$G$5),5),5,FALSE),'Definición técnica de imagenes'!$F$16),"")</f>
        <v>350 x 350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x14ac:dyDescent="0.25">
      <c r="A14" s="12" t="str">
        <f t="shared" si="3"/>
        <v>IMG05</v>
      </c>
      <c r="B14" s="62">
        <v>250674118</v>
      </c>
      <c r="C14" s="20" t="str">
        <f t="shared" si="0"/>
        <v>Recurso F7B</v>
      </c>
      <c r="D14" s="63" t="s">
        <v>190</v>
      </c>
      <c r="E14" s="63" t="s">
        <v>166</v>
      </c>
      <c r="F14" s="13" t="str">
        <f t="shared" ca="1" si="4"/>
        <v>CN_06_05_REC10_IMG05.jpg</v>
      </c>
      <c r="G14" s="13" t="str">
        <f ca="1">IF($F14&lt;&gt;"",IF($G$4="Recurso",VLOOKUP($E14,OFFSET('Definición técnica de imagenes'!$A$1,MATCH($G$5,'Definición técnica de imagenes'!$A$1:$A$104,0)-1,1,COUNTIF('Definición técnica de imagenes'!$A$3:$A$102,$G$5),5),5,FALSE),'Definición técnica de imagenes'!$F$16),"")</f>
        <v>350 x 350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206</v>
      </c>
      <c r="K14" s="64"/>
      <c r="O14" s="2" t="str">
        <f>'Definición técnica de imagenes'!A22</f>
        <v>F6</v>
      </c>
    </row>
    <row r="15" spans="1:16" s="11" customFormat="1" ht="285" customHeight="1" x14ac:dyDescent="0.25">
      <c r="A15" s="12" t="str">
        <f t="shared" si="3"/>
        <v>IMG06</v>
      </c>
      <c r="B15" s="62">
        <v>228844591</v>
      </c>
      <c r="C15" s="20" t="str">
        <f t="shared" si="0"/>
        <v>Recurso F7B</v>
      </c>
      <c r="D15" s="63" t="s">
        <v>195</v>
      </c>
      <c r="E15" s="63" t="s">
        <v>155</v>
      </c>
      <c r="F15" s="13" t="str">
        <f t="shared" ca="1" si="4"/>
        <v>CN_06_05_REC10_IMG06n.jpg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CN_06_05_REC10_IMG06a.jpg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196</v>
      </c>
      <c r="K15" s="66" t="s">
        <v>197</v>
      </c>
      <c r="O15" s="2" t="str">
        <f>'Definición técnica de imagenes'!A24</f>
        <v>F6B</v>
      </c>
    </row>
    <row r="16" spans="1:16" s="11" customFormat="1" ht="195" customHeight="1" x14ac:dyDescent="0.3">
      <c r="A16" s="12" t="str">
        <f t="shared" si="3"/>
        <v>IMG07</v>
      </c>
      <c r="B16" s="62">
        <v>165084413</v>
      </c>
      <c r="C16" s="20" t="str">
        <f t="shared" si="0"/>
        <v>Recurso F7B</v>
      </c>
      <c r="D16" s="63" t="s">
        <v>195</v>
      </c>
      <c r="E16" s="63" t="s">
        <v>155</v>
      </c>
      <c r="F16" s="13" t="str">
        <f t="shared" ca="1" si="4"/>
        <v>CN_06_05_REC10_IMG07n.jpg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CN_06_05_REC10_IMG07a.jpg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198</v>
      </c>
      <c r="K16" s="68" t="s">
        <v>199</v>
      </c>
      <c r="O16" s="2" t="str">
        <f>'Definición técnica de imagenes'!A25</f>
        <v>F7</v>
      </c>
    </row>
    <row r="17" spans="1:15" s="11" customFormat="1" x14ac:dyDescent="0.25">
      <c r="A17" s="12" t="str">
        <f t="shared" si="3"/>
        <v>IMG08</v>
      </c>
      <c r="B17" s="62">
        <v>135275144</v>
      </c>
      <c r="C17" s="20" t="str">
        <f t="shared" si="0"/>
        <v>Recurso F7B</v>
      </c>
      <c r="D17" s="63" t="s">
        <v>190</v>
      </c>
      <c r="E17" s="63" t="s">
        <v>155</v>
      </c>
      <c r="F17" s="13" t="str">
        <f t="shared" ca="1" si="4"/>
        <v>CN_06_05_REC10_IMG08n.jpg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CN_06_05_REC10_IMG08a.jpg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200</v>
      </c>
      <c r="K17" s="66"/>
      <c r="O17" s="2" t="str">
        <f>'Definición técnica de imagenes'!A27</f>
        <v>F7B</v>
      </c>
    </row>
    <row r="18" spans="1:15" s="11" customFormat="1" ht="188.25" customHeight="1" x14ac:dyDescent="0.3">
      <c r="A18" s="12" t="str">
        <f t="shared" si="3"/>
        <v>IMG09</v>
      </c>
      <c r="B18" s="62">
        <v>166034111</v>
      </c>
      <c r="C18" s="20" t="str">
        <f t="shared" si="0"/>
        <v>Recurso F7B</v>
      </c>
      <c r="D18" s="63" t="s">
        <v>195</v>
      </c>
      <c r="E18" s="63" t="s">
        <v>155</v>
      </c>
      <c r="F18" s="13" t="str">
        <f t="shared" ca="1" si="4"/>
        <v>CN_06_05_REC10_IMG09n.jpg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CN_06_05_REC10_IMG09a.jpg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201</v>
      </c>
      <c r="K18" s="68" t="s">
        <v>202</v>
      </c>
      <c r="O18" s="2" t="str">
        <f>'Definición técnica de imagenes'!A30</f>
        <v>F8</v>
      </c>
    </row>
    <row r="19" spans="1:15" s="11" customFormat="1" ht="14.25" x14ac:dyDescent="0.3">
      <c r="A19" s="12" t="str">
        <f t="shared" ref="A19:A50" si="6">IF(OR(B19&lt;&gt;"",J19&lt;&gt;""),CONCATENATE(LEFT(A18,3),IF(MID(A18,4,2)+1&lt;10,CONCATENATE("0",MID(A18,4,2)+1),MID(A18,4,2)+1)),"")</f>
        <v>IMG10</v>
      </c>
      <c r="B19" s="62">
        <v>119606593</v>
      </c>
      <c r="C19" s="20" t="str">
        <f t="shared" si="0"/>
        <v>Recurso F7B</v>
      </c>
      <c r="D19" s="63" t="s">
        <v>190</v>
      </c>
      <c r="E19" s="63" t="s">
        <v>155</v>
      </c>
      <c r="F19" s="13" t="str">
        <f t="shared" ca="1" si="4"/>
        <v>CN_06_05_REC10_IMG10n.jpg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CN_06_05_REC10_IMG10a.jpg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203</v>
      </c>
      <c r="K19" s="68"/>
      <c r="O19" s="2" t="str">
        <f>'Definición técnica de imagenes'!A31</f>
        <v>F10</v>
      </c>
    </row>
    <row r="20" spans="1:15" s="11" customFormat="1" ht="154.5" customHeight="1" x14ac:dyDescent="0.3">
      <c r="A20" s="12" t="str">
        <f t="shared" si="6"/>
        <v>IMG11</v>
      </c>
      <c r="B20" s="62">
        <v>96426923</v>
      </c>
      <c r="C20" s="20" t="str">
        <f t="shared" si="0"/>
        <v>Recurso F7B</v>
      </c>
      <c r="D20" s="63" t="s">
        <v>195</v>
      </c>
      <c r="E20" s="63" t="s">
        <v>155</v>
      </c>
      <c r="F20" s="13" t="str">
        <f t="shared" ca="1" si="4"/>
        <v>CN_06_05_REC10_IMG11n.jpg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CN_06_05_REC10_IMG11a.jpg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204</v>
      </c>
      <c r="K20" s="68" t="s">
        <v>205</v>
      </c>
      <c r="O20" s="2" t="str">
        <f>'Definición técnica de imagenes'!A32</f>
        <v>F10B</v>
      </c>
    </row>
    <row r="21" spans="1:15" s="11" customFormat="1" x14ac:dyDescent="0.25">
      <c r="A21" s="12" t="str">
        <f t="shared" si="6"/>
        <v>IMG12</v>
      </c>
      <c r="B21" s="62">
        <v>250674187</v>
      </c>
      <c r="C21" s="20" t="str">
        <f t="shared" si="0"/>
        <v>Recurso F7B</v>
      </c>
      <c r="D21" s="63" t="s">
        <v>190</v>
      </c>
      <c r="E21" s="63" t="s">
        <v>155</v>
      </c>
      <c r="F21" s="13" t="str">
        <f t="shared" ca="1" si="4"/>
        <v>CN_06_05_REC10_IMG12n.jpg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CN_06_05_REC10_IMG12a.jpg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207</v>
      </c>
      <c r="K21" s="66"/>
      <c r="O21" s="2" t="str">
        <f>'Definición técnica de imagenes'!A33</f>
        <v>F11</v>
      </c>
    </row>
    <row r="22" spans="1:15" s="11" customFormat="1" x14ac:dyDescent="0.25">
      <c r="A22" s="12" t="str">
        <f t="shared" si="6"/>
        <v>IMG13</v>
      </c>
      <c r="B22" s="62">
        <v>102191371</v>
      </c>
      <c r="C22" s="20" t="str">
        <f t="shared" si="0"/>
        <v>Recurso F7B</v>
      </c>
      <c r="D22" s="63" t="s">
        <v>190</v>
      </c>
      <c r="E22" s="63" t="s">
        <v>155</v>
      </c>
      <c r="F22" s="13" t="str">
        <f t="shared" ca="1" si="4"/>
        <v>CN_06_05_REC10_IMG13n.jpg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CN_06_05_REC10_IMG13a.jpg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208</v>
      </c>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2015-11-10T04:31:38Z</dcterms:modified>
</cp:coreProperties>
</file>