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9" i="1" l="1"/>
  <c r="H29" i="1"/>
  <c r="F29" i="1"/>
  <c r="G29" i="1"/>
  <c r="C29" i="1"/>
  <c r="A29" i="1"/>
  <c r="I28" i="1"/>
  <c r="H28" i="1"/>
  <c r="F28" i="1"/>
  <c r="G28" i="1"/>
  <c r="C28" i="1"/>
  <c r="A28" i="1"/>
  <c r="I27" i="1"/>
  <c r="H27" i="1"/>
  <c r="F27" i="1"/>
  <c r="G27" i="1"/>
  <c r="C27" i="1"/>
  <c r="A27" i="1"/>
  <c r="I26" i="1"/>
  <c r="H26" i="1"/>
  <c r="F26" i="1"/>
  <c r="G26" i="1"/>
  <c r="C26" i="1"/>
  <c r="A26" i="1"/>
  <c r="I25" i="1"/>
  <c r="H25" i="1"/>
  <c r="F25" i="1"/>
  <c r="G25" i="1"/>
  <c r="C25" i="1"/>
  <c r="A25" i="1"/>
  <c r="I24" i="1"/>
  <c r="H24" i="1"/>
  <c r="F24" i="1"/>
  <c r="G24" i="1"/>
  <c r="C24" i="1"/>
  <c r="A24" i="1"/>
  <c r="I23" i="1"/>
  <c r="H23" i="1"/>
  <c r="F23" i="1"/>
  <c r="G23" i="1"/>
  <c r="C23" i="1"/>
  <c r="A23" i="1"/>
  <c r="I22" i="1"/>
  <c r="H22" i="1"/>
  <c r="F22" i="1"/>
  <c r="G22" i="1"/>
  <c r="C22" i="1"/>
  <c r="A22" i="1"/>
  <c r="I21" i="1"/>
  <c r="H21" i="1"/>
  <c r="F21" i="1"/>
  <c r="G21" i="1"/>
  <c r="C21" i="1"/>
  <c r="A21" i="1"/>
  <c r="I20" i="1"/>
  <c r="H20" i="1"/>
  <c r="F20" i="1"/>
  <c r="G20" i="1"/>
  <c r="C20" i="1"/>
  <c r="A20" i="1"/>
  <c r="I19" i="1"/>
  <c r="H19" i="1"/>
  <c r="F19" i="1"/>
  <c r="G19" i="1"/>
  <c r="C19" i="1"/>
  <c r="A19" i="1"/>
  <c r="I18" i="1"/>
  <c r="H18" i="1"/>
  <c r="F18" i="1"/>
  <c r="G18" i="1"/>
  <c r="C18" i="1"/>
  <c r="A18" i="1"/>
  <c r="I17" i="1"/>
  <c r="H17" i="1"/>
  <c r="F17" i="1"/>
  <c r="G17" i="1"/>
  <c r="C17" i="1"/>
  <c r="A17" i="1"/>
  <c r="I16" i="1"/>
  <c r="H16" i="1"/>
  <c r="F16" i="1"/>
  <c r="G16" i="1"/>
  <c r="C16" i="1"/>
  <c r="A16" i="1"/>
  <c r="I15" i="1"/>
  <c r="H15" i="1"/>
  <c r="F15" i="1"/>
  <c r="G15" i="1"/>
  <c r="C15" i="1"/>
  <c r="I14" i="1"/>
  <c r="H14" i="1"/>
  <c r="F14" i="1"/>
  <c r="G14" i="1"/>
  <c r="C14" i="1"/>
  <c r="I13" i="1"/>
  <c r="H13" i="1"/>
  <c r="F13" i="1"/>
  <c r="G13" i="1"/>
  <c r="C13" i="1"/>
  <c r="I12" i="1"/>
  <c r="H12" i="1"/>
  <c r="F12" i="1"/>
  <c r="G12" i="1"/>
  <c r="C12" i="1"/>
  <c r="I11" i="1"/>
  <c r="H11" i="1"/>
  <c r="F11" i="1"/>
  <c r="G11" i="1"/>
  <c r="C11" i="1"/>
  <c r="I10" i="1"/>
  <c r="H10" i="1"/>
  <c r="D18" i="2"/>
  <c r="D7" i="2"/>
  <c r="F10" i="1"/>
  <c r="C10" i="1"/>
  <c r="F5" i="1"/>
  <c r="I21" i="2"/>
  <c r="K45" i="2"/>
  <c r="H21" i="2"/>
  <c r="J21" i="2"/>
  <c r="D17" i="2"/>
  <c r="D5" i="2"/>
  <c r="G10" i="1"/>
</calcChain>
</file>

<file path=xl/sharedStrings.xml><?xml version="1.0" encoding="utf-8"?>
<sst xmlns="http://schemas.openxmlformats.org/spreadsheetml/2006/main" count="245" uniqueCount="156">
  <si>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</si>
  <si>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</si>
  <si>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</si>
  <si>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</si>
  <si>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</si>
  <si>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</si>
  <si>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</si>
  <si>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</si>
  <si>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</si>
  <si>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</si>
  <si>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</si>
  <si>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</si>
  <si>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</si>
  <si>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</si>
  <si>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</si>
  <si>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</si>
  <si>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</si>
  <si>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</si>
  <si>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</si>
  <si>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</si>
  <si>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</si>
  <si>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</si>
  <si>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</si>
  <si>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</si>
  <si>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</si>
  <si>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</si>
  <si>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</si>
  <si>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</si>
  <si>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</si>
  <si>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</si>
  <si>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</si>
  <si>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</si>
  <si>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</si>
  <si>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</si>
  <si>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</si>
  <si>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</si>
  <si>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</si>
  <si>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</si>
  <si>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</si>
  <si>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</si>
  <si>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</si>
  <si>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</si>
  <si>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</si>
  <si>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</si>
  <si>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</si>
  <si>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</si>
  <si>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</si>
  <si>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</si>
  <si>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</si>
  <si>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</si>
  <si>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</si>
  <si>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</si>
  <si>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</si>
  <si>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</si>
  <si>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</si>
  <si>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</si>
  <si>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</si>
  <si>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</si>
  <si>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</si>
  <si>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</si>
  <si>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</si>
  <si>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</si>
  <si>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</si>
  <si>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</si>
  <si>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</si>
  <si>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</si>
  <si>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</si>
  <si>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</si>
  <si>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</si>
  <si>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</si>
  <si>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</si>
  <si>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</si>
  <si>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</si>
  <si>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</si>
  <si>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</si>
  <si>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</si>
  <si>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</si>
  <si>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</si>
  <si>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</si>
  <si>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</si>
  <si>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</si>
  <si>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</si>
  <si>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</si>
  <si>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</si>
  <si>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</si>
  <si>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</si>
  <si>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</si>
  <si>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</si>
  <si>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</si>
  <si>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</si>
  <si>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</si>
  <si>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</si>
  <si>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</si>
  <si>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</si>
  <si>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</si>
  <si>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</si>
  <si>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</si>
  <si>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</si>
  <si>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</si>
  <si>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</si>
  <si>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</si>
  <si>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</si>
  <si>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</si>
  <si>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</si>
  <si>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</si>
  <si>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</si>
  <si>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</si>
  <si>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</si>
  <si>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</si>
  <si>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</si>
  <si>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</si>
  <si>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</si>
  <si>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</si>
  <si>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</si>
  <si>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</si>
  <si>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</si>
  <si>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</si>
  <si>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</si>
  <si>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</si>
  <si>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</si>
  <si>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</si>
  <si>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</si>
  <si>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</si>
  <si>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</si>
  <si>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</si>
  <si>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</si>
  <si>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</si>
  <si>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</si>
  <si>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</si>
  <si>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</si>
  <si>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</si>
  <si>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</si>
  <si>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</si>
  <si>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</si>
  <si>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</si>
  <si>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</si>
  <si>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</si>
  <si>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</si>
  <si>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</si>
  <si>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</si>
  <si>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</si>
  <si>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</si>
  <si>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</si>
  <si>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</si>
  <si>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</si>
  <si>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</si>
  <si>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</si>
  <si>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</si>
  <si>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Ver descripcioón y observaciones</t>
  </si>
  <si>
    <t>CN_11_11_REC_100</t>
  </si>
  <si>
    <t>Realizar ilustración igual a imagen guía.</t>
  </si>
  <si>
    <t>IMG02</t>
  </si>
  <si>
    <t>IMG03</t>
  </si>
  <si>
    <t>IMG04</t>
  </si>
  <si>
    <t>IMG05</t>
  </si>
  <si>
    <t>IMG06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</si>
</sst>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0</xdr:colOff>
      <xdr:row>9</xdr:row>
      <xdr:rowOff>0</xdr:rowOff>
    </xdr:from>
    <xdr:to>
      <xdr:col>9</xdr:col>
      <xdr:colOff>3371850</xdr:colOff>
      <xdr:row>9</xdr:row>
      <xdr:rowOff>209550</xdr:rowOff>
    </xdr:to>
    <xdr:pic>
      <xdr:nvPicPr>
        <xdr:cNvPr id="3" name="Imagen 2"/>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658975" y="1971675"/>
          <a:ext cx="33718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74083</xdr:colOff>
      <xdr:row>10</xdr:row>
      <xdr:rowOff>201083</xdr:rowOff>
    </xdr:from>
    <xdr:to>
      <xdr:col>9</xdr:col>
      <xdr:colOff>3855508</xdr:colOff>
      <xdr:row>10</xdr:row>
      <xdr:rowOff>928793</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42583" y="3333750"/>
          <a:ext cx="3781425" cy="727710"/>
        </a:xfrm>
        <a:prstGeom prst="rect">
          <a:avLst/>
        </a:prstGeom>
        <a:noFill/>
        <a:ln>
          <a:noFill/>
        </a:ln>
      </xdr:spPr>
    </xdr:pic>
    <xdr:clientData/>
  </xdr:twoCellAnchor>
  <xdr:twoCellAnchor editAs="oneCell">
    <xdr:from>
      <xdr:col>9</xdr:col>
      <xdr:colOff>190500</xdr:colOff>
      <xdr:row>11</xdr:row>
      <xdr:rowOff>137583</xdr:rowOff>
    </xdr:from>
    <xdr:to>
      <xdr:col>9</xdr:col>
      <xdr:colOff>3187700</xdr:colOff>
      <xdr:row>11</xdr:row>
      <xdr:rowOff>1192953</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859000" y="4540250"/>
          <a:ext cx="2997200" cy="1055370"/>
        </a:xfrm>
        <a:prstGeom prst="rect">
          <a:avLst/>
        </a:prstGeom>
        <a:noFill/>
        <a:ln>
          <a:noFill/>
        </a:ln>
      </xdr:spPr>
    </xdr:pic>
    <xdr:clientData/>
  </xdr:twoCellAnchor>
  <xdr:twoCellAnchor editAs="oneCell">
    <xdr:from>
      <xdr:col>9</xdr:col>
      <xdr:colOff>116417</xdr:colOff>
      <xdr:row>12</xdr:row>
      <xdr:rowOff>190499</xdr:rowOff>
    </xdr:from>
    <xdr:to>
      <xdr:col>9</xdr:col>
      <xdr:colOff>3841750</xdr:colOff>
      <xdr:row>12</xdr:row>
      <xdr:rowOff>937683</xdr:rowOff>
    </xdr:to>
    <xdr:pic>
      <xdr:nvPicPr>
        <xdr:cNvPr id="6" name="Imagen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84917" y="5863166"/>
          <a:ext cx="3725333" cy="747184"/>
        </a:xfrm>
        <a:prstGeom prst="rect">
          <a:avLst/>
        </a:prstGeom>
        <a:noFill/>
        <a:ln>
          <a:noFill/>
        </a:ln>
      </xdr:spPr>
    </xdr:pic>
    <xdr:clientData/>
  </xdr:twoCellAnchor>
  <xdr:twoCellAnchor editAs="oneCell">
    <xdr:from>
      <xdr:col>9</xdr:col>
      <xdr:colOff>95250</xdr:colOff>
      <xdr:row>13</xdr:row>
      <xdr:rowOff>190500</xdr:rowOff>
    </xdr:from>
    <xdr:to>
      <xdr:col>9</xdr:col>
      <xdr:colOff>3735917</xdr:colOff>
      <xdr:row>13</xdr:row>
      <xdr:rowOff>895350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763750" y="7133167"/>
          <a:ext cx="3640667" cy="704850"/>
        </a:xfrm>
        <a:prstGeom prst="rect">
          <a:avLst/>
        </a:prstGeom>
        <a:noFill/>
        <a:ln>
          <a:noFill/>
        </a:ln>
      </xdr:spPr>
    </xdr:pic>
    <xdr:clientData/>
  </xdr:twoCellAnchor>
  <xdr:twoCellAnchor editAs="oneCell">
    <xdr:from>
      <xdr:col>9</xdr:col>
      <xdr:colOff>52917</xdr:colOff>
      <xdr:row>14</xdr:row>
      <xdr:rowOff>201084</xdr:rowOff>
    </xdr:from>
    <xdr:to>
      <xdr:col>9</xdr:col>
      <xdr:colOff>3693583</xdr:colOff>
      <xdr:row>14</xdr:row>
      <xdr:rowOff>1210734</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721417" y="8413751"/>
          <a:ext cx="3640666" cy="10096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29"/>
  <sheetViews>
    <sheetView showGridLines="0" tabSelected="1" zoomScale="90" zoomScaleNormal="90" zoomScalePageLayoutView="140" workbookViewId="0">
      <pane ySplit="9" topLeftCell="A10" activePane="bottomLeft" state="frozen"/>
      <selection pane="bottomLeft" activeCell="E25" sqref="E2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149</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90" customHeight="1" x14ac:dyDescent="0.25">
      <c r="A10" s="13" t="s">
        <v>142</v>
      </c>
      <c r="B10" s="22" t="s">
        <v>148</v>
      </c>
      <c r="C10" s="22" t="str">
        <f>IF(OR(B10&lt;&gt;"",J10&lt;&gt;""),IF($G$4="Recurso",CONCATENATE($G$4," ",$G$5),$G$4),"")</f>
        <v>Recurso M5A</v>
      </c>
      <c r="D10" s="14" t="s">
        <v>146</v>
      </c>
      <c r="E10" s="14"/>
      <c r="F10" s="14" t="str">
        <f>IF(OR(B10&lt;&gt;"",J10&lt;&gt;""),CONCATENATE($C$7,"_",$A10,IF($G$4="Cuaderno de Estudio","_small",CONCATENATE(IF(I10="","","n"),IF(LEFT($G$5,1)="F",".jpg",".png")))),"")</f>
        <v>CN_11_11_REC_100_IMG01n.png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CN_11_11_REC_100_IMG01a.png</v>
      </c>
      <c r="I10" s="14" t="str">
        <f>IF(OR(B10&lt;&gt;"",J10&lt;&gt;""),IF($G$4="Recurso",IF(LEFT($G$5,1)="M",IF(VLOOKUP($G$5,'Definición técnica de imagenes'!$A$3:$G$17,6,FALSE)=0,"",VLOOKUP($G$5,'Definición técnica de imagenes'!$A$3:$G$17,6,FALSE)),IF($G$5="F1","","")),'Definición técnica de imagenes'!$F$16),"")</f>
        <v>500 x 500 px</v>
      </c>
      <c r="J10"/>
      <c r="K10" s="66" t="s">
        <v>150</v>
      </c>
    </row>
    <row r="11" spans="1:16" s="12" customFormat="1" ht="99.95" customHeight="1" x14ac:dyDescent="0.25">
      <c r="A11" s="13" t="s">
        <v>151</v>
      </c>
      <c r="B11" s="13" t="s">
        <v>148</v>
      </c>
      <c r="C11" s="22" t="str">
        <f t="shared" ref="C11" si="0">IF(OR(B11&lt;&gt;"",J11&lt;&gt;""),IF($G$4="Recurso",CONCATENATE($G$4," ",$G$5),$G$4),"")</f>
        <v>Recurso M5A</v>
      </c>
      <c r="D11" s="14" t="s">
        <v>146</v>
      </c>
      <c r="E11" s="14"/>
      <c r="F11" s="14" t="str">
        <f t="shared" ref="F11" si="1">IF(OR(B11&lt;&gt;"",J11&lt;&gt;""),CONCATENATE($C$7,"_",$A11,IF($G$4="Cuaderno de Estudio","_small",CONCATENATE(IF(I11="","","n"),IF(LEFT($G$5,1)="F",".jpg",".png")))),"")</f>
        <v>CN_11_11_REC_100_IMG02n.png</v>
      </c>
      <c r="G11" s="14" t="str">
        <f>IF(F11&lt;&gt;"",IF($G$4="Recurso",IF(LEFT($G$5,1)="M",VLOOKUP($G$5,'Definición técnica de imagenes'!$A$3:$G$17,5,FALSE),IF($G$5="F1",'Definición técnica de imagenes'!$E$15,'Definición técnica de imagenes'!$F$13)),'Definición técnica de imagenes'!$E$16),"")</f>
        <v>286 x 286 px</v>
      </c>
      <c r="H11" s="14" t="str">
        <f t="shared" ref="H11" si="2">IF(AND(I11&lt;&gt;"",I11&lt;&gt;0),IF(OR(B11&lt;&gt;"",J11&lt;&gt;""),CONCATENATE($C$7,"_",$A11,IF($G$4="Cuaderno de Estudio","_zoom",CONCATENATE("a",IF(LEFT($G$5,1)="F",".jpg",".png")))),""),"")</f>
        <v>CN_11_11_REC_100_IMG02a.png</v>
      </c>
      <c r="I11" s="14" t="str">
        <f>IF(OR(B11&lt;&gt;"",J11&lt;&gt;""),IF($G$4="Recurso",IF(LEFT($G$5,1)="M",IF(VLOOKUP($G$5,'Definición técnica de imagenes'!$A$3:$G$17,6,FALSE)=0,"",VLOOKUP($G$5,'Definición técnica de imagenes'!$A$3:$G$17,6,FALSE)),IF($G$5="F1","","")),'Definición técnica de imagenes'!$F$16),"")</f>
        <v>500 x 500 px</v>
      </c>
      <c r="J11" s="14"/>
      <c r="K11" s="66" t="s">
        <v>150</v>
      </c>
    </row>
    <row r="12" spans="1:16" s="12" customFormat="1" ht="99.95" customHeight="1" x14ac:dyDescent="0.25">
      <c r="A12" s="13" t="s">
        <v>152</v>
      </c>
      <c r="B12" s="13" t="s">
        <v>148</v>
      </c>
      <c r="C12" s="22" t="str">
        <f t="shared" ref="C12:C29" si="3">IF(OR(B12&lt;&gt;"",J12&lt;&gt;""),IF($G$4="Recurso",CONCATENATE($G$4," ",$G$5),$G$4),"")</f>
        <v>Recurso M5A</v>
      </c>
      <c r="D12" s="14" t="s">
        <v>146</v>
      </c>
      <c r="E12" s="14"/>
      <c r="F12" s="14" t="str">
        <f t="shared" ref="F12:F29" si="4">IF(OR(B12&lt;&gt;"",J12&lt;&gt;""),CONCATENATE($C$7,"_",$A12,IF($G$4="Cuaderno de Estudio","_small",CONCATENATE(IF(I12="","","n"),IF(LEFT($G$5,1)="F",".jpg",".png")))),"")</f>
        <v>CN_11_11_REC_100_IMG03n.png</v>
      </c>
      <c r="G12" s="14" t="str">
        <f>IF(F12&lt;&gt;"",IF($G$4="Recurso",IF(LEFT($G$5,1)="M",VLOOKUP($G$5,'Definición técnica de imagenes'!$A$3:$G$17,5,FALSE),IF($G$5="F1",'Definición técnica de imagenes'!$E$15,'Definición técnica de imagenes'!$F$13)),'Definición técnica de imagenes'!$E$16),"")</f>
        <v>286 x 286 px</v>
      </c>
      <c r="H12" s="14" t="str">
        <f t="shared" ref="H12:H29" si="5">IF(AND(I12&lt;&gt;"",I12&lt;&gt;0),IF(OR(B12&lt;&gt;"",J12&lt;&gt;""),CONCATENATE($C$7,"_",$A12,IF($G$4="Cuaderno de Estudio","_zoom",CONCATENATE("a",IF(LEFT($G$5,1)="F",".jpg",".png")))),""),"")</f>
        <v>CN_11_11_REC_100_IMG03a.png</v>
      </c>
      <c r="I12" s="14" t="str">
        <f>IF(OR(B12&lt;&gt;"",J12&lt;&gt;""),IF($G$4="Recurso",IF(LEFT($G$5,1)="M",IF(VLOOKUP($G$5,'Definición técnica de imagenes'!$A$3:$G$17,6,FALSE)=0,"",VLOOKUP($G$5,'Definición técnica de imagenes'!$A$3:$G$17,6,FALSE)),IF($G$5="F1","","")),'Definición técnica de imagenes'!$F$16),"")</f>
        <v>500 x 500 px</v>
      </c>
      <c r="J12" s="14"/>
      <c r="K12" s="15" t="s">
        <v>150</v>
      </c>
    </row>
    <row r="13" spans="1:16" s="12" customFormat="1" ht="99.95" customHeight="1" x14ac:dyDescent="0.25">
      <c r="A13" s="13" t="s">
        <v>153</v>
      </c>
      <c r="B13" s="13" t="s">
        <v>148</v>
      </c>
      <c r="C13" s="22" t="str">
        <f t="shared" si="3"/>
        <v>Recurso M5A</v>
      </c>
      <c r="D13" s="14" t="s">
        <v>146</v>
      </c>
      <c r="E13" s="14"/>
      <c r="F13" s="14" t="str">
        <f t="shared" si="4"/>
        <v>CN_11_11_REC_100_IMG04n.png</v>
      </c>
      <c r="G13" s="14" t="str">
        <f>IF(F13&lt;&gt;"",IF($G$4="Recurso",IF(LEFT($G$5,1)="M",VLOOKUP($G$5,'Definición técnica de imagenes'!$A$3:$G$17,5,FALSE),IF($G$5="F1",'Definición técnica de imagenes'!$E$15,'Definición técnica de imagenes'!$F$13)),'Definición técnica de imagenes'!$E$16),"")</f>
        <v>286 x 286 px</v>
      </c>
      <c r="H13" s="14" t="str">
        <f t="shared" si="5"/>
        <v>CN_11_11_REC_100_IMG04a.png</v>
      </c>
      <c r="I13" s="14" t="str">
        <f>IF(OR(B13&lt;&gt;"",J13&lt;&gt;""),IF($G$4="Recurso",IF(LEFT($G$5,1)="M",IF(VLOOKUP($G$5,'Definición técnica de imagenes'!$A$3:$G$17,6,FALSE)=0,"",VLOOKUP($G$5,'Definición técnica de imagenes'!$A$3:$G$17,6,FALSE)),IF($G$5="F1","","")),'Definición técnica de imagenes'!$F$16),"")</f>
        <v>500 x 500 px</v>
      </c>
      <c r="J13" s="14"/>
      <c r="K13" s="15" t="s">
        <v>150</v>
      </c>
    </row>
    <row r="14" spans="1:16" s="12" customFormat="1" ht="99.95" customHeight="1" x14ac:dyDescent="0.25">
      <c r="A14" s="13" t="s">
        <v>154</v>
      </c>
      <c r="B14" s="13" t="s">
        <v>148</v>
      </c>
      <c r="C14" s="22" t="str">
        <f t="shared" si="3"/>
        <v>Recurso M5A</v>
      </c>
      <c r="D14" s="14" t="s">
        <v>146</v>
      </c>
      <c r="E14" s="14"/>
      <c r="F14" s="14" t="str">
        <f t="shared" si="4"/>
        <v>CN_11_11_REC_100_IMG05n.png</v>
      </c>
      <c r="G14" s="14" t="str">
        <f>IF(F14&lt;&gt;"",IF($G$4="Recurso",IF(LEFT($G$5,1)="M",VLOOKUP($G$5,'Definición técnica de imagenes'!$A$3:$G$17,5,FALSE),IF($G$5="F1",'Definición técnica de imagenes'!$E$15,'Definición técnica de imagenes'!$F$13)),'Definición técnica de imagenes'!$E$16),"")</f>
        <v>286 x 286 px</v>
      </c>
      <c r="H14" s="14" t="str">
        <f t="shared" si="5"/>
        <v>CN_11_11_REC_100_IMG05a.png</v>
      </c>
      <c r="I14" s="14" t="str">
        <f>IF(OR(B14&lt;&gt;"",J14&lt;&gt;""),IF($G$4="Recurso",IF(LEFT($G$5,1)="M",IF(VLOOKUP($G$5,'Definición técnica de imagenes'!$A$3:$G$17,6,FALSE)=0,"",VLOOKUP($G$5,'Definición técnica de imagenes'!$A$3:$G$17,6,FALSE)),IF($G$5="F1","","")),'Definición técnica de imagenes'!$F$16),"")</f>
        <v>500 x 500 px</v>
      </c>
      <c r="J14" s="14"/>
      <c r="K14" s="15" t="s">
        <v>150</v>
      </c>
    </row>
    <row r="15" spans="1:16" s="12" customFormat="1" ht="99.95" customHeight="1" x14ac:dyDescent="0.25">
      <c r="A15" s="13" t="s">
        <v>155</v>
      </c>
      <c r="B15" s="13" t="s">
        <v>148</v>
      </c>
      <c r="C15" s="22" t="str">
        <f t="shared" si="3"/>
        <v>Recurso M5A</v>
      </c>
      <c r="D15" s="14" t="s">
        <v>146</v>
      </c>
      <c r="E15" s="14"/>
      <c r="F15" s="14" t="str">
        <f t="shared" si="4"/>
        <v>CN_11_11_REC_100_IMG06n.png</v>
      </c>
      <c r="G15" s="14" t="str">
        <f>IF(F15&lt;&gt;"",IF($G$4="Recurso",IF(LEFT($G$5,1)="M",VLOOKUP($G$5,'Definición técnica de imagenes'!$A$3:$G$17,5,FALSE),IF($G$5="F1",'Definición técnica de imagenes'!$E$15,'Definición técnica de imagenes'!$F$13)),'Definición técnica de imagenes'!$E$16),"")</f>
        <v>286 x 286 px</v>
      </c>
      <c r="H15" s="14" t="str">
        <f t="shared" si="5"/>
        <v>CN_11_11_REC_100_IMG06a.png</v>
      </c>
      <c r="I15" s="14" t="str">
        <f>IF(OR(B15&lt;&gt;"",J15&lt;&gt;""),IF($G$4="Recurso",IF(LEFT($G$5,1)="M",IF(VLOOKUP($G$5,'Definición técnica de imagenes'!$A$3:$G$17,6,FALSE)=0,"",VLOOKUP($G$5,'Definición técnica de imagenes'!$A$3:$G$17,6,FALSE)),IF($G$5="F1","","")),'Definición técnica de imagenes'!$F$16),"")</f>
        <v>500 x 500 px</v>
      </c>
      <c r="J15" s="14"/>
      <c r="K15" s="15" t="s">
        <v>150</v>
      </c>
    </row>
    <row r="16" spans="1:16" s="12" customFormat="1" x14ac:dyDescent="0.25">
      <c r="A16" s="13" t="str">
        <f>IF(OR(B16&lt;&gt;"",J16&lt;&gt;""),CONCATENATE(LEFT(#REF!,3),IF(MID(#REF!,4,2)+1&lt;10,CONCATENATE("0",MID(#REF!,4,2)+1),MID(#REF!,4,2)+1)),"")</f>
        <v/>
      </c>
      <c r="B16" s="13"/>
      <c r="C16" s="22" t="str">
        <f t="shared" si="3"/>
        <v/>
      </c>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t="str">
        <f>IF(OR(B17&lt;&gt;"",J17&lt;&gt;""),CONCATENATE(LEFT(#REF!,3),IF(MID(#REF!,4,2)+1&lt;10,CONCATENATE("0",MID(#REF!,4,2)+1),MID(#REF!,4,2)+1)),"")</f>
        <v/>
      </c>
      <c r="B17" s="13"/>
      <c r="C17" s="22" t="str">
        <f t="shared" si="3"/>
        <v/>
      </c>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t="str">
        <f>IF(OR(B18&lt;&gt;"",J18&lt;&gt;""),CONCATENATE(LEFT(#REF!,3),IF(MID(#REF!,4,2)+1&lt;10,CONCATENATE("0",MID(#REF!,4,2)+1),MID(#REF!,4,2)+1)),"")</f>
        <v/>
      </c>
      <c r="B18" s="13"/>
      <c r="C18" s="22" t="str">
        <f t="shared" si="3"/>
        <v/>
      </c>
      <c r="D18" s="14"/>
      <c r="E18" s="14"/>
      <c r="F18" s="14" t="str">
        <f t="shared" si="4"/>
        <v/>
      </c>
      <c r="G18" s="14" t="str">
        <f>IF(F18&lt;&gt;"",IF($G$4="Recurso",IF(LEFT($G$5,1)="M",VLOOKUP($G$5,'Definición técnica de imagenes'!$A$3:$G$17,5,FALSE),IF($G$5="F1",'Definición técnica de imagenes'!$E$15,'Definición técnica de imagenes'!$F$13)),'Definición técnica de imagenes'!$E$16),"")</f>
        <v/>
      </c>
      <c r="H18" s="14" t="str">
        <f t="shared" si="5"/>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t="str">
        <f>IF(OR(B19&lt;&gt;"",J19&lt;&gt;""),CONCATENATE(LEFT(#REF!,3),IF(MID(#REF!,4,2)+1&lt;10,CONCATENATE("0",MID(#REF!,4,2)+1),MID(#REF!,4,2)+1)),"")</f>
        <v/>
      </c>
      <c r="B19" s="13"/>
      <c r="C19" s="22" t="str">
        <f t="shared" si="3"/>
        <v/>
      </c>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IF(OR(B20&lt;&gt;"",J20&lt;&gt;""),CONCATENATE(LEFT(#REF!,3),IF(MID(#REF!,4,2)+1&lt;10,CONCATENATE("0",MID(#REF!,4,2)+1),MID(#REF!,4,2)+1)),"")</f>
        <v/>
      </c>
      <c r="B20" s="13"/>
      <c r="C20" s="22" t="str">
        <f t="shared" si="3"/>
        <v/>
      </c>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t="str">
        <f>IF(OR(B21&lt;&gt;"",J21&lt;&gt;""),CONCATENATE(LEFT(#REF!,3),IF(MID(#REF!,4,2)+1&lt;10,CONCATENATE("0",MID(#REF!,4,2)+1),MID(#REF!,4,2)+1)),"")</f>
        <v/>
      </c>
      <c r="B21" s="13"/>
      <c r="C21" s="22" t="str">
        <f t="shared" si="3"/>
        <v/>
      </c>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t="str">
        <f>IF(OR(B22&lt;&gt;"",J22&lt;&gt;""),CONCATENATE(LEFT(#REF!,3),IF(MID(#REF!,4,2)+1&lt;10,CONCATENATE("0",MID(#REF!,4,2)+1),MID(#REF!,4,2)+1)),"")</f>
        <v/>
      </c>
      <c r="B22" s="13"/>
      <c r="C22" s="22"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t="str">
        <f>IF(OR(B23&lt;&gt;"",J23&lt;&gt;""),CONCATENATE(LEFT(#REF!,3),IF(MID(#REF!,4,2)+1&lt;10,CONCATENATE("0",MID(#REF!,4,2)+1),MID(#REF!,4,2)+1)),"")</f>
        <v/>
      </c>
      <c r="B23" s="13"/>
      <c r="C23" s="22" t="str">
        <f t="shared" si="3"/>
        <v/>
      </c>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IF(OR(B24&lt;&gt;"",J24&lt;&gt;""),CONCATENATE(LEFT(#REF!,3),IF(MID(#REF!,4,2)+1&lt;10,CONCATENATE("0",MID(#REF!,4,2)+1),MID(#REF!,4,2)+1)),"")</f>
        <v/>
      </c>
      <c r="B24" s="13"/>
      <c r="C24" s="22" t="str">
        <f t="shared" si="3"/>
        <v/>
      </c>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IF(OR(B25&lt;&gt;"",J25&lt;&gt;""),CONCATENATE(LEFT(#REF!,3),IF(MID(#REF!,4,2)+1&lt;10,CONCATENATE("0",MID(#REF!,4,2)+1),MID(#REF!,4,2)+1)),"")</f>
        <v/>
      </c>
      <c r="B25" s="13"/>
      <c r="C25" s="22" t="str">
        <f t="shared" si="3"/>
        <v/>
      </c>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IF(OR(B26&lt;&gt;"",J26&lt;&gt;""),CONCATENATE(LEFT(#REF!,3),IF(MID(#REF!,4,2)+1&lt;10,CONCATENATE("0",MID(#REF!,4,2)+1),MID(#REF!,4,2)+1)),"")</f>
        <v/>
      </c>
      <c r="B26" s="13"/>
      <c r="C26" s="22" t="str">
        <f t="shared" si="3"/>
        <v/>
      </c>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IF(OR(B27&lt;&gt;"",J27&lt;&gt;""),CONCATENATE(LEFT(#REF!,3),IF(MID(#REF!,4,2)+1&lt;10,CONCATENATE("0",MID(#REF!,4,2)+1),MID(#REF!,4,2)+1)),"")</f>
        <v/>
      </c>
      <c r="B27" s="13"/>
      <c r="C27" s="22" t="str">
        <f t="shared" si="3"/>
        <v/>
      </c>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IF(OR(B28&lt;&gt;"",J28&lt;&gt;""),CONCATENATE(LEFT(#REF!,3),IF(MID(#REF!,4,2)+1&lt;10,CONCATENATE("0",MID(#REF!,4,2)+1),MID(#REF!,4,2)+1)),"")</f>
        <v/>
      </c>
      <c r="B28" s="13"/>
      <c r="C28" s="22" t="str">
        <f t="shared" si="3"/>
        <v/>
      </c>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IF(OR(B29&lt;&gt;"",J29&lt;&gt;""),CONCATENATE(LEFT(#REF!,3),IF(MID(#REF!,4,2)+1&lt;10,CONCATENATE("0",MID(#REF!,4,2)+1),MID(#REF!,4,2)+1)),"")</f>
        <v/>
      </c>
      <c r="B29" s="13"/>
      <c r="C29" s="22" t="str">
        <f t="shared" si="3"/>
        <v/>
      </c>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IF(OR(B29&lt;&gt;"",J29&lt;&gt;""),IF($G$4="Recurso",IF(LEFT($G$5,1)="M",IF(VLOOKUP($G$5,'Definición técnica de imagenes'!$A$3:$G$17,6,FALSE)=0,"",VLOOKUP($G$5,'Definición técnica de imagenes'!$A$3:$G$17,6,FALSE)),IF($G$5="F1","","")),'Definición técnica de imagenes'!$F$16),"")</f>
        <v/>
      </c>
      <c r="J29" s="14"/>
      <c r="K29"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29">
      <formula1>"Vertical,Horizontal"</formula1>
    </dataValidation>
    <dataValidation type="list" allowBlank="1" showInputMessage="1" showErrorMessage="1" sqref="D10:D2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2015-04-27T21:54:37Z</dcterms:modified>
</cp:coreProperties>
</file>