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ursos de Once\REC11_13\"/>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5345" windowHeight="46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H21" i="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F20" i="1" s="1"/>
  <c r="G20" i="1" s="1"/>
  <c r="A21" i="1" l="1"/>
  <c r="F21" i="1" s="1"/>
  <c r="G21" i="1" s="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<sst xmlns="http://schemas.openxmlformats.org/spreadsheetml/2006/main" count="408" uniqueCount="202">
  <si>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</si>
  <si>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</si>
  <si>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</si>
  <si>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</si>
  <si>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</si>
  <si>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</si>
  <si>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</si>
  <si>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</si>
  <si>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</si>
  <si>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</si>
  <si>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</si>
  <si>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</si>
  <si>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</si>
  <si>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</si>
  <si>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</si>
  <si>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</si>
  <si>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</si>
  <si>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</si>
  <si>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</si>
  <si>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</si>
  <si>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</si>
  <si>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</si>
  <si>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</si>
  <si>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</si>
  <si>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</si>
  <si>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</si>
  <si>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</si>
  <si>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</si>
  <si>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</si>
  <si>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</si>
  <si>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</si>
  <si>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</si>
  <si>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</si>
  <si>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</si>
  <si>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</si>
  <si>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</si>
  <si>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</si>
  <si>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</si>
  <si>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</si>
  <si>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</si>
  <si>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</si>
  <si>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</si>
  <si>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</si>
  <si>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</si>
  <si>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</si>
  <si>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</si>
  <si>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</si>
  <si>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</si>
  <si>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</si>
  <si>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</si>
  <si>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</si>
  <si>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</si>
  <si>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</si>
  <si>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</si>
  <si>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</si>
  <si>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</si>
  <si>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</si>
  <si>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</si>
  <si>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</si>
  <si>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</si>
  <si>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</si>
  <si>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</si>
  <si>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</si>
  <si>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</si>
  <si>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</si>
  <si>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</si>
  <si>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</si>
  <si>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</si>
  <si>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</si>
  <si>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</si>
  <si>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</si>
  <si>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</si>
  <si>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</si>
  <si>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</si>
  <si>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</si>
  <si>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</si>
  <si>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</si>
  <si>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</si>
  <si>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</si>
  <si>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</si>
  <si>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</si>
  <si>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</si>
  <si>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</si>
  <si>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</si>
  <si>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</si>
  <si>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</si>
  <si>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</si>
  <si>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</si>
  <si>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</si>
  <si>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</si>
  <si>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</si>
  <si>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</si>
  <si>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</si>
  <si>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</si>
  <si>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</si>
  <si>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</si>
  <si>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</si>
  <si>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</si>
  <si>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</si>
  <si>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</si>
  <si>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</si>
  <si>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</si>
  <si>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</si>
  <si>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</si>
  <si>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</si>
  <si>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</si>
  <si>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</si>
  <si>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</si>
  <si>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</si>
  <si>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</si>
  <si>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</si>
  <si>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</si>
  <si>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</si>
  <si>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</si>
  <si>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</si>
  <si>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</si>
  <si>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</si>
  <si>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</si>
  <si>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</si>
  <si>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</si>
  <si>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</si>
  <si>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</si>
  <si>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</si>
  <si>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</si>
  <si>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</si>
  <si>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</si>
  <si>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</si>
  <si>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</si>
  <si>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</si>
  <si>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</si>
  <si>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</si>
  <si>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</si>
  <si>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</si>
  <si>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</si>
  <si>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</si>
  <si>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</si>
  <si>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</si>
  <si>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</si>
  <si>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</si>
  <si>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</si>
  <si>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</si>
  <si>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</si>
  <si>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</si>
  <si>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</si>
  <si>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</si>
  <si>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</si>
  <si>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</si>
  <si>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</si>
  <si>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</si>
  <si>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</si>
  <si>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</si>
  <si>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</si>
  <si>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</si>
  <si>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</si>
  <si>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</si>
  <si>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</si>
  <si>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</si>
  <si>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</si>
  <si>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</si>
  <si>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</si>
  <si>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</si>
  <si>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</si>
  <si>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</si>
  <si>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</si>
  <si>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</si>
  <si>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</si>
  <si>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</si>
  <si>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</si>
  <si>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</si>
  <si>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</si>
  <si>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</si>
  <si>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</si>
  <si>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</si>
  <si>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</si>
  <si>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</si>
  <si>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</si>
  <si>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</si>
  <si>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</si>
  <si>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</si>
  <si>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</si>
  <si>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</si>
  <si>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</si>
  <si>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</si>
  <si>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</si>
  <si>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</si>
  <si>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</si>
  <si>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</si>
  <si>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derivados de ácidos carboxílicos y las funciones nitrogenadas</t>
  </si>
  <si>
    <t>Lyz Bernal</t>
  </si>
  <si>
    <t>CN_11_13_REC90</t>
  </si>
  <si>
    <t xml:space="preserve">202928911
</t>
  </si>
  <si>
    <t>Fotografía</t>
  </si>
  <si>
    <t xml:space="preserve">243786814
</t>
  </si>
  <si>
    <t xml:space="preserve">Ver descripción y observaciones </t>
  </si>
  <si>
    <t>Ilustración</t>
  </si>
  <si>
    <t>Realizar igual a imagen guía</t>
  </si>
  <si>
    <t>Realizar igual a imagen guía. En correo se anexa enlace drive del archivo para que copien textos</t>
  </si>
  <si>
    <t xml:space="preserve">227855065
</t>
  </si>
  <si>
    <t>Incluir zoom con estructura y texto</t>
  </si>
  <si>
    <t xml:space="preserve">64094023
</t>
  </si>
  <si>
    <t>Incluir zoom con estructuras y texto</t>
  </si>
  <si>
    <t>Realizar igual a imagen guía. En correo se anexa enlace drive del archivo para que copien textos. Es para guía de estudiante.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</si>
</sst>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0" fontId="13"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5" fillId="0" borderId="0" xfId="0" applyFont="1" applyBorder="1" applyAlignment="1">
      <alignment vertical="center" wrapText="1"/>
    </xf>
    <xf numFmtId="0" fontId="15"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2" fillId="0" borderId="29" xfId="0" applyFont="1" applyBorder="1" applyAlignment="1">
      <alignment vertical="center" wrapText="1"/>
    </xf>
    <xf numFmtId="0" fontId="22" fillId="0" borderId="29" xfId="0" applyFont="1" applyFill="1" applyBorder="1" applyAlignment="1">
      <alignment vertical="center" wrapText="1"/>
    </xf>
    <xf numFmtId="0" fontId="21"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pplyProtection="1">
      <alignment horizontal="center"/>
      <protection locked="0"/>
    </xf>
    <xf numFmtId="164" fontId="8" fillId="0" borderId="26" xfId="0" applyNumberFormat="1" applyFont="1" applyBorder="1" applyAlignment="1" applyProtection="1">
      <alignment horizontal="center"/>
      <protection locked="0"/>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8" borderId="0" xfId="0" applyFont="1" applyFill="1" applyAlignment="1">
      <alignment horizontal="center" vertical="center" wrapText="1"/>
    </xf>
    <xf numFmtId="0" fontId="14"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298667</xdr:colOff>
      <xdr:row>9</xdr:row>
      <xdr:rowOff>119063</xdr:rowOff>
    </xdr:from>
    <xdr:to>
      <xdr:col>9</xdr:col>
      <xdr:colOff>1748126</xdr:colOff>
      <xdr:row>9</xdr:row>
      <xdr:rowOff>1381703</xdr:rowOff>
    </xdr:to>
    <xdr:pic>
      <xdr:nvPicPr>
        <xdr:cNvPr id="2" name="Picture 2" descr="http://thumb7.shutterstock.com/display_pic_with_logo/930136/202928911/stock-photo-acetamide-ethanamide-molecule-used-as-plasticizer-and-industrial-solvent-carcinogenic-known-to-202928911.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14667" y="2238376"/>
          <a:ext cx="1449459" cy="1262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388727</xdr:colOff>
      <xdr:row>10</xdr:row>
      <xdr:rowOff>47624</xdr:rowOff>
    </xdr:from>
    <xdr:to>
      <xdr:col>9</xdr:col>
      <xdr:colOff>2000295</xdr:colOff>
      <xdr:row>10</xdr:row>
      <xdr:rowOff>1066511</xdr:rowOff>
    </xdr:to>
    <xdr:pic>
      <xdr:nvPicPr>
        <xdr:cNvPr id="3" name="Picture 4" descr="http://thumb1.shutterstock.com/display_pic_with_logo/489208/243786814/stock-photo-close-up-of-some-urea-fertilizer-243786814.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04727" y="3730624"/>
          <a:ext cx="1611568" cy="10188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412020</xdr:colOff>
      <xdr:row>11</xdr:row>
      <xdr:rowOff>15875</xdr:rowOff>
    </xdr:from>
    <xdr:to>
      <xdr:col>9</xdr:col>
      <xdr:colOff>1936057</xdr:colOff>
      <xdr:row>11</xdr:row>
      <xdr:rowOff>1276237</xdr:rowOff>
    </xdr:to>
    <xdr:pic>
      <xdr:nvPicPr>
        <xdr:cNvPr id="4" name="Imagen 3"/>
        <xdr:cNvPicPr>
          <a:picLocks noChangeAspect="1"/>
        </xdr:cNvPicPr>
      </xdr:nvPicPr>
      <xdr:blipFill rotWithShape="1">
        <a:blip xmlns:r="http://schemas.openxmlformats.org/officeDocument/2006/relationships" r:embed="rId3"/>
        <a:srcRect l="36208" t="21611" r="22219" b="36312"/>
        <a:stretch/>
      </xdr:blipFill>
      <xdr:spPr>
        <a:xfrm>
          <a:off x="14128020" y="5032375"/>
          <a:ext cx="1524037" cy="1260362"/>
        </a:xfrm>
        <a:prstGeom prst="rect">
          <a:avLst/>
        </a:prstGeom>
      </xdr:spPr>
    </xdr:pic>
    <xdr:clientData/>
  </xdr:twoCellAnchor>
  <xdr:twoCellAnchor editAs="oneCell">
    <xdr:from>
      <xdr:col>9</xdr:col>
      <xdr:colOff>363094</xdr:colOff>
      <xdr:row>12</xdr:row>
      <xdr:rowOff>23813</xdr:rowOff>
    </xdr:from>
    <xdr:to>
      <xdr:col>9</xdr:col>
      <xdr:colOff>1763313</xdr:colOff>
      <xdr:row>12</xdr:row>
      <xdr:rowOff>1223316</xdr:rowOff>
    </xdr:to>
    <xdr:pic>
      <xdr:nvPicPr>
        <xdr:cNvPr id="5" name="Imagen 4"/>
        <xdr:cNvPicPr>
          <a:picLocks noChangeAspect="1"/>
        </xdr:cNvPicPr>
      </xdr:nvPicPr>
      <xdr:blipFill rotWithShape="1">
        <a:blip xmlns:r="http://schemas.openxmlformats.org/officeDocument/2006/relationships" r:embed="rId4"/>
        <a:srcRect l="34624" t="9815" r="33305" b="14480"/>
        <a:stretch/>
      </xdr:blipFill>
      <xdr:spPr>
        <a:xfrm>
          <a:off x="14079094" y="6469063"/>
          <a:ext cx="1400219" cy="1199503"/>
        </a:xfrm>
        <a:prstGeom prst="rect">
          <a:avLst/>
        </a:prstGeom>
      </xdr:spPr>
    </xdr:pic>
    <xdr:clientData/>
  </xdr:twoCellAnchor>
  <xdr:twoCellAnchor editAs="oneCell">
    <xdr:from>
      <xdr:col>9</xdr:col>
      <xdr:colOff>643748</xdr:colOff>
      <xdr:row>13</xdr:row>
      <xdr:rowOff>63500</xdr:rowOff>
    </xdr:from>
    <xdr:to>
      <xdr:col>9</xdr:col>
      <xdr:colOff>2220761</xdr:colOff>
      <xdr:row>13</xdr:row>
      <xdr:rowOff>1051496</xdr:rowOff>
    </xdr:to>
    <xdr:pic>
      <xdr:nvPicPr>
        <xdr:cNvPr id="6" name="Imagen 5"/>
        <xdr:cNvPicPr>
          <a:picLocks noChangeAspect="1"/>
        </xdr:cNvPicPr>
      </xdr:nvPicPr>
      <xdr:blipFill rotWithShape="1">
        <a:blip xmlns:r="http://schemas.openxmlformats.org/officeDocument/2006/relationships" r:embed="rId5"/>
        <a:srcRect l="28982" t="12455" r="28158" b="11488"/>
        <a:stretch/>
      </xdr:blipFill>
      <xdr:spPr>
        <a:xfrm>
          <a:off x="14359748" y="8072438"/>
          <a:ext cx="1577013" cy="987996"/>
        </a:xfrm>
        <a:prstGeom prst="rect">
          <a:avLst/>
        </a:prstGeom>
      </xdr:spPr>
    </xdr:pic>
    <xdr:clientData/>
  </xdr:twoCellAnchor>
  <xdr:twoCellAnchor editAs="oneCell">
    <xdr:from>
      <xdr:col>9</xdr:col>
      <xdr:colOff>523874</xdr:colOff>
      <xdr:row>15</xdr:row>
      <xdr:rowOff>191237</xdr:rowOff>
    </xdr:from>
    <xdr:to>
      <xdr:col>9</xdr:col>
      <xdr:colOff>1732221</xdr:colOff>
      <xdr:row>15</xdr:row>
      <xdr:rowOff>1676008</xdr:rowOff>
    </xdr:to>
    <xdr:pic>
      <xdr:nvPicPr>
        <xdr:cNvPr id="8" name="Imagen 7"/>
        <xdr:cNvPicPr>
          <a:picLocks noChangeAspect="1"/>
        </xdr:cNvPicPr>
      </xdr:nvPicPr>
      <xdr:blipFill rotWithShape="1">
        <a:blip xmlns:r="http://schemas.openxmlformats.org/officeDocument/2006/relationships" r:embed="rId6"/>
        <a:srcRect l="28587" t="30238" r="48350" b="12192"/>
        <a:stretch/>
      </xdr:blipFill>
      <xdr:spPr>
        <a:xfrm>
          <a:off x="14230349" y="11335487"/>
          <a:ext cx="1208347" cy="1484771"/>
        </a:xfrm>
        <a:prstGeom prst="rect">
          <a:avLst/>
        </a:prstGeom>
      </xdr:spPr>
    </xdr:pic>
    <xdr:clientData/>
  </xdr:twoCellAnchor>
  <xdr:twoCellAnchor editAs="oneCell">
    <xdr:from>
      <xdr:col>9</xdr:col>
      <xdr:colOff>523874</xdr:colOff>
      <xdr:row>16</xdr:row>
      <xdr:rowOff>249818</xdr:rowOff>
    </xdr:from>
    <xdr:to>
      <xdr:col>9</xdr:col>
      <xdr:colOff>2117305</xdr:colOff>
      <xdr:row>16</xdr:row>
      <xdr:rowOff>1655406</xdr:rowOff>
    </xdr:to>
    <xdr:pic>
      <xdr:nvPicPr>
        <xdr:cNvPr id="9" name="Imagen 8"/>
        <xdr:cNvPicPr>
          <a:picLocks noChangeAspect="1"/>
        </xdr:cNvPicPr>
      </xdr:nvPicPr>
      <xdr:blipFill rotWithShape="1">
        <a:blip xmlns:r="http://schemas.openxmlformats.org/officeDocument/2006/relationships" r:embed="rId7"/>
        <a:srcRect l="28686" t="8759" r="22615" b="14832"/>
        <a:stretch/>
      </xdr:blipFill>
      <xdr:spPr>
        <a:xfrm>
          <a:off x="14230349" y="13299068"/>
          <a:ext cx="1593431" cy="1405588"/>
        </a:xfrm>
        <a:prstGeom prst="rect">
          <a:avLst/>
        </a:prstGeom>
      </xdr:spPr>
    </xdr:pic>
    <xdr:clientData/>
  </xdr:twoCellAnchor>
  <xdr:twoCellAnchor editAs="oneCell">
    <xdr:from>
      <xdr:col>9</xdr:col>
      <xdr:colOff>381000</xdr:colOff>
      <xdr:row>17</xdr:row>
      <xdr:rowOff>104775</xdr:rowOff>
    </xdr:from>
    <xdr:to>
      <xdr:col>9</xdr:col>
      <xdr:colOff>2274463</xdr:colOff>
      <xdr:row>17</xdr:row>
      <xdr:rowOff>1754732</xdr:rowOff>
    </xdr:to>
    <xdr:pic>
      <xdr:nvPicPr>
        <xdr:cNvPr id="10" name="Imagen 9"/>
        <xdr:cNvPicPr>
          <a:picLocks noChangeAspect="1"/>
        </xdr:cNvPicPr>
      </xdr:nvPicPr>
      <xdr:blipFill rotWithShape="1">
        <a:blip xmlns:r="http://schemas.openxmlformats.org/officeDocument/2006/relationships" r:embed="rId8"/>
        <a:srcRect l="26409" t="32878" r="48350" b="12193"/>
        <a:stretch/>
      </xdr:blipFill>
      <xdr:spPr>
        <a:xfrm>
          <a:off x="14087475" y="15373350"/>
          <a:ext cx="1893463" cy="1649957"/>
        </a:xfrm>
        <a:prstGeom prst="rect">
          <a:avLst/>
        </a:prstGeom>
      </xdr:spPr>
    </xdr:pic>
    <xdr:clientData/>
  </xdr:twoCellAnchor>
  <xdr:twoCellAnchor editAs="oneCell">
    <xdr:from>
      <xdr:col>9</xdr:col>
      <xdr:colOff>123825</xdr:colOff>
      <xdr:row>18</xdr:row>
      <xdr:rowOff>57150</xdr:rowOff>
    </xdr:from>
    <xdr:to>
      <xdr:col>9</xdr:col>
      <xdr:colOff>1876425</xdr:colOff>
      <xdr:row>18</xdr:row>
      <xdr:rowOff>2249493</xdr:rowOff>
    </xdr:to>
    <xdr:pic>
      <xdr:nvPicPr>
        <xdr:cNvPr id="11" name="Imagen 10"/>
        <xdr:cNvPicPr>
          <a:picLocks noChangeAspect="1"/>
        </xdr:cNvPicPr>
      </xdr:nvPicPr>
      <xdr:blipFill rotWithShape="1">
        <a:blip xmlns:r="http://schemas.openxmlformats.org/officeDocument/2006/relationships" r:embed="rId9"/>
        <a:srcRect l="26904" t="28653" r="45876" b="10783"/>
        <a:stretch/>
      </xdr:blipFill>
      <xdr:spPr>
        <a:xfrm>
          <a:off x="13830300" y="17564100"/>
          <a:ext cx="1752600" cy="2192343"/>
        </a:xfrm>
        <a:prstGeom prst="rect">
          <a:avLst/>
        </a:prstGeom>
      </xdr:spPr>
    </xdr:pic>
    <xdr:clientData/>
  </xdr:twoCellAnchor>
  <xdr:twoCellAnchor editAs="oneCell">
    <xdr:from>
      <xdr:col>9</xdr:col>
      <xdr:colOff>228600</xdr:colOff>
      <xdr:row>19</xdr:row>
      <xdr:rowOff>28575</xdr:rowOff>
    </xdr:from>
    <xdr:to>
      <xdr:col>9</xdr:col>
      <xdr:colOff>4197107</xdr:colOff>
      <xdr:row>19</xdr:row>
      <xdr:rowOff>1377247</xdr:rowOff>
    </xdr:to>
    <xdr:pic>
      <xdr:nvPicPr>
        <xdr:cNvPr id="13" name="Imagen 12"/>
        <xdr:cNvPicPr>
          <a:picLocks noChangeAspect="1"/>
        </xdr:cNvPicPr>
      </xdr:nvPicPr>
      <xdr:blipFill rotWithShape="1">
        <a:blip xmlns:r="http://schemas.openxmlformats.org/officeDocument/2006/relationships" r:embed="rId10"/>
        <a:srcRect l="26706" t="45555" r="22615" b="23811"/>
        <a:stretch/>
      </xdr:blipFill>
      <xdr:spPr>
        <a:xfrm>
          <a:off x="13935075" y="19792950"/>
          <a:ext cx="3968507" cy="1348672"/>
        </a:xfrm>
        <a:prstGeom prst="rect">
          <a:avLst/>
        </a:prstGeom>
      </xdr:spPr>
    </xdr:pic>
    <xdr:clientData/>
  </xdr:twoCellAnchor>
  <xdr:twoCellAnchor editAs="oneCell">
    <xdr:from>
      <xdr:col>9</xdr:col>
      <xdr:colOff>752474</xdr:colOff>
      <xdr:row>20</xdr:row>
      <xdr:rowOff>287210</xdr:rowOff>
    </xdr:from>
    <xdr:to>
      <xdr:col>9</xdr:col>
      <xdr:colOff>3581191</xdr:colOff>
      <xdr:row>20</xdr:row>
      <xdr:rowOff>1935849</xdr:rowOff>
    </xdr:to>
    <xdr:pic>
      <xdr:nvPicPr>
        <xdr:cNvPr id="15" name="Imagen 14"/>
        <xdr:cNvPicPr>
          <a:picLocks noChangeAspect="1"/>
        </xdr:cNvPicPr>
      </xdr:nvPicPr>
      <xdr:blipFill rotWithShape="1">
        <a:blip xmlns:r="http://schemas.openxmlformats.org/officeDocument/2006/relationships" r:embed="rId11"/>
        <a:srcRect l="20272" t="23372" r="15191" b="9727"/>
        <a:stretch/>
      </xdr:blipFill>
      <xdr:spPr>
        <a:xfrm>
          <a:off x="14458949" y="22099460"/>
          <a:ext cx="2828717" cy="1648639"/>
        </a:xfrm>
        <a:prstGeom prst="rect">
          <a:avLst/>
        </a:prstGeom>
      </xdr:spPr>
    </xdr:pic>
    <xdr:clientData/>
  </xdr:twoCellAnchor>
  <xdr:twoCellAnchor editAs="oneCell">
    <xdr:from>
      <xdr:col>9</xdr:col>
      <xdr:colOff>715862</xdr:colOff>
      <xdr:row>13</xdr:row>
      <xdr:rowOff>1447799</xdr:rowOff>
    </xdr:from>
    <xdr:to>
      <xdr:col>9</xdr:col>
      <xdr:colOff>2067729</xdr:colOff>
      <xdr:row>14</xdr:row>
      <xdr:rowOff>1487912</xdr:rowOff>
    </xdr:to>
    <xdr:pic>
      <xdr:nvPicPr>
        <xdr:cNvPr id="16" name="Imagen 15"/>
        <xdr:cNvPicPr>
          <a:picLocks noChangeAspect="1"/>
        </xdr:cNvPicPr>
      </xdr:nvPicPr>
      <xdr:blipFill rotWithShape="1">
        <a:blip xmlns:r="http://schemas.openxmlformats.org/officeDocument/2006/relationships" r:embed="rId12"/>
        <a:srcRect l="26606" t="30766" r="49341" b="18530"/>
        <a:stretch/>
      </xdr:blipFill>
      <xdr:spPr>
        <a:xfrm>
          <a:off x="14422337" y="9467849"/>
          <a:ext cx="1351867" cy="16022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Normal="100" zoomScalePageLayoutView="140" workbookViewId="0">
      <pane ySplit="9" topLeftCell="A15" activePane="bottomLeft" state="frozen"/>
      <selection pane="bottomLeft" activeCell="J15" sqref="J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57.12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4" t="s">
        <v>22</v>
      </c>
      <c r="D2" s="85"/>
      <c r="F2" s="77" t="s">
        <v>0</v>
      </c>
      <c r="G2" s="78"/>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6">
        <v>11</v>
      </c>
      <c r="D3" s="87"/>
      <c r="F3" s="79"/>
      <c r="G3" s="80"/>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6" t="s">
        <v>187</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188</v>
      </c>
      <c r="D5" s="89"/>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123" customHeight="1" x14ac:dyDescent="0.25">
      <c r="A10" s="12" t="str">
        <f>IF(OR(B10&lt;&gt;"",J10&lt;&gt;""),"IMG01","")</f>
        <v>IMG01</v>
      </c>
      <c r="B10" s="62" t="s">
        <v>190</v>
      </c>
      <c r="C10" s="20" t="str">
        <f t="shared" ref="C10:C41" si="0">IF(OR(B10&lt;&gt;"",J10&lt;&gt;""),IF($G$4="Recurso",CONCATENATE($G$4," ",$G$5),$G$4),"")</f>
        <v>Recurso F6</v>
      </c>
      <c r="D10" s="63" t="s">
        <v>191</v>
      </c>
      <c r="E10" s="63" t="s">
        <v>150</v>
      </c>
      <c r="F10" s="13" t="str">
        <f t="shared" ref="F10" ca="1" si="1">IF(OR(B10&lt;&gt;"",J10&lt;&gt;""),CONCATENATE($C$7,"_",$A10,IF($G$4="Cuaderno de Estudio","_small",CONCATENATE(IF(I10="","","n"),IF(LEFT($G$5,1)="F",".jpg",".png")))),"")</f>
        <v>CN_11_13_REC90_IMG01.jpg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05" customHeight="1" x14ac:dyDescent="0.25">
      <c r="A11" s="12" t="str">
        <f t="shared" ref="A11:A18" si="3">IF(OR(B11&lt;&gt;"",J11&lt;&gt;""),CONCATENATE(LEFT(A10,3),IF(MID(A10,4,2)+1&lt;10,CONCATENATE("0",MID(A10,4,2)+1))),"")</f>
        <v>IMG02</v>
      </c>
      <c r="B11" s="62" t="s">
        <v>192</v>
      </c>
      <c r="C11" s="20" t="str">
        <f t="shared" si="0"/>
        <v>Recurso F6</v>
      </c>
      <c r="D11" s="63" t="s">
        <v>191</v>
      </c>
      <c r="E11" s="63" t="s">
        <v>150</v>
      </c>
      <c r="F11" s="13" t="str">
        <f t="shared" ref="F11:F74" ca="1" si="4">IF(OR(B11&lt;&gt;"",J11&lt;&gt;""),CONCATENATE($C$7,"_",$A11,IF($G$4="Cuaderno de Estudio","_small",CONCATENATE(IF(I11="","","n"),IF(LEFT($G$5,1)="F",".jpg",".png")))),"")</f>
        <v>CN_11_13_REC90_IMG02.jpg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12.5" customHeight="1" x14ac:dyDescent="0.25">
      <c r="A12" s="12" t="str">
        <f t="shared" si="3"/>
        <v>IMG03</v>
      </c>
      <c r="B12" s="62" t="s">
        <v>193</v>
      </c>
      <c r="C12" s="20" t="str">
        <f t="shared" si="0"/>
        <v>Recurso F6</v>
      </c>
      <c r="D12" s="63" t="s">
        <v>194</v>
      </c>
      <c r="E12" s="63" t="s">
        <v>155</v>
      </c>
      <c r="F12" s="13" t="str">
        <f t="shared" ca="1" si="4"/>
        <v>CN_11_13_REC90_IMG03n.jpg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CN_11_13_REC90_IMG03a.jpg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c r="K12" s="64" t="s">
        <v>195</v>
      </c>
      <c r="O12" s="2" t="str">
        <f>'Definición técnica de imagenes'!A18</f>
        <v>Diaporama F1</v>
      </c>
    </row>
    <row r="13" spans="1:16" s="11" customFormat="1" ht="123" customHeight="1" x14ac:dyDescent="0.25">
      <c r="A13" s="12" t="str">
        <f t="shared" si="3"/>
        <v>IMG04</v>
      </c>
      <c r="B13" s="62" t="s">
        <v>193</v>
      </c>
      <c r="C13" s="20" t="str">
        <f t="shared" si="0"/>
        <v>Recurso F6</v>
      </c>
      <c r="D13" s="63" t="s">
        <v>194</v>
      </c>
      <c r="E13" s="63" t="s">
        <v>155</v>
      </c>
      <c r="F13" s="13" t="str">
        <f t="shared" ca="1" si="4"/>
        <v>CN_11_13_REC90_IMG04n.jpg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CN_11_13_REC90_IMG04a.jpg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t="s">
        <v>195</v>
      </c>
      <c r="O13" s="2" t="str">
        <f>'Definición técnica de imagenes'!A19</f>
        <v>F4</v>
      </c>
    </row>
    <row r="14" spans="1:16" s="11" customFormat="1" ht="123" customHeight="1" x14ac:dyDescent="0.25">
      <c r="A14" s="12" t="str">
        <f t="shared" si="3"/>
        <v>IMG05</v>
      </c>
      <c r="B14" s="62" t="s">
        <v>193</v>
      </c>
      <c r="C14" s="20" t="str">
        <f t="shared" si="0"/>
        <v>Recurso F6</v>
      </c>
      <c r="D14" s="63" t="s">
        <v>194</v>
      </c>
      <c r="E14" s="63" t="s">
        <v>155</v>
      </c>
      <c r="F14" s="13" t="str">
        <f t="shared" ca="1" si="4"/>
        <v>CN_11_13_REC90_IMG05n.jpg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CN_11_13_REC90_IMG05a.jpg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t="s">
        <v>196</v>
      </c>
      <c r="O14" s="2" t="str">
        <f>'Definición técnica de imagenes'!A22</f>
        <v>F6</v>
      </c>
    </row>
    <row r="15" spans="1:16" s="11" customFormat="1" ht="123" customHeight="1" x14ac:dyDescent="0.25">
      <c r="A15" s="12" t="str">
        <f t="shared" si="3"/>
        <v>IMG06</v>
      </c>
      <c r="B15" s="62" t="s">
        <v>193</v>
      </c>
      <c r="C15" s="20" t="str">
        <f t="shared" si="0"/>
        <v>Recurso F6</v>
      </c>
      <c r="D15" s="63" t="s">
        <v>194</v>
      </c>
      <c r="E15" s="63" t="s">
        <v>155</v>
      </c>
      <c r="F15" s="13" t="str">
        <f t="shared" ca="1" si="4"/>
        <v>CN_11_13_REC90_IMG06n.jpg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CN_11_13_REC90_IMG06a.jpg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4" t="s">
        <v>195</v>
      </c>
      <c r="O15" s="2" t="str">
        <f>'Definición técnica de imagenes'!A24</f>
        <v>F6B</v>
      </c>
    </row>
    <row r="16" spans="1:16" s="11" customFormat="1" ht="150" customHeight="1" x14ac:dyDescent="0.25">
      <c r="A16" s="12" t="str">
        <f t="shared" si="3"/>
        <v>IMG07</v>
      </c>
      <c r="B16" s="62" t="s">
        <v>193</v>
      </c>
      <c r="C16" s="20" t="str">
        <f t="shared" si="0"/>
        <v>Recurso F6</v>
      </c>
      <c r="D16" s="63" t="s">
        <v>194</v>
      </c>
      <c r="E16" s="63" t="s">
        <v>155</v>
      </c>
      <c r="F16" s="13" t="str">
        <f t="shared" ca="1" si="4"/>
        <v>CN_11_13_REC90_IMG07n.jpg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CN_11_13_REC90_IMG07a.jpg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4" t="s">
        <v>195</v>
      </c>
      <c r="O16" s="2" t="str">
        <f>'Definición técnica de imagenes'!A25</f>
        <v>F7</v>
      </c>
    </row>
    <row r="17" spans="1:15" s="11" customFormat="1" ht="174.75" customHeight="1" x14ac:dyDescent="0.25">
      <c r="A17" s="12" t="str">
        <f t="shared" si="3"/>
        <v>IMG08</v>
      </c>
      <c r="B17" s="62" t="s">
        <v>193</v>
      </c>
      <c r="C17" s="20" t="str">
        <f t="shared" si="0"/>
        <v>Recurso F6</v>
      </c>
      <c r="D17" s="63" t="s">
        <v>194</v>
      </c>
      <c r="E17" s="63" t="s">
        <v>155</v>
      </c>
      <c r="F17" s="13" t="str">
        <f t="shared" ca="1" si="4"/>
        <v>CN_11_13_REC90_IMG08n.jpg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CN_11_13_REC90_IMG08a.jpg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4" t="s">
        <v>196</v>
      </c>
      <c r="O17" s="2" t="str">
        <f>'Definición técnica de imagenes'!A27</f>
        <v>F7B</v>
      </c>
    </row>
    <row r="18" spans="1:15" s="11" customFormat="1" ht="176.25" customHeight="1" x14ac:dyDescent="0.25">
      <c r="A18" s="12" t="str">
        <f t="shared" si="3"/>
        <v>IMG09</v>
      </c>
      <c r="B18" s="62" t="s">
        <v>197</v>
      </c>
      <c r="C18" s="20" t="str">
        <f t="shared" si="0"/>
        <v>Recurso F6</v>
      </c>
      <c r="D18" s="63" t="s">
        <v>194</v>
      </c>
      <c r="E18" s="63" t="s">
        <v>155</v>
      </c>
      <c r="F18" s="13" t="str">
        <f t="shared" ca="1" si="4"/>
        <v>CN_11_13_REC90_IMG09n.jpg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CN_11_13_REC90_IMG09a.jpg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6" t="s">
        <v>198</v>
      </c>
      <c r="O18" s="2" t="str">
        <f>'Definición técnica de imagenes'!A30</f>
        <v>F8</v>
      </c>
    </row>
    <row r="19" spans="1:15" s="11" customFormat="1" ht="177.75" customHeight="1" x14ac:dyDescent="0.25">
      <c r="A19" s="12" t="str">
        <f t="shared" ref="A19:A50" si="6">IF(OR(B19&lt;&gt;"",J19&lt;&gt;""),CONCATENATE(LEFT(A18,3),IF(MID(A18,4,2)+1&lt;10,CONCATENATE("0",MID(A18,4,2)+1),MID(A18,4,2)+1)),"")</f>
        <v>IMG10</v>
      </c>
      <c r="B19" s="62" t="s">
        <v>199</v>
      </c>
      <c r="C19" s="20" t="str">
        <f t="shared" si="0"/>
        <v>Recurso F6</v>
      </c>
      <c r="D19" s="63" t="s">
        <v>194</v>
      </c>
      <c r="E19" s="63" t="s">
        <v>155</v>
      </c>
      <c r="F19" s="13" t="str">
        <f t="shared" ca="1" si="4"/>
        <v>CN_11_13_REC90_IMG10n.jpg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CN_11_13_REC90_IMG10a.jpg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6" t="s">
        <v>200</v>
      </c>
      <c r="O19" s="2" t="str">
        <f>'Definición técnica de imagenes'!A31</f>
        <v>F10</v>
      </c>
    </row>
    <row r="20" spans="1:15" s="11" customFormat="1" ht="161.25" customHeight="1" x14ac:dyDescent="0.25">
      <c r="A20" s="12" t="str">
        <f t="shared" si="6"/>
        <v>IMG11</v>
      </c>
      <c r="B20" s="62" t="s">
        <v>193</v>
      </c>
      <c r="C20" s="20" t="str">
        <f t="shared" si="0"/>
        <v>Recurso F6</v>
      </c>
      <c r="D20" s="63" t="s">
        <v>194</v>
      </c>
      <c r="E20" s="63"/>
      <c r="F20" s="13" t="e">
        <f t="shared" ca="1" si="4"/>
        <v>#N/A</v>
      </c>
      <c r="G20" s="13" t="e">
        <f ca="1">IF($F20&lt;&gt;"",IF($G$4="Recurso",VLOOKUP($E20,OFFSET('Definición técnica de imagenes'!$A$1,MATCH($G$5,'Definición técnica de imagenes'!$A$1:$A$104,0)-1,1,COUNTIF('Definición técnica de imagenes'!$A$3:$A$102,$G$5),5),5,FALSE),'Definición técnica de imagenes'!$F$16),"")</f>
        <v>#N/A</v>
      </c>
      <c r="H20" s="13" t="e">
        <f t="shared" ca="1" si="5"/>
        <v>#N/A</v>
      </c>
      <c r="I20" s="13" t="e">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#N/A</v>
      </c>
      <c r="J20" s="64"/>
      <c r="K20" s="64" t="s">
        <v>201</v>
      </c>
      <c r="O20" s="2" t="str">
        <f>'Definición técnica de imagenes'!A32</f>
        <v>F10B</v>
      </c>
    </row>
    <row r="21" spans="1:15" s="11" customFormat="1" ht="181.5" customHeight="1" x14ac:dyDescent="0.25">
      <c r="A21" s="12" t="str">
        <f t="shared" si="6"/>
        <v>IMG12</v>
      </c>
      <c r="B21" s="62" t="s">
        <v>193</v>
      </c>
      <c r="C21" s="20" t="str">
        <f t="shared" si="0"/>
        <v>Recurso F6</v>
      </c>
      <c r="D21" s="63" t="s">
        <v>194</v>
      </c>
      <c r="E21" s="63"/>
      <c r="F21" s="13" t="e">
        <f t="shared" ca="1" si="4"/>
        <v>#N/A</v>
      </c>
      <c r="G21" s="13" t="e">
        <f ca="1">IF($F21&lt;&gt;"",IF($G$4="Recurso",VLOOKUP($E21,OFFSET('Definición técnica de imagenes'!$A$1,MATCH($G$5,'Definición técnica de imagenes'!$A$1:$A$104,0)-1,1,COUNTIF('Definición técnica de imagenes'!$A$3:$A$102,$G$5),5),5,FALSE),'Definición técnica de imagenes'!$F$16),"")</f>
        <v>#N/A</v>
      </c>
      <c r="H21" s="13" t="e">
        <f t="shared" ca="1" si="5"/>
        <v>#N/A</v>
      </c>
      <c r="I21" s="13" t="e">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#N/A</v>
      </c>
      <c r="J21" s="66"/>
      <c r="K21" s="64" t="s">
        <v>201</v>
      </c>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2016-04-02T19:04:19Z</dcterms:modified>
</cp:coreProperties>
</file>