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H39" i="1"/>
  <c r="H38" i="1"/>
  <c r="H31" i="1"/>
  <c r="H24" i="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s="1"/>
  <c r="G24" i="1" s="1"/>
  <c r="A25" i="1" l="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s="1"/>
  <c r="G31" i="1" s="1"/>
  <c r="A32" i="1" l="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s="1"/>
  <c r="G38" i="1" s="1"/>
  <c r="A39" i="1" l="1"/>
  <c r="F39" i="1" s="1"/>
  <c r="G39" i="1" s="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<sst xmlns="http://schemas.openxmlformats.org/spreadsheetml/2006/main" count="459" uniqueCount="225">
  <si>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</si>
  <si>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</si>
  <si>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</si>
  <si>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</si>
  <si>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</si>
  <si>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</si>
  <si>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</si>
  <si>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</si>
  <si>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</si>
  <si>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</si>
  <si>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</si>
  <si>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</si>
  <si>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</si>
  <si>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</si>
  <si>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</si>
  <si>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</si>
  <si>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</si>
  <si>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</si>
  <si>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</si>
  <si>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</si>
  <si>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</si>
  <si>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</si>
  <si>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</si>
  <si>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</si>
  <si>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</si>
  <si>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</si>
  <si>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</si>
  <si>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</si>
  <si>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</si>
  <si>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</si>
  <si>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</si>
  <si>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</si>
  <si>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</si>
  <si>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</si>
  <si>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</si>
  <si>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</si>
  <si>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</si>
  <si>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</si>
  <si>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</si>
  <si>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</si>
  <si>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</si>
  <si>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</si>
  <si>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</si>
  <si>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</si>
  <si>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</si>
  <si>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</si>
  <si>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</si>
  <si>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</si>
  <si>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</si>
  <si>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</si>
  <si>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</si>
  <si>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</si>
  <si>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</si>
  <si>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</si>
  <si>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</si>
  <si>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</si>
  <si>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</si>
  <si>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</si>
  <si>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</si>
  <si>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</si>
  <si>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</si>
  <si>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</si>
  <si>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</si>
  <si>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</si>
  <si>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</si>
  <si>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</si>
  <si>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</si>
  <si>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</si>
  <si>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</si>
  <si>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</si>
  <si>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</si>
  <si>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</si>
  <si>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</si>
  <si>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</si>
  <si>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</si>
  <si>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</si>
  <si>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</si>
  <si>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</si>
  <si>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</si>
  <si>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</si>
  <si>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</si>
  <si>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</si>
  <si>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</si>
  <si>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</si>
  <si>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</si>
  <si>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</si>
  <si>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</si>
  <si>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</si>
  <si>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</si>
  <si>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</si>
  <si>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</si>
  <si>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</si>
  <si>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</si>
  <si>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</si>
  <si>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</si>
  <si>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</si>
  <si>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</si>
  <si>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</si>
  <si>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</si>
  <si>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</si>
  <si>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</si>
  <si>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</si>
  <si>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</si>
  <si>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</si>
  <si>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</si>
  <si>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</si>
  <si>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</si>
  <si>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</si>
  <si>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</si>
  <si>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</si>
  <si>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</si>
  <si>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</si>
  <si>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</si>
  <si>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</si>
  <si>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</si>
  <si>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</si>
  <si>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</si>
  <si>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</si>
  <si>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</si>
  <si>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</si>
  <si>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</si>
  <si>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</si>
  <si>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</si>
  <si>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</si>
  <si>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</si>
  <si>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</si>
  <si>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</si>
  <si>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</si>
  <si>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</si>
  <si>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</si>
  <si>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</si>
  <si>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</si>
  <si>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</si>
  <si>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</si>
  <si>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</si>
  <si>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</si>
  <si>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</si>
  <si>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</si>
  <si>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</si>
  <si>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</si>
  <si>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</si>
  <si>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</si>
  <si>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</si>
  <si>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</si>
  <si>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</si>
  <si>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</si>
  <si>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</si>
  <si>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</si>
  <si>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</si>
  <si>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</si>
  <si>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</si>
  <si>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</si>
  <si>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</si>
  <si>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</si>
  <si>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</si>
  <si>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</si>
  <si>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</si>
  <si>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</si>
  <si>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</si>
  <si>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</si>
  <si>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</si>
  <si>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</si>
  <si>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</si>
  <si>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</si>
  <si>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</si>
  <si>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</si>
  <si>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</si>
  <si>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</si>
  <si>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</si>
  <si>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</si>
  <si>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</si>
  <si>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</si>
  <si>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</si>
  <si>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</si>
  <si>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</si>
  <si>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</si>
  <si>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</si>
  <si>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</si>
  <si>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</si>
  <si>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</si>
  <si>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</si>
  <si>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</si>
  <si>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</si>
  <si>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</si>
  <si>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</si>
  <si>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</si>
  <si>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</si>
  <si>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molecular moderna</t>
  </si>
  <si>
    <t>Miguel Aljure</t>
  </si>
  <si>
    <t>CN_09_02_CO_REC150</t>
  </si>
  <si>
    <t>Fotografía</t>
  </si>
  <si>
    <t>Balanza desequilibrada entre plantas herbaceas y dinero</t>
  </si>
  <si>
    <t>Chica dudosa</t>
  </si>
  <si>
    <t>Oveja</t>
  </si>
  <si>
    <t>En el lado más cargado de la balanza debe estar el dinero y sobre este el texto "Fines comerciales", mientras que del lado de la balanza con menor peso debe haber plantas y animales variados y sobre estos el texto "Biodiversidad"</t>
  </si>
  <si>
    <t>Grupo de vacas productoras de leche en la industria</t>
  </si>
  <si>
    <t>Manatí de la especie Trichechus manatus</t>
  </si>
  <si>
    <t>Manos protegiendo a la silueta de una familia</t>
  </si>
  <si>
    <t>Alimentos (frutas y verduras) observados con una lupa</t>
  </si>
  <si>
    <t>Mujer con comezón en un brazo</t>
  </si>
  <si>
    <t>Ingeniero biotecnológico analizando plantas de maíz</t>
  </si>
  <si>
    <t>Hombre con los ojos vendados asumiendo el riesgo de pasar un puente invisible</t>
  </si>
  <si>
    <t>Mujer comiendo alimentos saludables</t>
  </si>
  <si>
    <t>Niño comiendo maíz</t>
  </si>
  <si>
    <t>Par de manos sosteniendo un mapamundi de cristal</t>
  </si>
  <si>
    <t>Hombre representando avaricia</t>
  </si>
  <si>
    <t>Hombre y flechas en el piso. Representa decidir la dirección que se va a tomar</t>
  </si>
  <si>
    <t>Científico inyectando un ratón de laboratorio</t>
  </si>
  <si>
    <t>Variedad de capsulas de fármacos</t>
  </si>
  <si>
    <t>Colección de cereales</t>
  </si>
  <si>
    <t>Gran cantidad de dinero</t>
  </si>
  <si>
    <t>Modificar el texto INTEREST por INVERSIÓN</t>
  </si>
  <si>
    <t>Mujer científica en el laboratorio</t>
  </si>
  <si>
    <t>Personal médico en cirugía</t>
  </si>
  <si>
    <t>Familia con tapabocas</t>
  </si>
  <si>
    <t>Secuencia de ADN, gel de electroforésis y un mapa de restricción</t>
  </si>
  <si>
    <t xml:space="preserve">Sobre de manila y documento visible </t>
  </si>
  <si>
    <t>Cambiar el texto Confidential por Confidencial</t>
  </si>
  <si>
    <t>Diferentes manos juntas representando unión e igualdad</t>
  </si>
  <si>
    <t>Conferencista frente a una audiencia</t>
  </si>
  <si>
    <t>Plantulas de laboratorio en tubos de ensayo</t>
  </si>
  <si>
    <t>Ilustración de manos representanco estar o no de acuerdo</t>
  </si>
  <si>
    <t>Dejar en la ilustración solamente la mano que indica estar de acuerdo, lo demás se elimina</t>
  </si>
  <si>
    <t>Dejar en la ilustración solamente la mano que indica estar en desacuerdo, lo demás se elimina</t>
  </si>
  <si>
    <t>Hombre protegiendo un cerebro en sus manos (representa la propiedad intelectual)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</si>
</sst>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9" activePane="bottomLeft" state="frozen"/>
      <selection pane="bottomLeft" activeCell="J24" sqref="J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6">
        <v>9</v>
      </c>
      <c r="D3" s="87"/>
      <c r="F3" s="79">
        <v>42332</v>
      </c>
      <c r="G3" s="80"/>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264878489</v>
      </c>
      <c r="C10" s="20" t="str">
        <f t="shared" ref="C10:C41" si="0">IF(OR(B10&lt;&gt;"",J10&lt;&gt;""),IF($G$4="Recurso",CONCATENATE($G$4," ",$G$5),$G$4),"")</f>
        <v>Recurso F7B</v>
      </c>
      <c r="D10" s="63" t="s">
        <v>190</v>
      </c>
      <c r="E10" s="63" t="s">
        <v>165</v>
      </c>
      <c r="F10" s="13" t="str">
        <f t="shared" ref="F10" ca="1" si="1">IF(OR(B10&lt;&gt;"",J10&lt;&gt;""),CONCATENATE($C$7,"_",$A10,IF($G$4="Cuaderno de Estudio","_small",CONCATENATE(IF(I10="","","n"),IF(LEFT($G$5,1)="F",".jpg",".png")))),"")</f>
        <v>CN_09_02_CO_REC150_IMG01.jpg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220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64665553</v>
      </c>
      <c r="C11" s="20" t="str">
        <f t="shared" si="0"/>
        <v>Recurso F7B</v>
      </c>
      <c r="D11" s="63" t="s">
        <v>190</v>
      </c>
      <c r="E11" s="63" t="s">
        <v>155</v>
      </c>
      <c r="F11" s="13" t="str">
        <f t="shared" ref="F11:F74" ca="1" si="4">IF(OR(B11&lt;&gt;"",J11&lt;&gt;""),CONCATENATE($C$7,"_",$A11,IF($G$4="Cuaderno de Estudio","_small",CONCATENATE(IF(I11="","","n"),IF(LEFT($G$5,1)="F",".jpg",".png")))),"")</f>
        <v>CN_09_02_CO_REC150_IMG02n.jpg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CN_09_02_CO_REC150_IMG02a.jpg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108" x14ac:dyDescent="0.25">
      <c r="A12" s="12" t="str">
        <f t="shared" si="3"/>
        <v>IMG03</v>
      </c>
      <c r="B12" s="62">
        <v>80339833</v>
      </c>
      <c r="C12" s="20" t="str">
        <f t="shared" si="0"/>
        <v>Recurso F7B</v>
      </c>
      <c r="D12" s="63" t="s">
        <v>190</v>
      </c>
      <c r="E12" s="63" t="s">
        <v>155</v>
      </c>
      <c r="F12" s="13" t="str">
        <f t="shared" ca="1" si="4"/>
        <v>CN_09_02_CO_REC150_IMG03n.jpg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CN_09_02_CO_REC150_IMG03a.jpg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t="s">
        <v>194</v>
      </c>
      <c r="O12" s="2" t="str">
        <f>'Definición técnica de imagenes'!A18</f>
        <v>Diaporama F1</v>
      </c>
    </row>
    <row r="13" spans="1:16" s="11" customFormat="1" ht="27" x14ac:dyDescent="0.25">
      <c r="A13" s="12" t="str">
        <f t="shared" si="3"/>
        <v>IMG04</v>
      </c>
      <c r="B13" s="62">
        <v>186995042</v>
      </c>
      <c r="C13" s="20" t="str">
        <f t="shared" si="0"/>
        <v>Recurso F7B</v>
      </c>
      <c r="D13" s="63" t="s">
        <v>190</v>
      </c>
      <c r="E13" s="63" t="s">
        <v>155</v>
      </c>
      <c r="F13" s="13" t="str">
        <f t="shared" ca="1" si="4"/>
        <v>CN_09_02_CO_REC150_IMG04n.jpg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CN_09_02_CO_REC150_IMG04a.jpg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27" x14ac:dyDescent="0.25">
      <c r="A14" s="12" t="str">
        <f t="shared" si="3"/>
        <v>IMG05</v>
      </c>
      <c r="B14" s="62">
        <v>123604369</v>
      </c>
      <c r="C14" s="20" t="str">
        <f t="shared" si="0"/>
        <v>Recurso F7B</v>
      </c>
      <c r="D14" s="63" t="s">
        <v>190</v>
      </c>
      <c r="E14" s="63" t="s">
        <v>155</v>
      </c>
      <c r="F14" s="13" t="str">
        <f t="shared" ca="1" si="4"/>
        <v>CN_09_02_CO_REC150_IMG05n.jpg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CN_09_02_CO_REC150_IMG05a.jpg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ht="27" x14ac:dyDescent="0.25">
      <c r="A15" s="12" t="str">
        <f t="shared" si="3"/>
        <v>IMG06</v>
      </c>
      <c r="B15" s="62">
        <v>25310206</v>
      </c>
      <c r="C15" s="20" t="str">
        <f t="shared" si="0"/>
        <v>Recurso F7B</v>
      </c>
      <c r="D15" s="63" t="s">
        <v>190</v>
      </c>
      <c r="E15" s="63" t="s">
        <v>155</v>
      </c>
      <c r="F15" s="13" t="str">
        <f t="shared" ca="1" si="4"/>
        <v>CN_09_02_CO_REC150_IMG06n.jpg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CN_09_02_CO_REC150_IMG06a.jpg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27" x14ac:dyDescent="0.3">
      <c r="A16" s="12" t="str">
        <f t="shared" si="3"/>
        <v>IMG07</v>
      </c>
      <c r="B16" s="62">
        <v>303568709</v>
      </c>
      <c r="C16" s="20" t="str">
        <f t="shared" si="0"/>
        <v>Recurso F7B</v>
      </c>
      <c r="D16" s="63" t="s">
        <v>190</v>
      </c>
      <c r="E16" s="63" t="s">
        <v>155</v>
      </c>
      <c r="F16" s="13" t="str">
        <f t="shared" ca="1" si="4"/>
        <v>CN_09_02_CO_REC150_IMG07n.jpg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CN_09_02_CO_REC150_IMG07a.jpg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ht="27" x14ac:dyDescent="0.25">
      <c r="A17" s="12" t="str">
        <f t="shared" si="3"/>
        <v>IMG08</v>
      </c>
      <c r="B17" s="62">
        <v>270812735</v>
      </c>
      <c r="C17" s="20" t="str">
        <f t="shared" si="0"/>
        <v>Recurso F7B</v>
      </c>
      <c r="D17" s="63" t="s">
        <v>190</v>
      </c>
      <c r="E17" s="63" t="s">
        <v>165</v>
      </c>
      <c r="F17" s="13" t="str">
        <f t="shared" ca="1" si="4"/>
        <v>CN_09_02_CO_REC150_IMG08.jpg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ht="27" x14ac:dyDescent="0.25">
      <c r="A18" s="12" t="str">
        <f t="shared" si="3"/>
        <v>IMG09</v>
      </c>
      <c r="B18" s="62">
        <v>270549008</v>
      </c>
      <c r="C18" s="20" t="str">
        <f t="shared" si="0"/>
        <v>Recurso F7B</v>
      </c>
      <c r="D18" s="63" t="s">
        <v>190</v>
      </c>
      <c r="E18" s="63" t="s">
        <v>155</v>
      </c>
      <c r="F18" s="13" t="str">
        <f t="shared" ca="1" si="4"/>
        <v>CN_09_02_CO_REC150_IMG09n.jpg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CN_09_02_CO_REC150_IMG09a.jpg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148936832</v>
      </c>
      <c r="C19" s="20" t="str">
        <f t="shared" si="0"/>
        <v>Recurso F7B</v>
      </c>
      <c r="D19" s="63" t="s">
        <v>190</v>
      </c>
      <c r="E19" s="63" t="s">
        <v>155</v>
      </c>
      <c r="F19" s="13" t="str">
        <f t="shared" ca="1" si="4"/>
        <v>CN_09_02_CO_REC150_IMG10n.jpg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CN_09_02_CO_REC150_IMG10a.jpg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200</v>
      </c>
      <c r="K19" s="68"/>
      <c r="O19" s="2" t="str">
        <f>'Definición técnica de imagenes'!A31</f>
        <v>F10</v>
      </c>
    </row>
    <row r="20" spans="1:15" s="11" customFormat="1" ht="40.5" x14ac:dyDescent="0.25">
      <c r="A20" s="12" t="str">
        <f t="shared" si="6"/>
        <v>IMG11</v>
      </c>
      <c r="B20" s="62">
        <v>173113373</v>
      </c>
      <c r="C20" s="20" t="str">
        <f t="shared" si="0"/>
        <v>Recurso F7B</v>
      </c>
      <c r="D20" s="63" t="s">
        <v>190</v>
      </c>
      <c r="E20" s="63" t="s">
        <v>155</v>
      </c>
      <c r="F20" s="13" t="str">
        <f t="shared" ca="1" si="4"/>
        <v>CN_09_02_CO_REC150_IMG11n.jpg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CN_09_02_CO_REC150_IMG11a.jpg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201</v>
      </c>
      <c r="K20" s="66"/>
      <c r="O20" s="2" t="str">
        <f>'Definición técnica de imagenes'!A32</f>
        <v>F10B</v>
      </c>
    </row>
    <row r="21" spans="1:15" s="11" customFormat="1" ht="27" x14ac:dyDescent="0.25">
      <c r="A21" s="12" t="str">
        <f t="shared" si="6"/>
        <v>IMG12</v>
      </c>
      <c r="B21" s="62">
        <v>114281680</v>
      </c>
      <c r="C21" s="20" t="str">
        <f t="shared" si="0"/>
        <v>Recurso F7B</v>
      </c>
      <c r="D21" s="63" t="s">
        <v>190</v>
      </c>
      <c r="E21" s="63" t="s">
        <v>155</v>
      </c>
      <c r="F21" s="13" t="str">
        <f t="shared" ca="1" si="4"/>
        <v>CN_09_02_CO_REC150_IMG12n.jpg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CN_09_02_CO_REC150_IMG12a.jpg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202</v>
      </c>
      <c r="K21" s="66"/>
      <c r="O21" s="2" t="str">
        <f>'Definición técnica de imagenes'!A33</f>
        <v>F11</v>
      </c>
    </row>
    <row r="22" spans="1:15" s="11" customFormat="1" ht="27" x14ac:dyDescent="0.25">
      <c r="A22" s="12" t="str">
        <f t="shared" si="6"/>
        <v>IMG13</v>
      </c>
      <c r="B22" s="62">
        <v>183371057</v>
      </c>
      <c r="C22" s="20" t="str">
        <f t="shared" si="0"/>
        <v>Recurso F7B</v>
      </c>
      <c r="D22" s="63" t="s">
        <v>190</v>
      </c>
      <c r="E22" s="63" t="s">
        <v>155</v>
      </c>
      <c r="F22" s="13" t="str">
        <f t="shared" ca="1" si="4"/>
        <v>CN_09_02_CO_REC150_IMG13n.jpg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CN_09_02_CO_REC150_IMG13a.jpg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203</v>
      </c>
      <c r="K22" s="69"/>
      <c r="O22" s="2" t="str">
        <f>'Definición técnica de imagenes'!A34</f>
        <v>F12</v>
      </c>
    </row>
    <row r="23" spans="1:15" s="11" customFormat="1" ht="27" x14ac:dyDescent="0.25">
      <c r="A23" s="12" t="str">
        <f t="shared" si="6"/>
        <v>IMG14</v>
      </c>
      <c r="B23" s="62">
        <v>286117325</v>
      </c>
      <c r="C23" s="20" t="str">
        <f t="shared" si="0"/>
        <v>Recurso F7B</v>
      </c>
      <c r="D23" s="63" t="s">
        <v>190</v>
      </c>
      <c r="E23" s="63" t="s">
        <v>155</v>
      </c>
      <c r="F23" s="13" t="str">
        <f t="shared" ca="1" si="4"/>
        <v>CN_09_02_CO_REC150_IMG14n.jpg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CN_09_02_CO_REC150_IMG14a.jpg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204</v>
      </c>
      <c r="K23" s="64"/>
      <c r="O23" s="2" t="str">
        <f>'Definición técnica de imagenes'!A35</f>
        <v>F13</v>
      </c>
    </row>
    <row r="24" spans="1:15" s="11" customFormat="1" ht="40.5" x14ac:dyDescent="0.25">
      <c r="A24" s="12" t="str">
        <f t="shared" si="6"/>
        <v>IMG15</v>
      </c>
      <c r="B24" s="62">
        <v>198922538</v>
      </c>
      <c r="C24" s="20" t="str">
        <f t="shared" si="0"/>
        <v>Recurso F7B</v>
      </c>
      <c r="D24" s="63" t="s">
        <v>190</v>
      </c>
      <c r="E24" s="63" t="s">
        <v>165</v>
      </c>
      <c r="F24" s="13" t="str">
        <f t="shared" ca="1" si="4"/>
        <v>CN_09_02_CO_REC150_IMG15.jpg</v>
      </c>
      <c r="G24" s="13" t="str">
        <f ca="1">IF($F24&lt;&gt;"",IF($G$4="Recurso",VLOOKUP($E24,OFFSET('Definición técnica de imagenes'!$A$1,MATCH($G$5,'Definición técnica de imagenes'!$A$1:$A$104,0)-1,1,COUNTIF('Definición técnica de imagenes'!$A$3:$A$102,$G$5),5),5,FALSE),'Definición técnica de imagenes'!$F$16),"")</f>
        <v>350 x 230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224</v>
      </c>
      <c r="K24" s="65"/>
      <c r="O24" s="2" t="str">
        <f>'Definición técnica de imagenes'!A37</f>
        <v>F13B</v>
      </c>
    </row>
    <row r="25" spans="1:15" s="11" customFormat="1" ht="27" x14ac:dyDescent="0.25">
      <c r="A25" s="12" t="str">
        <f t="shared" si="6"/>
        <v>IMG16</v>
      </c>
      <c r="B25" s="62">
        <v>173978486</v>
      </c>
      <c r="C25" s="20" t="str">
        <f t="shared" si="0"/>
        <v>Recurso F7B</v>
      </c>
      <c r="D25" s="63" t="s">
        <v>190</v>
      </c>
      <c r="E25" s="63" t="s">
        <v>155</v>
      </c>
      <c r="F25" s="13" t="str">
        <f t="shared" ca="1" si="4"/>
        <v>CN_09_02_CO_REC150_IMG16n.jpg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CN_09_02_CO_REC150_IMG16a.jpg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205</v>
      </c>
      <c r="K25" s="64"/>
    </row>
    <row r="26" spans="1:15" s="11" customFormat="1" ht="27" x14ac:dyDescent="0.25">
      <c r="A26" s="12" t="str">
        <f t="shared" si="6"/>
        <v>IMG17</v>
      </c>
      <c r="B26" s="62">
        <v>270035906</v>
      </c>
      <c r="C26" s="20" t="str">
        <f t="shared" si="0"/>
        <v>Recurso F7B</v>
      </c>
      <c r="D26" s="63" t="s">
        <v>190</v>
      </c>
      <c r="E26" s="63" t="s">
        <v>155</v>
      </c>
      <c r="F26" s="13" t="str">
        <f t="shared" ca="1" si="4"/>
        <v>CN_09_02_CO_REC150_IMG17n.jpg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CN_09_02_CO_REC150_IMG17a.jpg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206</v>
      </c>
      <c r="K26" s="64"/>
    </row>
    <row r="27" spans="1:15" s="11" customFormat="1" ht="27" x14ac:dyDescent="0.25">
      <c r="A27" s="12" t="str">
        <f t="shared" si="6"/>
        <v>IMG18</v>
      </c>
      <c r="B27" s="62">
        <v>1050316</v>
      </c>
      <c r="C27" s="20" t="str">
        <f t="shared" si="0"/>
        <v>Recurso F7B</v>
      </c>
      <c r="D27" s="63" t="s">
        <v>190</v>
      </c>
      <c r="E27" s="63" t="s">
        <v>155</v>
      </c>
      <c r="F27" s="13" t="str">
        <f t="shared" ca="1" si="4"/>
        <v>CN_09_02_CO_REC150_IMG18n.jpg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CN_09_02_CO_REC150_IMG18a.jpg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207</v>
      </c>
      <c r="K27" s="64"/>
      <c r="O27" s="2"/>
    </row>
    <row r="28" spans="1:15" s="11" customFormat="1" ht="27" x14ac:dyDescent="0.25">
      <c r="A28" s="12" t="str">
        <f t="shared" si="6"/>
        <v>IMG19</v>
      </c>
      <c r="B28" s="62">
        <v>184413434</v>
      </c>
      <c r="C28" s="20" t="str">
        <f t="shared" si="0"/>
        <v>Recurso F7B</v>
      </c>
      <c r="D28" s="63" t="s">
        <v>190</v>
      </c>
      <c r="E28" s="63" t="s">
        <v>155</v>
      </c>
      <c r="F28" s="13" t="str">
        <f t="shared" ca="1" si="4"/>
        <v>CN_09_02_CO_REC150_IMG19n.jpg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CN_09_02_CO_REC150_IMG19a.jpg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208</v>
      </c>
      <c r="K28" s="64"/>
    </row>
    <row r="29" spans="1:15" s="11" customFormat="1" ht="27" x14ac:dyDescent="0.25">
      <c r="A29" s="12" t="str">
        <f t="shared" si="6"/>
        <v>IMG20</v>
      </c>
      <c r="B29" s="62">
        <v>227784439</v>
      </c>
      <c r="C29" s="20" t="str">
        <f t="shared" si="0"/>
        <v>Recurso F7B</v>
      </c>
      <c r="D29" s="63" t="s">
        <v>190</v>
      </c>
      <c r="E29" s="63" t="s">
        <v>155</v>
      </c>
      <c r="F29" s="13" t="str">
        <f t="shared" ca="1" si="4"/>
        <v>CN_09_02_CO_REC150_IMG20n.jpg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CN_09_02_CO_REC150_IMG20a.jpg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209</v>
      </c>
      <c r="K29" s="64"/>
    </row>
    <row r="30" spans="1:15" s="11" customFormat="1" ht="27" x14ac:dyDescent="0.25">
      <c r="A30" s="12" t="str">
        <f t="shared" si="6"/>
        <v>IMG21</v>
      </c>
      <c r="B30" s="62">
        <v>295003112</v>
      </c>
      <c r="C30" s="20" t="str">
        <f t="shared" si="0"/>
        <v>Recurso F7B</v>
      </c>
      <c r="D30" s="63" t="s">
        <v>190</v>
      </c>
      <c r="E30" s="63" t="s">
        <v>155</v>
      </c>
      <c r="F30" s="13" t="str">
        <f t="shared" ca="1" si="4"/>
        <v>CN_09_02_CO_REC150_IMG21n.jpg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CN_09_02_CO_REC150_IMG21a.jpg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210</v>
      </c>
      <c r="K30" s="64" t="s">
        <v>211</v>
      </c>
    </row>
    <row r="31" spans="1:15" s="11" customFormat="1" x14ac:dyDescent="0.25">
      <c r="A31" s="12" t="str">
        <f t="shared" si="6"/>
        <v>IMG22</v>
      </c>
      <c r="B31" s="62">
        <v>199443881</v>
      </c>
      <c r="C31" s="20" t="str">
        <f t="shared" si="0"/>
        <v>Recurso F7B</v>
      </c>
      <c r="D31" s="63" t="s">
        <v>190</v>
      </c>
      <c r="E31" s="63" t="s">
        <v>165</v>
      </c>
      <c r="F31" s="13" t="str">
        <f t="shared" ca="1" si="4"/>
        <v>CN_09_02_CO_REC150_IMG22.jpg</v>
      </c>
      <c r="G31" s="13" t="str">
        <f ca="1">IF($F31&lt;&gt;"",IF($G$4="Recurso",VLOOKUP($E31,OFFSET('Definición técnica de imagenes'!$A$1,MATCH($G$5,'Definición técnica de imagenes'!$A$1:$A$104,0)-1,1,COUNTIF('Definición técnica de imagenes'!$A$3:$A$102,$G$5),5),5,FALSE),'Definición técnica de imagenes'!$F$16),"")</f>
        <v>350 x 230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t="s">
        <v>212</v>
      </c>
      <c r="K31" s="64"/>
    </row>
    <row r="32" spans="1:15" s="11" customFormat="1" ht="27" x14ac:dyDescent="0.25">
      <c r="A32" s="12" t="str">
        <f t="shared" si="6"/>
        <v>IMG23</v>
      </c>
      <c r="B32" s="62">
        <v>74711869</v>
      </c>
      <c r="C32" s="20" t="str">
        <f t="shared" si="0"/>
        <v>Recurso F7B</v>
      </c>
      <c r="D32" s="63" t="s">
        <v>190</v>
      </c>
      <c r="E32" s="63" t="s">
        <v>155</v>
      </c>
      <c r="F32" s="13" t="str">
        <f t="shared" ca="1" si="4"/>
        <v>CN_09_02_CO_REC150_IMG23n.jpg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CN_09_02_CO_REC150_IMG23a.jpg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215</v>
      </c>
      <c r="K32" s="64"/>
    </row>
    <row r="33" spans="1:15" s="11" customFormat="1" ht="27" x14ac:dyDescent="0.25">
      <c r="A33" s="12" t="str">
        <f t="shared" si="6"/>
        <v>IMG24</v>
      </c>
      <c r="B33" s="62">
        <v>224346586</v>
      </c>
      <c r="C33" s="20" t="str">
        <f t="shared" si="0"/>
        <v>Recurso F7B</v>
      </c>
      <c r="D33" s="63" t="s">
        <v>190</v>
      </c>
      <c r="E33" s="63" t="s">
        <v>155</v>
      </c>
      <c r="F33" s="13" t="str">
        <f t="shared" ca="1" si="4"/>
        <v>CN_09_02_CO_REC150_IMG24n.jpg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CN_09_02_CO_REC150_IMG24a.jpg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213</v>
      </c>
      <c r="K33" s="64"/>
    </row>
    <row r="34" spans="1:15" s="11" customFormat="1" ht="27" x14ac:dyDescent="0.25">
      <c r="A34" s="12" t="str">
        <f t="shared" si="6"/>
        <v>IMG25</v>
      </c>
      <c r="B34" s="62">
        <v>31010737</v>
      </c>
      <c r="C34" s="20" t="str">
        <f t="shared" si="0"/>
        <v>Recurso F7B</v>
      </c>
      <c r="D34" s="63" t="s">
        <v>190</v>
      </c>
      <c r="E34" s="63" t="s">
        <v>155</v>
      </c>
      <c r="F34" s="13" t="str">
        <f t="shared" ca="1" si="4"/>
        <v>CN_09_02_CO_REC150_IMG25n.jpg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CN_09_02_CO_REC150_IMG25a.jpg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214</v>
      </c>
      <c r="K34" s="64"/>
      <c r="O34" s="2"/>
    </row>
    <row r="35" spans="1:15" s="11" customFormat="1" ht="27" x14ac:dyDescent="0.25">
      <c r="A35" s="12" t="str">
        <f t="shared" si="6"/>
        <v>IMG26</v>
      </c>
      <c r="B35" s="62">
        <v>128095721</v>
      </c>
      <c r="C35" s="20" t="str">
        <f t="shared" si="0"/>
        <v>Recurso F7B</v>
      </c>
      <c r="D35" s="63" t="s">
        <v>190</v>
      </c>
      <c r="E35" s="63" t="s">
        <v>155</v>
      </c>
      <c r="F35" s="13" t="str">
        <f t="shared" ca="1" si="4"/>
        <v>CN_09_02_CO_REC150_IMG26n.jpg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CN_09_02_CO_REC150_IMG26a.jpg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216</v>
      </c>
      <c r="K35" s="65" t="s">
        <v>217</v>
      </c>
      <c r="O35" s="2"/>
    </row>
    <row r="36" spans="1:15" s="11" customFormat="1" ht="27" x14ac:dyDescent="0.25">
      <c r="A36" s="12" t="str">
        <f t="shared" si="6"/>
        <v>IMG27</v>
      </c>
      <c r="B36" s="62">
        <v>306587402</v>
      </c>
      <c r="C36" s="20" t="str">
        <f t="shared" si="0"/>
        <v>Recurso F7B</v>
      </c>
      <c r="D36" s="63" t="s">
        <v>190</v>
      </c>
      <c r="E36" s="63" t="s">
        <v>155</v>
      </c>
      <c r="F36" s="13" t="str">
        <f t="shared" ca="1" si="4"/>
        <v>CN_09_02_CO_REC150_IMG27n.jpg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CN_09_02_CO_REC150_IMG27a.jpg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218</v>
      </c>
      <c r="K36" s="65"/>
      <c r="O36" s="2"/>
    </row>
    <row r="37" spans="1:15" s="11" customFormat="1" ht="27" x14ac:dyDescent="0.25">
      <c r="A37" s="12" t="str">
        <f t="shared" si="6"/>
        <v>IMG28</v>
      </c>
      <c r="B37" s="62">
        <v>206744158</v>
      </c>
      <c r="C37" s="20" t="str">
        <f t="shared" si="0"/>
        <v>Recurso F7B</v>
      </c>
      <c r="D37" s="63" t="s">
        <v>190</v>
      </c>
      <c r="E37" s="63" t="s">
        <v>155</v>
      </c>
      <c r="F37" s="13" t="str">
        <f t="shared" ca="1" si="4"/>
        <v>CN_09_02_CO_REC150_IMG28n.jpg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CN_09_02_CO_REC150_IMG28a.jpg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t="s">
        <v>219</v>
      </c>
      <c r="K37" s="65"/>
    </row>
    <row r="38" spans="1:15" s="11" customFormat="1" ht="40.5" x14ac:dyDescent="0.25">
      <c r="A38" s="12" t="str">
        <f t="shared" si="6"/>
        <v>IMG29</v>
      </c>
      <c r="B38" s="62">
        <v>250052356</v>
      </c>
      <c r="C38" s="20" t="str">
        <f t="shared" si="0"/>
        <v>Recurso F7B</v>
      </c>
      <c r="D38" s="63" t="s">
        <v>190</v>
      </c>
      <c r="E38" s="63" t="s">
        <v>165</v>
      </c>
      <c r="F38" s="13" t="str">
        <f t="shared" ca="1" si="4"/>
        <v>CN_09_02_CO_REC150_IMG29.jpg</v>
      </c>
      <c r="G38" s="13" t="str">
        <f ca="1">IF($F38&lt;&gt;"",IF($G$4="Recurso",VLOOKUP($E38,OFFSET('Definición técnica de imagenes'!$A$1,MATCH($G$5,'Definición técnica de imagenes'!$A$1:$A$104,0)-1,1,COUNTIF('Definición técnica de imagenes'!$A$3:$A$102,$G$5),5),5,FALSE),'Definición técnica de imagenes'!$F$16),"")</f>
        <v>350 x 230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221</v>
      </c>
      <c r="K38" s="65" t="s">
        <v>222</v>
      </c>
    </row>
    <row r="39" spans="1:15" s="11" customFormat="1" ht="40.5" x14ac:dyDescent="0.25">
      <c r="A39" s="12" t="str">
        <f t="shared" si="6"/>
        <v>IMG30</v>
      </c>
      <c r="B39" s="62">
        <v>250052356</v>
      </c>
      <c r="C39" s="20" t="str">
        <f t="shared" si="0"/>
        <v>Recurso F7B</v>
      </c>
      <c r="D39" s="63" t="s">
        <v>190</v>
      </c>
      <c r="E39" s="63" t="s">
        <v>165</v>
      </c>
      <c r="F39" s="13" t="str">
        <f t="shared" ca="1" si="4"/>
        <v>CN_09_02_CO_REC150_IMG30.jpg</v>
      </c>
      <c r="G39" s="13" t="str">
        <f ca="1">IF($F39&lt;&gt;"",IF($G$4="Recurso",VLOOKUP($E39,OFFSET('Definición técnica de imagenes'!$A$1,MATCH($G$5,'Definición técnica de imagenes'!$A$1:$A$104,0)-1,1,COUNTIF('Definición técnica de imagenes'!$A$3:$A$102,$G$5),5),5,FALSE),'Definición técnica de imagenes'!$F$16),"")</f>
        <v>350 x 230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221</v>
      </c>
      <c r="K39" s="65" t="s">
        <v>223</v>
      </c>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2015-12-02T22:50:20Z</dcterms:modified>
</cp:coreProperties>
</file>