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F12" i="1"/>
  <c r="G12" i="1"/>
  <c r="I10" i="1"/>
  <c r="C10" i="1"/>
  <c r="A10" i="1"/>
  <c r="M8" i="1"/>
  <c r="M7" i="1"/>
  <c r="M6" i="1"/>
  <c r="M5" i="1"/>
  <c r="F5" i="1"/>
  <c r="M4" i="1"/>
  <c r="M3" i="1"/>
  <c r="M2" i="1"/>
  <c r="M1" i="1"/>
  <c r="E9"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F23" i="1"/>
  <c r="G23" i="1"/>
  <c r="H23" i="1"/>
  <c r="A24" i="1"/>
  <c r="F24" i="1"/>
  <c r="G24" i="1"/>
  <c r="H24" i="1"/>
  <c r="A25" i="1"/>
  <c r="F25" i="1"/>
  <c r="G25" i="1"/>
  <c r="H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<sst xmlns="http://schemas.openxmlformats.org/spreadsheetml/2006/main" count="410" uniqueCount="206">
  <si>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</si>
  <si>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</si>
  <si>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</si>
  <si>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</si>
  <si>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</si>
  <si>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</si>
  <si>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</si>
  <si>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</si>
  <si>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</si>
  <si>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</si>
  <si>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</si>
  <si>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</si>
  <si>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</si>
  <si>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</si>
  <si>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</si>
  <si>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</si>
  <si>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</si>
  <si>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</si>
  <si>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</si>
  <si>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</si>
  <si>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</si>
  <si>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</si>
  <si>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</si>
  <si>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</si>
  <si>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</si>
  <si>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</si>
  <si>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</si>
  <si>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</si>
  <si>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</si>
  <si>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</si>
  <si>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</si>
  <si>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</si>
  <si>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</si>
  <si>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</si>
  <si>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</si>
  <si>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</si>
  <si>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</si>
  <si>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</si>
  <si>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</si>
  <si>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</si>
  <si>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</si>
  <si>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</si>
  <si>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</si>
  <si>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</si>
  <si>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</si>
  <si>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</si>
  <si>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</si>
  <si>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</si>
  <si>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</si>
  <si>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</si>
  <si>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</si>
  <si>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</si>
  <si>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</si>
  <si>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</si>
  <si>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</si>
  <si>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</si>
  <si>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</si>
  <si>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</si>
  <si>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</si>
  <si>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</si>
  <si>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</si>
  <si>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</si>
  <si>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</si>
  <si>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</si>
  <si>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</si>
  <si>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</si>
  <si>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</si>
  <si>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</si>
  <si>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</si>
  <si>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</si>
  <si>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</si>
  <si>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</si>
  <si>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</si>
  <si>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</si>
  <si>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</si>
  <si>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</si>
  <si>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</si>
  <si>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</si>
  <si>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</si>
  <si>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</si>
  <si>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</si>
  <si>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</si>
  <si>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</si>
  <si>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</si>
  <si>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</si>
  <si>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</si>
  <si>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</si>
  <si>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</si>
  <si>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</si>
  <si>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</si>
  <si>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</si>
  <si>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</si>
  <si>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</si>
  <si>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</si>
  <si>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</si>
  <si>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</si>
  <si>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</si>
  <si>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</si>
  <si>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</si>
  <si>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</si>
  <si>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</si>
  <si>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</si>
  <si>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</si>
  <si>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</si>
  <si>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</si>
  <si>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</si>
  <si>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</si>
  <si>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</si>
  <si>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</si>
  <si>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</si>
  <si>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</si>
  <si>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</si>
  <si>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</si>
  <si>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</si>
  <si>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</si>
  <si>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</si>
  <si>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</si>
  <si>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</si>
  <si>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</si>
  <si>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</si>
  <si>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</si>
  <si>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</si>
  <si>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</si>
  <si>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</si>
  <si>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</si>
  <si>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</si>
  <si>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</si>
  <si>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</si>
  <si>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</si>
  <si>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</si>
  <si>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</si>
  <si>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</si>
  <si>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</si>
  <si>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</si>
  <si>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</si>
  <si>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</si>
  <si>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</si>
  <si>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</si>
  <si>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</si>
  <si>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</si>
  <si>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</si>
  <si>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</si>
  <si>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</si>
  <si>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</si>
  <si>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</si>
  <si>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</si>
  <si>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</si>
  <si>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</si>
  <si>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</si>
  <si>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</si>
  <si>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</si>
  <si>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</si>
  <si>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</si>
  <si>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</si>
  <si>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</si>
  <si>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</si>
  <si>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</si>
  <si>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</si>
  <si>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</si>
  <si>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</si>
  <si>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</si>
  <si>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</si>
  <si>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</si>
  <si>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</si>
  <si>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</si>
  <si>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</si>
  <si>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</si>
  <si>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</si>
  <si>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</si>
  <si>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</si>
  <si>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</si>
  <si>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</si>
  <si>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</si>
  <si>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</si>
  <si>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</si>
  <si>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</si>
  <si>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</si>
  <si>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</si>
  <si>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</si>
  <si>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</si>
  <si>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</si>
  <si>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</si>
  <si>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</si>
  <si>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</si>
  <si>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</si>
  <si>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</si>
  <si>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</si>
  <si>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genética molecular moderna</t>
  </si>
  <si>
    <t>Miguel Aljure</t>
  </si>
  <si>
    <t>Fotografía</t>
  </si>
  <si>
    <t>Mujer científica señalando un modelo de la moléculas de ADN</t>
  </si>
  <si>
    <t>Mujer trabajando en el laboratorio de biología molecular. Se observa además una molécula de ADN</t>
  </si>
  <si>
    <t>Investigadores en el laboratorio</t>
  </si>
  <si>
    <t>Mano sosteniendo dólares</t>
  </si>
  <si>
    <t>Humano y chimpancé en juego de ajedrez</t>
  </si>
  <si>
    <t>Saccharomyces cerevisiae en plato petri con agar</t>
  </si>
  <si>
    <t>E coli vista al microscopío</t>
  </si>
  <si>
    <t>Ilustración de C elegans</t>
  </si>
  <si>
    <t xml:space="preserve">Drosophila melanogaster sobre fondo naranja </t>
  </si>
  <si>
    <t>Ratón casero Mus musculus</t>
  </si>
  <si>
    <t>Fragmentos de ADN dentro de una esfera</t>
  </si>
  <si>
    <t>Grupo de científicos reunidos</t>
  </si>
  <si>
    <t>Ilustración de un ARN de transferencia</t>
  </si>
  <si>
    <t>Escribir al lado de la ilustración el texto: ARN de transferencia</t>
  </si>
  <si>
    <t>Grupo de gente ubicada formando una cadena similar al ADN.</t>
  </si>
  <si>
    <t>CN_09_02_CO_REC200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</si>
</sst>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Normal="100" zoomScalePageLayoutView="140" workbookViewId="0">
      <pane ySplit="9" topLeftCell="A15" activePane="bottomLeft" state="frozen"/>
      <selection pane="bottomLeft" activeCell="J16" sqref="J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v>42337</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116175970</v>
      </c>
      <c r="C10" s="20" t="str">
        <f t="shared" ref="C10:C41" si="0">IF(OR(B10&lt;&gt;"",J10&lt;&gt;""),IF($G$4="Recurso",CONCATENATE($G$4," ",$G$5),$G$4),"")</f>
        <v>Recurso F6</v>
      </c>
      <c r="D10" s="63" t="s">
        <v>189</v>
      </c>
      <c r="E10" s="63" t="s">
        <v>150</v>
      </c>
      <c r="F10" s="13" t="str">
        <f t="shared" ref="F10" ca="1" si="1">IF(OR(B10&lt;&gt;"",J10&lt;&gt;""),CONCATENATE($C$7,"_",$A10,IF($G$4="Cuaderno de Estudio","_small",CONCATENATE(IF(I10="","","n"),IF(LEFT($G$5,1)="F",".jpg",".png")))),"")</f>
        <v>CN_09_02_CO_REC200_IMG01.jpg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40.5" x14ac:dyDescent="0.25">
      <c r="A11" s="12" t="str">
        <f t="shared" ref="A11:A18" si="3">IF(OR(B11&lt;&gt;"",J11&lt;&gt;""),CONCATENATE(LEFT(A10,3),IF(MID(A10,4,2)+1&lt;10,CONCATENATE("0",MID(A10,4,2)+1))),"")</f>
        <v>IMG02</v>
      </c>
      <c r="B11" s="62">
        <v>224673766</v>
      </c>
      <c r="C11" s="20" t="str">
        <f t="shared" si="0"/>
        <v>Recurso F6</v>
      </c>
      <c r="D11" s="63" t="s">
        <v>189</v>
      </c>
      <c r="E11" s="63" t="s">
        <v>150</v>
      </c>
      <c r="F11" s="13" t="str">
        <f t="shared" ref="F11:F74" ca="1" si="4">IF(OR(B11&lt;&gt;"",J11&lt;&gt;""),CONCATENATE($C$7,"_",$A11,IF($G$4="Cuaderno de Estudio","_small",CONCATENATE(IF(I11="","","n"),IF(LEFT($G$5,1)="F",".jpg",".png")))),"")</f>
        <v>CN_09_02_CO_REC200_IMG02.jpg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c r="O11" s="2" t="str">
        <f>'Definición técnica de imagenes'!A13</f>
        <v>M101</v>
      </c>
    </row>
    <row r="12" spans="1:16" s="11" customFormat="1" ht="27" x14ac:dyDescent="0.25">
      <c r="A12" s="12" t="str">
        <f t="shared" si="3"/>
        <v>IMG03</v>
      </c>
      <c r="B12" s="62">
        <v>49036093</v>
      </c>
      <c r="C12" s="20" t="str">
        <f t="shared" si="0"/>
        <v>Recurso F6</v>
      </c>
      <c r="D12" s="63" t="s">
        <v>189</v>
      </c>
      <c r="E12" s="63" t="s">
        <v>155</v>
      </c>
      <c r="F12" s="13" t="str">
        <f t="shared" ca="1" si="4"/>
        <v>CN_09_02_CO_REC200_IMG03n.jpg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CN_09_02_CO_REC200_IMG03a.jpg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192</v>
      </c>
      <c r="K12" s="64"/>
      <c r="O12" s="2" t="str">
        <f>'Definición técnica de imagenes'!A18</f>
        <v>Diaporama F1</v>
      </c>
    </row>
    <row r="13" spans="1:16" s="11" customFormat="1" ht="27" x14ac:dyDescent="0.25">
      <c r="A13" s="12" t="str">
        <f t="shared" si="3"/>
        <v>IMG04</v>
      </c>
      <c r="B13" s="62">
        <v>168672542</v>
      </c>
      <c r="C13" s="20" t="str">
        <f t="shared" si="0"/>
        <v>Recurso F6</v>
      </c>
      <c r="D13" s="63" t="s">
        <v>189</v>
      </c>
      <c r="E13" s="63" t="s">
        <v>155</v>
      </c>
      <c r="F13" s="13" t="str">
        <f t="shared" ca="1" si="4"/>
        <v>CN_09_02_CO_REC200_IMG04n.jpg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CN_09_02_CO_REC200_IMG04a.jpg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193</v>
      </c>
      <c r="K13" s="64"/>
      <c r="O13" s="2" t="str">
        <f>'Definición técnica de imagenes'!A19</f>
        <v>F4</v>
      </c>
    </row>
    <row r="14" spans="1:16" s="11" customFormat="1" ht="27" x14ac:dyDescent="0.25">
      <c r="A14" s="12" t="str">
        <f t="shared" si="3"/>
        <v>IMG05</v>
      </c>
      <c r="B14" s="62">
        <v>99733508</v>
      </c>
      <c r="C14" s="20" t="str">
        <f t="shared" si="0"/>
        <v>Recurso F6</v>
      </c>
      <c r="D14" s="63" t="s">
        <v>189</v>
      </c>
      <c r="E14" s="63" t="s">
        <v>155</v>
      </c>
      <c r="F14" s="13" t="str">
        <f t="shared" ca="1" si="4"/>
        <v>CN_09_02_CO_REC200_IMG05n.jpg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CN_09_02_CO_REC200_IMG05a.jpg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6" t="s">
        <v>194</v>
      </c>
      <c r="K14" s="64"/>
      <c r="O14" s="2" t="str">
        <f>'Definición técnica de imagenes'!A22</f>
        <v>F6</v>
      </c>
    </row>
    <row r="15" spans="1:16" s="11" customFormat="1" ht="27" x14ac:dyDescent="0.25">
      <c r="A15" s="12" t="str">
        <f t="shared" si="3"/>
        <v>IMG06</v>
      </c>
      <c r="B15" s="62">
        <v>99733508</v>
      </c>
      <c r="C15" s="20" t="str">
        <f t="shared" si="0"/>
        <v>Recurso F6</v>
      </c>
      <c r="D15" s="63" t="s">
        <v>189</v>
      </c>
      <c r="E15" s="63" t="s">
        <v>155</v>
      </c>
      <c r="F15" s="13" t="str">
        <f t="shared" ca="1" si="4"/>
        <v>CN_09_02_CO_REC200_IMG06n.jpg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CN_09_02_CO_REC200_IMG06a.jpg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194</v>
      </c>
      <c r="K15" s="66"/>
      <c r="O15" s="2" t="str">
        <f>'Definición técnica de imagenes'!A24</f>
        <v>F6B</v>
      </c>
    </row>
    <row r="16" spans="1:16" s="11" customFormat="1" ht="27" x14ac:dyDescent="0.3">
      <c r="A16" s="12" t="str">
        <f t="shared" si="3"/>
        <v>IMG07</v>
      </c>
      <c r="B16" s="62">
        <v>213325696</v>
      </c>
      <c r="C16" s="20" t="str">
        <f t="shared" si="0"/>
        <v>Recurso F6</v>
      </c>
      <c r="D16" s="63" t="s">
        <v>189</v>
      </c>
      <c r="E16" s="63" t="s">
        <v>155</v>
      </c>
      <c r="F16" s="13" t="str">
        <f t="shared" ca="1" si="4"/>
        <v>CN_09_02_CO_REC200_IMG07n.jpg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CN_09_02_CO_REC200_IMG07a.jpg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195</v>
      </c>
      <c r="K16" s="68"/>
      <c r="O16" s="2" t="str">
        <f>'Definición técnica de imagenes'!A25</f>
        <v>F7</v>
      </c>
    </row>
    <row r="17" spans="1:15" s="11" customFormat="1" ht="27" x14ac:dyDescent="0.25">
      <c r="A17" s="12" t="str">
        <f t="shared" si="3"/>
        <v>IMG08</v>
      </c>
      <c r="B17" s="62">
        <v>78675937</v>
      </c>
      <c r="C17" s="20" t="str">
        <f t="shared" si="0"/>
        <v>Recurso F6</v>
      </c>
      <c r="D17" s="63" t="s">
        <v>189</v>
      </c>
      <c r="E17" s="63" t="s">
        <v>155</v>
      </c>
      <c r="F17" s="13" t="str">
        <f t="shared" ca="1" si="4"/>
        <v>CN_09_02_CO_REC200_IMG08n.jpg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CN_09_02_CO_REC200_IMG08a.jpg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196</v>
      </c>
      <c r="K17" s="66"/>
      <c r="O17" s="2" t="str">
        <f>'Definición técnica de imagenes'!A27</f>
        <v>F7B</v>
      </c>
    </row>
    <row r="18" spans="1:15" s="11" customFormat="1" ht="27" x14ac:dyDescent="0.25">
      <c r="A18" s="12" t="str">
        <f t="shared" si="3"/>
        <v>IMG09</v>
      </c>
      <c r="B18" s="62">
        <v>167561036</v>
      </c>
      <c r="C18" s="20" t="str">
        <f t="shared" si="0"/>
        <v>Recurso F6</v>
      </c>
      <c r="D18" s="63" t="s">
        <v>189</v>
      </c>
      <c r="E18" s="63" t="s">
        <v>155</v>
      </c>
      <c r="F18" s="13" t="str">
        <f t="shared" ca="1" si="4"/>
        <v>CN_09_02_CO_REC200_IMG09n.jpg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CN_09_02_CO_REC200_IMG09a.jpg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197</v>
      </c>
      <c r="K18" s="66"/>
      <c r="O18" s="2" t="str">
        <f>'Definición técnica de imagenes'!A30</f>
        <v>F8</v>
      </c>
    </row>
    <row r="19" spans="1:15" s="11" customFormat="1" ht="27" x14ac:dyDescent="0.3">
      <c r="A19" s="12" t="str">
        <f t="shared" ref="A19:A50" si="6">IF(OR(B19&lt;&gt;"",J19&lt;&gt;""),CONCATENATE(LEFT(A18,3),IF(MID(A18,4,2)+1&lt;10,CONCATENATE("0",MID(A18,4,2)+1),MID(A18,4,2)+1)),"")</f>
        <v>IMG10</v>
      </c>
      <c r="B19" s="62">
        <v>14703082</v>
      </c>
      <c r="C19" s="20" t="str">
        <f t="shared" si="0"/>
        <v>Recurso F6</v>
      </c>
      <c r="D19" s="63" t="s">
        <v>189</v>
      </c>
      <c r="E19" s="63" t="s">
        <v>155</v>
      </c>
      <c r="F19" s="13" t="str">
        <f t="shared" ca="1" si="4"/>
        <v>CN_09_02_CO_REC200_IMG10n.jpg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CN_09_02_CO_REC200_IMG10a.jpg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198</v>
      </c>
      <c r="K19" s="68"/>
      <c r="O19" s="2" t="str">
        <f>'Definición técnica de imagenes'!A31</f>
        <v>F10</v>
      </c>
    </row>
    <row r="20" spans="1:15" s="11" customFormat="1" ht="27" x14ac:dyDescent="0.25">
      <c r="A20" s="12" t="str">
        <f t="shared" si="6"/>
        <v>IMG11</v>
      </c>
      <c r="B20" s="62">
        <v>247628536</v>
      </c>
      <c r="C20" s="20" t="str">
        <f t="shared" si="0"/>
        <v>Recurso F6</v>
      </c>
      <c r="D20" s="63" t="s">
        <v>189</v>
      </c>
      <c r="E20" s="63" t="s">
        <v>155</v>
      </c>
      <c r="F20" s="13" t="str">
        <f t="shared" ca="1" si="4"/>
        <v>CN_09_02_CO_REC200_IMG11n.jpg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CN_09_02_CO_REC200_IMG11a.jpg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199</v>
      </c>
      <c r="K20" s="66"/>
      <c r="O20" s="2" t="str">
        <f>'Definición técnica de imagenes'!A32</f>
        <v>F10B</v>
      </c>
    </row>
    <row r="21" spans="1:15" s="11" customFormat="1" ht="27" x14ac:dyDescent="0.25">
      <c r="A21" s="12" t="str">
        <f t="shared" si="6"/>
        <v>IMG12</v>
      </c>
      <c r="B21" s="62">
        <v>244019515</v>
      </c>
      <c r="C21" s="20" t="str">
        <f t="shared" si="0"/>
        <v>Recurso F6</v>
      </c>
      <c r="D21" s="63" t="s">
        <v>189</v>
      </c>
      <c r="E21" s="63" t="s">
        <v>155</v>
      </c>
      <c r="F21" s="13" t="str">
        <f t="shared" ca="1" si="4"/>
        <v>CN_09_02_CO_REC200_IMG12n.jpg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CN_09_02_CO_REC200_IMG12a.jpg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200</v>
      </c>
      <c r="K21" s="66"/>
      <c r="O21" s="2" t="str">
        <f>'Definición técnica de imagenes'!A33</f>
        <v>F11</v>
      </c>
    </row>
    <row r="22" spans="1:15" s="11" customFormat="1" ht="27" x14ac:dyDescent="0.25">
      <c r="A22" s="12" t="str">
        <f t="shared" si="6"/>
        <v>IMG13</v>
      </c>
      <c r="B22" s="62">
        <v>245572066</v>
      </c>
      <c r="C22" s="20" t="str">
        <f t="shared" si="0"/>
        <v>Recurso F6</v>
      </c>
      <c r="D22" s="63" t="s">
        <v>189</v>
      </c>
      <c r="E22" s="63" t="s">
        <v>155</v>
      </c>
      <c r="F22" s="13" t="str">
        <f t="shared" ca="1" si="4"/>
        <v>CN_09_02_CO_REC200_IMG13n.jpg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CN_09_02_CO_REC200_IMG13a.jpg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201</v>
      </c>
      <c r="K22" s="69"/>
      <c r="O22" s="2" t="str">
        <f>'Definición técnica de imagenes'!A34</f>
        <v>F12</v>
      </c>
    </row>
    <row r="23" spans="1:15" s="11" customFormat="1" ht="27" x14ac:dyDescent="0.25">
      <c r="A23" s="12" t="str">
        <f t="shared" si="6"/>
        <v>IMG14</v>
      </c>
      <c r="B23" s="62">
        <v>141625411</v>
      </c>
      <c r="C23" s="20" t="str">
        <f t="shared" si="0"/>
        <v>Recurso F6</v>
      </c>
      <c r="D23" s="63" t="s">
        <v>189</v>
      </c>
      <c r="E23" s="63" t="s">
        <v>155</v>
      </c>
      <c r="F23" s="13" t="str">
        <f t="shared" ca="1" si="4"/>
        <v>CN_09_02_CO_REC200_IMG14n.jpg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CN_09_02_CO_REC200_IMG14a.jpg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202</v>
      </c>
      <c r="K23" s="64" t="s">
        <v>203</v>
      </c>
      <c r="O23" s="2" t="str">
        <f>'Definición técnica de imagenes'!A35</f>
        <v>F13</v>
      </c>
    </row>
    <row r="24" spans="1:15" s="11" customFormat="1" ht="27" x14ac:dyDescent="0.25">
      <c r="A24" s="12" t="str">
        <f t="shared" si="6"/>
        <v>IMG15</v>
      </c>
      <c r="B24" s="62">
        <v>23685008</v>
      </c>
      <c r="C24" s="20" t="str">
        <f t="shared" si="0"/>
        <v>Recurso F6</v>
      </c>
      <c r="D24" s="63" t="s">
        <v>189</v>
      </c>
      <c r="E24" s="63" t="s">
        <v>155</v>
      </c>
      <c r="F24" s="13" t="str">
        <f t="shared" ca="1" si="4"/>
        <v>CN_09_02_CO_REC200_IMG15n.jpg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CN_09_02_CO_REC200_IMG15a.jpg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204</v>
      </c>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2015-12-15T02:20:03Z</dcterms:modified>
</cp:coreProperties>
</file>