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925"/>
  <workbookPr showInkAnnotation="0" codeName="ThisWorkbook" autoCompressPictures="0"/>
  <mc:AlternateContent xmlns:mc="http://schemas.openxmlformats.org/markup-compatibility/2006">
    <mc:Choice Requires="x15">
      <x15ac:absPath xmlns:x15ac="http://schemas.microsoft.com/office/spreadsheetml/2010/11/ac" url="C:\Users\user\Documents\GitHub\CienciasNaturales\fuentes\contenidos\grado11\guion04\"/>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7470" windowHeight="44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62913"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0" i="1"/>
  <c r="G30" i="1"/>
  <c r="H30" i="1"/>
  <c r="F29" i="1"/>
  <c r="G29" i="1"/>
  <c r="H29" i="1"/>
  <c r="F28" i="1"/>
  <c r="G28" i="1"/>
  <c r="H28" i="1"/>
  <c r="A10" i="1"/>
  <c r="A11" i="1"/>
  <c r="A12" i="1"/>
  <c r="A13" i="1"/>
  <c r="A14" i="1"/>
  <c r="A15" i="1"/>
  <c r="A16" i="1"/>
  <c r="A17" i="1"/>
  <c r="A18" i="1"/>
  <c r="A19" i="1"/>
  <c r="A20" i="1"/>
  <c r="A21" i="1"/>
  <c r="A22" i="1"/>
  <c r="A23" i="1"/>
  <c r="A24" i="1"/>
  <c r="A25" i="1"/>
  <c r="A26" i="1"/>
  <c r="A27" i="1"/>
  <c r="F27" i="1"/>
  <c r="G27" i="1"/>
  <c r="H27"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F12" i="1"/>
  <c r="G12" i="1"/>
  <c r="M8" i="1"/>
  <c r="M7" i="1"/>
  <c r="M6" i="1"/>
  <c r="M5" i="1"/>
  <c r="F5" i="1"/>
  <c r="M4" i="1"/>
  <c r="M3" i="1"/>
  <c r="M2" i="1"/>
  <c r="M1" i="1"/>
  <c r="E9" i="1"/>
  <c r="H11" i="1"/>
  <c r="F11" i="1"/>
  <c r="G11" i="1"/>
  <c r="H12" i="1"/>
  <c r="H10" i="1"/>
  <c r="F10" i="1"/>
  <c r="G10" i="1"/>
  <c r="F13" i="1"/>
  <c r="G13" i="1"/>
  <c r="H13" i="1"/>
  <c r="H14" i="1"/>
  <c r="F14" i="1"/>
  <c r="G14" i="1"/>
  <c r="F15" i="1"/>
  <c r="G15" i="1"/>
  <c r="H15" i="1"/>
  <c r="H16" i="1"/>
  <c r="F16" i="1"/>
  <c r="G16" i="1"/>
  <c r="F17" i="1"/>
  <c r="G17" i="1"/>
  <c r="H17" i="1"/>
  <c r="H18" i="1"/>
  <c r="F18" i="1"/>
  <c r="G18" i="1"/>
  <c r="F19" i="1"/>
  <c r="G19" i="1"/>
  <c r="H19" i="1"/>
  <c r="F20" i="1"/>
  <c r="G20" i="1"/>
  <c r="H20" i="1"/>
  <c r="F21" i="1"/>
  <c r="G21" i="1"/>
  <c r="H21" i="1"/>
  <c r="H22" i="1"/>
  <c r="F22" i="1"/>
  <c r="G22" i="1"/>
  <c r="F23" i="1"/>
  <c r="G23" i="1"/>
  <c r="H23" i="1"/>
  <c r="F24" i="1"/>
  <c r="G24" i="1"/>
  <c r="H24" i="1"/>
  <c r="F25" i="1"/>
  <c r="G25" i="1"/>
  <c r="H25" i="1"/>
  <c r="F26" i="1"/>
  <c r="G26" i="1"/>
  <c r="H26" i="1"/>
  <c r="A28" i="1"/>
  <c r="A29" i="1"/>
  <c r="A30" i="1"/>
  <c r="A31" i="1"/>
  <c r="F31" i="1"/>
  <c r="G31" i="1"/>
  <c r="H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<sst xmlns="http://schemas.openxmlformats.org/spreadsheetml/2006/main" count="407" uniqueCount="205">
  <si>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</si>
  <si>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</si>
  <si>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</si>
  <si>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</si>
  <si>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</si>
  <si>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</si>
  <si>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</si>
  <si>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</si>
  <si>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</si>
  <si>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</si>
  <si>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</si>
  <si>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</si>
  <si>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</si>
  <si>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</si>
  <si>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</si>
  <si>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</si>
  <si>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</si>
  <si>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</si>
  <si>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</si>
  <si>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</si>
  <si>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</si>
  <si>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</si>
  <si>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</si>
  <si>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</si>
  <si>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</si>
  <si>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</si>
  <si>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</si>
  <si>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</si>
  <si>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</si>
  <si>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</si>
  <si>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</si>
  <si>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</si>
  <si>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</si>
  <si>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</si>
  <si>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</si>
  <si>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</si>
  <si>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</si>
  <si>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</si>
  <si>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</si>
  <si>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</si>
  <si>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</si>
  <si>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</si>
  <si>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</si>
  <si>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</si>
  <si>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</si>
  <si>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</si>
  <si>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</si>
  <si>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</si>
  <si>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</si>
  <si>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</si>
  <si>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</si>
  <si>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</si>
  <si>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</si>
  <si>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</si>
  <si>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</si>
  <si>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</si>
  <si>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</si>
  <si>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</si>
  <si>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</si>
  <si>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</si>
  <si>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</si>
  <si>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</si>
  <si>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</si>
  <si>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</si>
  <si>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</si>
  <si>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</si>
  <si>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</si>
  <si>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</si>
  <si>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</si>
  <si>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</si>
  <si>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</si>
  <si>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</si>
  <si>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</si>
  <si>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</si>
  <si>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</si>
  <si>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</si>
  <si>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</si>
  <si>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</si>
  <si>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</si>
  <si>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</si>
  <si>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</si>
  <si>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</si>
  <si>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</si>
  <si>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</si>
  <si>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</si>
  <si>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</si>
  <si>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</si>
  <si>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</si>
  <si>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</si>
  <si>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</si>
  <si>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</si>
  <si>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</si>
  <si>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</si>
  <si>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</si>
  <si>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</si>
  <si>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</si>
  <si>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</si>
  <si>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</si>
  <si>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</si>
  <si>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</si>
  <si>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</si>
  <si>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</si>
  <si>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</si>
  <si>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</si>
  <si>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</si>
  <si>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</si>
  <si>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</si>
  <si>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</si>
  <si>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</si>
  <si>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</si>
  <si>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</si>
  <si>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</si>
  <si>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</si>
  <si>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</si>
  <si>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</si>
  <si>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</si>
  <si>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</si>
  <si>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</si>
  <si>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</si>
  <si>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</si>
  <si>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</si>
  <si>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</si>
  <si>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</si>
  <si>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</si>
  <si>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</si>
  <si>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</si>
  <si>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</si>
  <si>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</si>
  <si>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</si>
  <si>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</si>
  <si>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</si>
  <si>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</si>
  <si>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</si>
  <si>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</si>
  <si>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</si>
  <si>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</si>
  <si>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</si>
  <si>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</si>
  <si>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</si>
  <si>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</si>
  <si>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</si>
  <si>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</si>
  <si>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</si>
  <si>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</si>
  <si>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</si>
  <si>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</si>
  <si>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</si>
  <si>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</si>
  <si>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</si>
  <si>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</si>
  <si>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</si>
  <si>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</si>
  <si>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</si>
  <si>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</si>
  <si>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</si>
  <si>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</si>
  <si>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</si>
  <si>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</si>
  <si>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</si>
  <si>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</si>
  <si>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</si>
  <si>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</si>
  <si>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</si>
  <si>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</si>
  <si>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</si>
  <si>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</si>
  <si>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</si>
  <si>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</si>
  <si>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</si>
  <si>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</si>
  <si>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</si>
  <si>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</si>
  <si>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</si>
  <si>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</si>
  <si>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</si>
  <si>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</si>
  <si>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</si>
  <si>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</si>
  <si>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</si>
  <si>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</si>
  <si>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</si>
  <si>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</si>
  <si>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</si>
  <si>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</si>
  <si>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</si>
  <si>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</si>
  <si>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</si>
  <si>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Fotografía</t>
  </si>
  <si>
    <t>Ilustración</t>
  </si>
  <si>
    <t>Ver observaciones</t>
  </si>
  <si>
    <t>Fenómenos ondulatorios</t>
  </si>
  <si>
    <t>Diana García</t>
  </si>
  <si>
    <t>CN_11_04_CO_REC70</t>
  </si>
  <si>
    <t>Copa con agua deformando líneas</t>
  </si>
  <si>
    <t>Refracción de un rayo.</t>
  </si>
  <si>
    <t>Ilustrar. Notar que el primer ángulo (theta 1) es mayor que el ángulo 2 (theta 2), tal y como se muestra en la imagen.</t>
  </si>
  <si>
    <t>Luces apuntándo al cielo</t>
  </si>
  <si>
    <t>Plano con un rayo desviándose</t>
  </si>
  <si>
    <t>Hacer esta imagen (o usar la que puse). Lós ángulos deben ser 40° y 60°, y es importante que en verdad esos sean los ángulos que hay, no sólo los números que se ponen.</t>
  </si>
  <si>
    <t>Hacer esta imagen (o usar la que puse). El ángulo debe ser de 45°; es importante que en verdad ese sea el ángulo de la recta en la imagen.</t>
  </si>
  <si>
    <t>Rayo perpendicular al plano</t>
  </si>
  <si>
    <t>Rayo paralelo al plano</t>
  </si>
  <si>
    <t>Ilustrar</t>
  </si>
  <si>
    <t>Ilustrar. Nótese que hay una línea negra sobre la roja.</t>
  </si>
  <si>
    <t>Ilustrar. Hacer que, como en las imágenes anteriores, la recta horizintal sea azul y tenga el texto "Superficie de refracción", y la vertical sea roja y con el texto "Recta normal".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</si>
</sst>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58615</xdr:colOff>
      <xdr:row>9</xdr:row>
      <xdr:rowOff>43962</xdr:rowOff>
    </xdr:from>
    <xdr:to>
      <xdr:col>11</xdr:col>
      <xdr:colOff>0</xdr:colOff>
      <xdr:row>9</xdr:row>
      <xdr:rowOff>2409415</xdr:rowOff>
    </xdr:to>
    <xdr:pic>
      <xdr:nvPicPr>
        <xdr:cNvPr id="5" name="Imagen 4"/>
        <xdr:cNvPicPr>
          <a:picLocks noChangeAspect="1"/>
        </xdr:cNvPicPr>
      </xdr:nvPicPr>
      <xdr:blipFill>
        <a:blip xmlns:r="http://schemas.openxmlformats.org/officeDocument/2006/relationships" r:embed="rId1"/>
        <a:stretch>
          <a:fillRect/>
        </a:stretch>
      </xdr:blipFill>
      <xdr:spPr>
        <a:xfrm>
          <a:off x="16441615" y="2388577"/>
          <a:ext cx="2847079" cy="2365453"/>
        </a:xfrm>
        <a:prstGeom prst="rect">
          <a:avLst/>
        </a:prstGeom>
      </xdr:spPr>
    </xdr:pic>
    <xdr:clientData/>
  </xdr:twoCellAnchor>
  <xdr:twoCellAnchor editAs="oneCell">
    <xdr:from>
      <xdr:col>10</xdr:col>
      <xdr:colOff>231555</xdr:colOff>
      <xdr:row>10</xdr:row>
      <xdr:rowOff>73269</xdr:rowOff>
    </xdr:from>
    <xdr:to>
      <xdr:col>16</xdr:col>
      <xdr:colOff>818012</xdr:colOff>
      <xdr:row>10</xdr:row>
      <xdr:rowOff>3355730</xdr:rowOff>
    </xdr:to>
    <xdr:pic>
      <xdr:nvPicPr>
        <xdr:cNvPr id="6" name="Imagen 5"/>
        <xdr:cNvPicPr>
          <a:picLocks noChangeAspect="1"/>
        </xdr:cNvPicPr>
      </xdr:nvPicPr>
      <xdr:blipFill>
        <a:blip xmlns:r="http://schemas.openxmlformats.org/officeDocument/2006/relationships" r:embed="rId2"/>
        <a:stretch>
          <a:fillRect/>
        </a:stretch>
      </xdr:blipFill>
      <xdr:spPr>
        <a:xfrm>
          <a:off x="16614555" y="5392615"/>
          <a:ext cx="4308534" cy="3282461"/>
        </a:xfrm>
        <a:prstGeom prst="rect">
          <a:avLst/>
        </a:prstGeom>
      </xdr:spPr>
    </xdr:pic>
    <xdr:clientData/>
  </xdr:twoCellAnchor>
  <xdr:twoCellAnchor editAs="oneCell">
    <xdr:from>
      <xdr:col>10</xdr:col>
      <xdr:colOff>67436</xdr:colOff>
      <xdr:row>11</xdr:row>
      <xdr:rowOff>102578</xdr:rowOff>
    </xdr:from>
    <xdr:to>
      <xdr:col>16</xdr:col>
      <xdr:colOff>800217</xdr:colOff>
      <xdr:row>11</xdr:row>
      <xdr:rowOff>3355731</xdr:rowOff>
    </xdr:to>
    <xdr:pic>
      <xdr:nvPicPr>
        <xdr:cNvPr id="8" name="Imagen 7"/>
        <xdr:cNvPicPr>
          <a:picLocks noChangeAspect="1"/>
        </xdr:cNvPicPr>
      </xdr:nvPicPr>
      <xdr:blipFill>
        <a:blip xmlns:r="http://schemas.openxmlformats.org/officeDocument/2006/relationships" r:embed="rId3"/>
        <a:stretch>
          <a:fillRect/>
        </a:stretch>
      </xdr:blipFill>
      <xdr:spPr>
        <a:xfrm>
          <a:off x="16450436" y="9627578"/>
          <a:ext cx="4454858" cy="3253153"/>
        </a:xfrm>
        <a:prstGeom prst="rect">
          <a:avLst/>
        </a:prstGeom>
      </xdr:spPr>
    </xdr:pic>
    <xdr:clientData/>
  </xdr:twoCellAnchor>
  <xdr:twoCellAnchor editAs="oneCell">
    <xdr:from>
      <xdr:col>10</xdr:col>
      <xdr:colOff>205153</xdr:colOff>
      <xdr:row>14</xdr:row>
      <xdr:rowOff>128221</xdr:rowOff>
    </xdr:from>
    <xdr:to>
      <xdr:col>15</xdr:col>
      <xdr:colOff>598742</xdr:colOff>
      <xdr:row>14</xdr:row>
      <xdr:rowOff>2588519</xdr:rowOff>
    </xdr:to>
    <xdr:pic>
      <xdr:nvPicPr>
        <xdr:cNvPr id="2" name="Imagen 1"/>
        <xdr:cNvPicPr>
          <a:picLocks noChangeAspect="1"/>
        </xdr:cNvPicPr>
      </xdr:nvPicPr>
      <xdr:blipFill>
        <a:blip xmlns:r="http://schemas.openxmlformats.org/officeDocument/2006/relationships" r:embed="rId4"/>
        <a:stretch>
          <a:fillRect/>
        </a:stretch>
      </xdr:blipFill>
      <xdr:spPr>
        <a:xfrm>
          <a:off x="16588153" y="14459683"/>
          <a:ext cx="3280397" cy="2460298"/>
        </a:xfrm>
        <a:prstGeom prst="rect">
          <a:avLst/>
        </a:prstGeom>
      </xdr:spPr>
    </xdr:pic>
    <xdr:clientData/>
  </xdr:twoCellAnchor>
  <xdr:twoCellAnchor editAs="oneCell">
    <xdr:from>
      <xdr:col>10</xdr:col>
      <xdr:colOff>293077</xdr:colOff>
      <xdr:row>14</xdr:row>
      <xdr:rowOff>3033345</xdr:rowOff>
    </xdr:from>
    <xdr:to>
      <xdr:col>16</xdr:col>
      <xdr:colOff>727945</xdr:colOff>
      <xdr:row>15</xdr:row>
      <xdr:rowOff>3101759</xdr:rowOff>
    </xdr:to>
    <xdr:pic>
      <xdr:nvPicPr>
        <xdr:cNvPr id="3" name="Imagen 2"/>
        <xdr:cNvPicPr>
          <a:picLocks noChangeAspect="1"/>
        </xdr:cNvPicPr>
      </xdr:nvPicPr>
      <xdr:blipFill>
        <a:blip xmlns:r="http://schemas.openxmlformats.org/officeDocument/2006/relationships" r:embed="rId5"/>
        <a:stretch>
          <a:fillRect/>
        </a:stretch>
      </xdr:blipFill>
      <xdr:spPr>
        <a:xfrm>
          <a:off x="16676077" y="17364807"/>
          <a:ext cx="4156945" cy="3131067"/>
        </a:xfrm>
        <a:prstGeom prst="rect">
          <a:avLst/>
        </a:prstGeom>
      </xdr:spPr>
    </xdr:pic>
    <xdr:clientData/>
  </xdr:twoCellAnchor>
  <xdr:twoCellAnchor editAs="oneCell">
    <xdr:from>
      <xdr:col>10</xdr:col>
      <xdr:colOff>0</xdr:colOff>
      <xdr:row>18</xdr:row>
      <xdr:rowOff>0</xdr:rowOff>
    </xdr:from>
    <xdr:to>
      <xdr:col>18</xdr:col>
      <xdr:colOff>581983</xdr:colOff>
      <xdr:row>18</xdr:row>
      <xdr:rowOff>4383404</xdr:rowOff>
    </xdr:to>
    <xdr:pic>
      <xdr:nvPicPr>
        <xdr:cNvPr id="4" name="Imagen 3"/>
        <xdr:cNvPicPr>
          <a:picLocks noChangeAspect="1"/>
        </xdr:cNvPicPr>
      </xdr:nvPicPr>
      <xdr:blipFill>
        <a:blip xmlns:r="http://schemas.openxmlformats.org/officeDocument/2006/relationships" r:embed="rId6"/>
        <a:stretch>
          <a:fillRect/>
        </a:stretch>
      </xdr:blipFill>
      <xdr:spPr>
        <a:xfrm>
          <a:off x="16383000" y="24926192"/>
          <a:ext cx="5974598" cy="4383404"/>
        </a:xfrm>
        <a:prstGeom prst="rect">
          <a:avLst/>
        </a:prstGeom>
      </xdr:spPr>
    </xdr:pic>
    <xdr:clientData/>
  </xdr:twoCellAnchor>
  <xdr:twoCellAnchor editAs="oneCell">
    <xdr:from>
      <xdr:col>10</xdr:col>
      <xdr:colOff>114300</xdr:colOff>
      <xdr:row>16</xdr:row>
      <xdr:rowOff>0</xdr:rowOff>
    </xdr:from>
    <xdr:to>
      <xdr:col>16</xdr:col>
      <xdr:colOff>824399</xdr:colOff>
      <xdr:row>16</xdr:row>
      <xdr:rowOff>4200508</xdr:rowOff>
    </xdr:to>
    <xdr:pic>
      <xdr:nvPicPr>
        <xdr:cNvPr id="7" name="Imagen 6"/>
        <xdr:cNvPicPr>
          <a:picLocks noChangeAspect="1"/>
        </xdr:cNvPicPr>
      </xdr:nvPicPr>
      <xdr:blipFill>
        <a:blip xmlns:r="http://schemas.openxmlformats.org/officeDocument/2006/relationships" r:embed="rId7"/>
        <a:stretch>
          <a:fillRect/>
        </a:stretch>
      </xdr:blipFill>
      <xdr:spPr>
        <a:xfrm>
          <a:off x="16497300" y="20955000"/>
          <a:ext cx="4443899" cy="4200508"/>
        </a:xfrm>
        <a:prstGeom prst="rect">
          <a:avLst/>
        </a:prstGeom>
      </xdr:spPr>
    </xdr:pic>
    <xdr:clientData/>
  </xdr:twoCellAnchor>
  <xdr:twoCellAnchor editAs="oneCell">
    <xdr:from>
      <xdr:col>10</xdr:col>
      <xdr:colOff>171450</xdr:colOff>
      <xdr:row>16</xdr:row>
      <xdr:rowOff>5181600</xdr:rowOff>
    </xdr:from>
    <xdr:to>
      <xdr:col>17</xdr:col>
      <xdr:colOff>722995</xdr:colOff>
      <xdr:row>17</xdr:row>
      <xdr:rowOff>3670110</xdr:rowOff>
    </xdr:to>
    <xdr:pic>
      <xdr:nvPicPr>
        <xdr:cNvPr id="9" name="Imagen 8"/>
        <xdr:cNvPicPr>
          <a:picLocks noChangeAspect="1"/>
        </xdr:cNvPicPr>
      </xdr:nvPicPr>
      <xdr:blipFill>
        <a:blip xmlns:r="http://schemas.openxmlformats.org/officeDocument/2006/relationships" r:embed="rId8"/>
        <a:stretch>
          <a:fillRect/>
        </a:stretch>
      </xdr:blipFill>
      <xdr:spPr>
        <a:xfrm>
          <a:off x="16554450" y="26136600"/>
          <a:ext cx="5123545" cy="367011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50" zoomScaleNormal="50" zoomScalePageLayoutView="140" workbookViewId="0">
      <pane ySplit="9" topLeftCell="A10" activePane="bottomLeft" state="frozen"/>
      <selection pane="bottomLeft" activeCell="B10" sqref="B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37.875" style="15" customWidth="1"/>
    <col min="12" max="12" width="20.375" style="2" hidden="1" customWidth="1"/>
    <col min="13" max="13" width="14.5" style="2" hidden="1" customWidth="1"/>
    <col min="14" max="14" width="10.875" style="2" hidden="1" customWidth="1"/>
    <col min="15" max="15" width="19"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11</v>
      </c>
      <c r="D3" s="88"/>
      <c r="F3" s="80">
        <v>42246</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190</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191</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55.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234.75" customHeight="1" x14ac:dyDescent="0.25">
      <c r="A10" s="12" t="str">
        <f>IF(OR(B10&lt;&gt;"",J10&lt;&gt;""),"IMG01","")</f>
        <v>IMG01</v>
      </c>
      <c r="B10" s="62" t="s">
        <v>189</v>
      </c>
      <c r="C10" s="20" t="str">
        <f t="shared" ref="C10:C41" si="0">IF(OR(B10&lt;&gt;"",J10&lt;&gt;""),IF($G$4="Recurso",CONCATENATE($G$4," ",$G$5),$G$4),"")</f>
        <v>Recurso M5A</v>
      </c>
      <c r="D10" s="63" t="s">
        <v>188</v>
      </c>
      <c r="E10" s="63" t="s">
        <v>155</v>
      </c>
      <c r="F10" s="13" t="str">
        <f t="shared" ref="F10" ca="1" si="1">IF(OR(B10&lt;&gt;"",J10&lt;&gt;""),CONCATENATE($C$7,"_",$A10,IF($G$4="Cuaderno de Estudio","_small",CONCATENATE(IF(I10="","","n"),IF(LEFT($G$5,1)="F",".jpg",".png")))),"")</f>
        <v>CN_11_04_CO_REC70_IMG01n.png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CN_11_04_CO_REC70_IMG01a.png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194</v>
      </c>
      <c r="K10" s="64" t="s">
        <v>195</v>
      </c>
      <c r="O10" s="2" t="str">
        <f>'Definición técnica de imagenes'!A12</f>
        <v>M12D</v>
      </c>
    </row>
    <row r="11" spans="1:16" s="11" customFormat="1" ht="330.75" customHeight="1" x14ac:dyDescent="0.25">
      <c r="A11" s="12" t="str">
        <f t="shared" ref="A11:A18" si="3">IF(OR(B11&lt;&gt;"",J11&lt;&gt;""),CONCATENATE(LEFT(A10,3),IF(MID(A10,4,2)+1&lt;10,CONCATENATE("0",MID(A10,4,2)+1))),"")</f>
        <v>IMG02</v>
      </c>
      <c r="B11" s="62">
        <v>59108209</v>
      </c>
      <c r="C11" s="20" t="str">
        <f t="shared" si="0"/>
        <v>Recurso M5A</v>
      </c>
      <c r="D11" s="63" t="s">
        <v>187</v>
      </c>
      <c r="E11" s="63" t="s">
        <v>155</v>
      </c>
      <c r="F11" s="13" t="str">
        <f t="shared" ref="F11:F74" ca="1" si="4">IF(OR(B11&lt;&gt;"",J11&lt;&gt;""),CONCATENATE($C$7,"_",$A11,IF($G$4="Cuaderno de Estudio","_small",CONCATENATE(IF(I11="","","n"),IF(LEFT($G$5,1)="F",".jpg",".png")))),"")</f>
        <v>CN_11_04_CO_REC70_IMG02n.png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CN_11_04_CO_REC70_IMG02a.png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193</v>
      </c>
      <c r="K11" s="65" t="s">
        <v>198</v>
      </c>
      <c r="O11" s="2" t="str">
        <f>'Definición técnica de imagenes'!A13</f>
        <v>M101</v>
      </c>
    </row>
    <row r="12" spans="1:16" s="11" customFormat="1" ht="325.5" customHeight="1" x14ac:dyDescent="0.25">
      <c r="A12" s="12" t="str">
        <f t="shared" si="3"/>
        <v>IMG03</v>
      </c>
      <c r="B12" s="62" t="s">
        <v>189</v>
      </c>
      <c r="C12" s="20" t="str">
        <f t="shared" si="0"/>
        <v>Recurso M5A</v>
      </c>
      <c r="D12" s="63" t="s">
        <v>187</v>
      </c>
      <c r="E12" s="63" t="s">
        <v>155</v>
      </c>
      <c r="F12" s="13" t="str">
        <f t="shared" ca="1" si="4"/>
        <v>CN_11_04_CO_REC70_IMG03n.png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CN_11_04_CO_REC70_IMG03a.png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197</v>
      </c>
      <c r="K12" s="64" t="s">
        <v>199</v>
      </c>
      <c r="O12" s="2" t="str">
        <f>'Definición técnica de imagenes'!A18</f>
        <v>Diaporama F1</v>
      </c>
    </row>
    <row r="13" spans="1:16" s="11" customFormat="1" ht="27" x14ac:dyDescent="0.25">
      <c r="A13" s="12" t="str">
        <f t="shared" si="3"/>
        <v>IMG04</v>
      </c>
      <c r="B13" s="62" t="s">
        <v>189</v>
      </c>
      <c r="C13" s="20" t="str">
        <f t="shared" si="0"/>
        <v>Recurso M5A</v>
      </c>
      <c r="D13" s="63" t="s">
        <v>188</v>
      </c>
      <c r="E13" s="63" t="s">
        <v>155</v>
      </c>
      <c r="F13" s="13" t="str">
        <f t="shared" ca="1" si="4"/>
        <v>CN_11_04_CO_REC70_IMG04n.png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CN_11_04_CO_REC70_IMG04a.png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197</v>
      </c>
      <c r="K13" s="64"/>
      <c r="O13" s="2" t="str">
        <f>'Definición técnica de imagenes'!A19</f>
        <v>F4</v>
      </c>
    </row>
    <row r="14" spans="1:16" s="11" customFormat="1" ht="27" x14ac:dyDescent="0.25">
      <c r="A14" s="12" t="str">
        <f t="shared" si="3"/>
        <v>IMG05</v>
      </c>
      <c r="B14" s="62">
        <v>105899723</v>
      </c>
      <c r="C14" s="20" t="str">
        <f t="shared" si="0"/>
        <v>Recurso M5A</v>
      </c>
      <c r="D14" s="63" t="s">
        <v>188</v>
      </c>
      <c r="E14" s="63" t="s">
        <v>155</v>
      </c>
      <c r="F14" s="13" t="str">
        <f t="shared" ca="1" si="4"/>
        <v>CN_11_04_CO_REC70_IMG05n.png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CN_11_04_CO_REC70_IMG05a.png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196</v>
      </c>
      <c r="K14" s="64"/>
      <c r="O14" s="2" t="str">
        <f>'Definición técnica de imagenes'!A22</f>
        <v>F6</v>
      </c>
    </row>
    <row r="15" spans="1:16" s="11" customFormat="1" ht="240.75" customHeight="1" x14ac:dyDescent="0.25">
      <c r="A15" s="12" t="str">
        <f t="shared" si="3"/>
        <v>IMG06</v>
      </c>
      <c r="B15" s="62" t="s">
        <v>189</v>
      </c>
      <c r="C15" s="20" t="str">
        <f t="shared" si="0"/>
        <v>Recurso M5A</v>
      </c>
      <c r="D15" s="63" t="s">
        <v>188</v>
      </c>
      <c r="E15" s="63" t="s">
        <v>155</v>
      </c>
      <c r="F15" s="13" t="str">
        <f t="shared" ca="1" si="4"/>
        <v>CN_11_04_CO_REC70_IMG06n.png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CN_11_04_CO_REC70_IMG06a.png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200</v>
      </c>
      <c r="K15" s="64" t="s">
        <v>203</v>
      </c>
      <c r="O15" s="2" t="str">
        <f>'Definición técnica de imagenes'!A24</f>
        <v>F6B</v>
      </c>
    </row>
    <row r="16" spans="1:16" s="11" customFormat="1" ht="273.75" customHeight="1" x14ac:dyDescent="0.25">
      <c r="A16" s="12" t="str">
        <f t="shared" si="3"/>
        <v>IMG07</v>
      </c>
      <c r="B16" s="62" t="s">
        <v>189</v>
      </c>
      <c r="C16" s="20" t="str">
        <f t="shared" si="0"/>
        <v>Recurso M5A</v>
      </c>
      <c r="D16" s="63" t="s">
        <v>188</v>
      </c>
      <c r="E16" s="63" t="s">
        <v>155</v>
      </c>
      <c r="F16" s="13" t="str">
        <f t="shared" ca="1" si="4"/>
        <v>CN_11_04_CO_REC70_IMG07n.png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CN_11_04_CO_REC70_IMG07a.png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t="s">
        <v>201</v>
      </c>
      <c r="K16" s="66" t="s">
        <v>202</v>
      </c>
      <c r="O16" s="2" t="str">
        <f>'Definición técnica de imagenes'!A25</f>
        <v>F7</v>
      </c>
    </row>
    <row r="17" spans="1:15" s="11" customFormat="1" ht="391.5" customHeight="1" x14ac:dyDescent="0.25">
      <c r="A17" s="12" t="str">
        <f t="shared" si="3"/>
        <v>IMG08</v>
      </c>
      <c r="B17" s="62" t="s">
        <v>189</v>
      </c>
      <c r="C17" s="20" t="str">
        <f t="shared" si="0"/>
        <v>Recurso M5A</v>
      </c>
      <c r="D17" s="63" t="s">
        <v>188</v>
      </c>
      <c r="E17" s="63" t="s">
        <v>155</v>
      </c>
      <c r="F17" s="13" t="str">
        <f t="shared" ca="1" si="4"/>
        <v>CN_11_04_CO_REC70_IMG08n.png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CN_11_04_CO_REC70_IMG08a.png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c r="K17" s="66" t="s">
        <v>204</v>
      </c>
      <c r="O17" s="2" t="str">
        <f>'Definición técnica de imagenes'!A27</f>
        <v>F7B</v>
      </c>
    </row>
    <row r="18" spans="1:15" s="11" customFormat="1" ht="360" customHeight="1" x14ac:dyDescent="0.25">
      <c r="A18" s="12" t="str">
        <f t="shared" si="3"/>
        <v>IMG09</v>
      </c>
      <c r="B18" s="62" t="s">
        <v>189</v>
      </c>
      <c r="C18" s="20" t="str">
        <f t="shared" si="0"/>
        <v>Recurso M5A</v>
      </c>
      <c r="D18" s="63" t="s">
        <v>188</v>
      </c>
      <c r="E18" s="63" t="s">
        <v>155</v>
      </c>
      <c r="F18" s="13" t="str">
        <f t="shared" ca="1" si="4"/>
        <v>CN_11_04_CO_REC70_IMG09n.png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CN_11_04_CO_REC70_IMG09a.png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c r="K18" s="66" t="s">
        <v>204</v>
      </c>
      <c r="O18" s="2" t="str">
        <f>'Definición técnica de imagenes'!A30</f>
        <v>F8</v>
      </c>
    </row>
    <row r="19" spans="1:15" s="11" customFormat="1" ht="409.6" customHeight="1" x14ac:dyDescent="0.3">
      <c r="A19" s="12" t="str">
        <f t="shared" ref="A19:A50" si="6">IF(OR(B19&lt;&gt;"",J19&lt;&gt;""),CONCATENATE(LEFT(A18,3),IF(MID(A18,4,2)+1&lt;10,CONCATENATE("0",MID(A18,4,2)+1),MID(A18,4,2)+1)),"")</f>
        <v>IMG10</v>
      </c>
      <c r="B19" s="62" t="s">
        <v>189</v>
      </c>
      <c r="C19" s="20" t="str">
        <f t="shared" si="0"/>
        <v>Recurso M5A</v>
      </c>
      <c r="D19" s="63" t="s">
        <v>188</v>
      </c>
      <c r="E19" s="63" t="s">
        <v>155</v>
      </c>
      <c r="F19" s="13" t="str">
        <f t="shared" ca="1" si="4"/>
        <v>CN_11_04_CO_REC70_IMG10n.png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CN_11_04_CO_REC70_IMG10a.png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c r="K19" s="68" t="s">
        <v>204</v>
      </c>
      <c r="O19" s="2" t="str">
        <f>'Definición técnica de imagenes'!A31</f>
        <v>F10</v>
      </c>
    </row>
    <row r="20" spans="1:15" s="11" customFormat="1" ht="15" customHeigh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3.5" customHeigh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3.5" customHeigh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GARCIA</dc:creator>
  <cp:lastModifiedBy>user</cp:lastModifiedBy>
  <dcterms:created xsi:type="dcterms:W3CDTF">2014-07-01T23:43:25Z</dcterms:created>
  <dcterms:modified xsi:type="dcterms:W3CDTF">2016-06-23T17:01:59Z</dcterms:modified>
</cp:coreProperties>
</file>