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Documentos E\Aula Planeta\Autor\Física\CN_11_02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0" i="1"/>
  <c r="G30" i="1"/>
  <c r="H30" i="1"/>
  <c r="F29" i="1"/>
  <c r="G29" i="1"/>
  <c r="H29" i="1"/>
  <c r="F28" i="1"/>
  <c r="G28" i="1"/>
  <c r="H28" i="1"/>
  <c r="A10" i="1"/>
  <c r="A11" i="1"/>
  <c r="A12" i="1"/>
  <c r="A13" i="1"/>
  <c r="A14" i="1"/>
  <c r="A15" i="1"/>
  <c r="A16" i="1"/>
  <c r="A17" i="1"/>
  <c r="A18" i="1"/>
  <c r="A19" i="1"/>
  <c r="A20" i="1"/>
  <c r="A21" i="1"/>
  <c r="A22" i="1"/>
  <c r="A23" i="1"/>
  <c r="A24" i="1"/>
  <c r="A25" i="1"/>
  <c r="A26" i="1"/>
  <c r="A27" i="1"/>
  <c r="F27" i="1"/>
  <c r="G27" i="1"/>
  <c r="H27"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F12" i="1"/>
  <c r="G12" i="1"/>
  <c r="M8" i="1"/>
  <c r="M7" i="1"/>
  <c r="M6" i="1"/>
  <c r="M5" i="1"/>
  <c r="F5" i="1"/>
  <c r="M4" i="1"/>
  <c r="M3" i="1"/>
  <c r="M2" i="1"/>
  <c r="M1" i="1"/>
  <c r="E9" i="1"/>
  <c r="H11" i="1"/>
  <c r="F11" i="1"/>
  <c r="G11" i="1"/>
  <c r="H12" i="1"/>
  <c r="H10" i="1"/>
  <c r="F10" i="1"/>
  <c r="G10" i="1"/>
  <c r="F13" i="1"/>
  <c r="G13" i="1"/>
  <c r="H13" i="1"/>
  <c r="H14" i="1"/>
  <c r="F14" i="1"/>
  <c r="G14" i="1"/>
  <c r="F15" i="1"/>
  <c r="G15" i="1"/>
  <c r="H15" i="1"/>
  <c r="H16" i="1"/>
  <c r="F16" i="1"/>
  <c r="G16" i="1"/>
  <c r="F17" i="1"/>
  <c r="G17" i="1"/>
  <c r="H17" i="1"/>
  <c r="H18" i="1"/>
  <c r="F18" i="1"/>
  <c r="G18" i="1"/>
  <c r="F19" i="1"/>
  <c r="G19" i="1"/>
  <c r="H19" i="1"/>
  <c r="F20" i="1"/>
  <c r="G20" i="1"/>
  <c r="H20" i="1"/>
  <c r="F21" i="1"/>
  <c r="G21" i="1"/>
  <c r="H21" i="1"/>
  <c r="H22" i="1"/>
  <c r="F22" i="1"/>
  <c r="G22" i="1"/>
  <c r="F23" i="1"/>
  <c r="G23" i="1"/>
  <c r="H23" i="1"/>
  <c r="F24" i="1"/>
  <c r="G24" i="1"/>
  <c r="H24" i="1"/>
  <c r="F25" i="1"/>
  <c r="G25" i="1"/>
  <c r="H25" i="1"/>
  <c r="F26" i="1"/>
  <c r="G26" i="1"/>
  <c r="H26" i="1"/>
  <c r="A28" i="1"/>
  <c r="A29" i="1"/>
  <c r="A30" i="1"/>
  <c r="A31" i="1"/>
  <c r="F31" i="1"/>
  <c r="G31" i="1"/>
  <c r="H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<sst xmlns="http://schemas.openxmlformats.org/spreadsheetml/2006/main" count="367" uniqueCount="192">
  <si>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</si>
  <si>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</si>
  <si>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</si>
  <si>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</si>
  <si>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</si>
  <si>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</si>
  <si>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</si>
  <si>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</si>
  <si>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</si>
  <si>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</si>
  <si>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</si>
  <si>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</si>
  <si>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</si>
  <si>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</si>
  <si>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</si>
  <si>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</si>
  <si>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</si>
  <si>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</si>
  <si>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</si>
  <si>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</si>
  <si>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</si>
  <si>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</si>
  <si>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</si>
  <si>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</si>
  <si>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</si>
  <si>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</si>
  <si>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</si>
  <si>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</si>
  <si>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</si>
  <si>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</si>
  <si>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</si>
  <si>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</si>
  <si>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</si>
  <si>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</si>
  <si>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</si>
  <si>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</si>
  <si>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</si>
  <si>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</si>
  <si>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</si>
  <si>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</si>
  <si>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</si>
  <si>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</si>
  <si>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</si>
  <si>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</si>
  <si>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</si>
  <si>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</si>
  <si>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</si>
  <si>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</si>
  <si>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</si>
  <si>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</si>
  <si>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</si>
  <si>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</si>
  <si>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</si>
  <si>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</si>
  <si>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</si>
  <si>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</si>
  <si>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</si>
  <si>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</si>
  <si>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</si>
  <si>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</si>
  <si>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</si>
  <si>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</si>
  <si>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</si>
  <si>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</si>
  <si>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</si>
  <si>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</si>
  <si>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</si>
  <si>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</si>
  <si>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</si>
  <si>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</si>
  <si>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</si>
  <si>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</si>
  <si>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</si>
  <si>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</si>
  <si>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</si>
  <si>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</si>
  <si>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</si>
  <si>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</si>
  <si>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</si>
  <si>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</si>
  <si>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</si>
  <si>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</si>
  <si>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</si>
  <si>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</si>
  <si>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</si>
  <si>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</si>
  <si>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</si>
  <si>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</si>
  <si>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</si>
  <si>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</si>
  <si>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</si>
  <si>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</si>
  <si>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</si>
  <si>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</si>
  <si>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</si>
  <si>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</si>
  <si>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</si>
  <si>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</si>
  <si>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</si>
  <si>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</si>
  <si>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</si>
  <si>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</si>
  <si>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</si>
  <si>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</si>
  <si>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</si>
  <si>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</si>
  <si>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</si>
  <si>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</si>
  <si>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</si>
  <si>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</si>
  <si>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</si>
  <si>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</si>
  <si>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</si>
  <si>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</si>
  <si>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</si>
  <si>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</si>
  <si>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</si>
  <si>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</si>
  <si>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</si>
  <si>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</si>
  <si>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</si>
  <si>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</si>
  <si>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</si>
  <si>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</si>
  <si>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</si>
  <si>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</si>
  <si>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</si>
  <si>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</si>
  <si>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</si>
  <si>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</si>
  <si>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</si>
  <si>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</si>
  <si>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</si>
  <si>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</si>
  <si>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</si>
  <si>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</si>
  <si>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</si>
  <si>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</si>
  <si>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</si>
  <si>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</si>
  <si>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</si>
  <si>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</si>
  <si>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</si>
  <si>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</si>
  <si>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</si>
  <si>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</si>
  <si>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</si>
  <si>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</si>
  <si>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</si>
  <si>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</si>
  <si>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</si>
  <si>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</si>
  <si>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</si>
  <si>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</si>
  <si>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</si>
  <si>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</si>
  <si>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</si>
  <si>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</si>
  <si>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</si>
  <si>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</si>
  <si>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</si>
  <si>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</si>
  <si>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</si>
  <si>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</si>
  <si>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</si>
  <si>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</si>
  <si>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</si>
  <si>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</si>
  <si>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</si>
  <si>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</si>
  <si>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</si>
  <si>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</si>
  <si>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</si>
  <si>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</si>
  <si>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</si>
  <si>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</si>
  <si>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</si>
  <si>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</si>
  <si>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</si>
  <si>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</si>
  <si>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</si>
  <si>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</si>
  <si>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</si>
  <si>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</si>
  <si>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</si>
  <si>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</si>
  <si>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</si>
  <si>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Ilustración</t>
  </si>
  <si>
    <t>Diana García</t>
  </si>
  <si>
    <t>Boya a la orilla de la playa</t>
  </si>
  <si>
    <t>CN_11_02_CO_REC10</t>
  </si>
  <si>
    <t>Las ondas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</si>
</sst>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50" zoomScaleNormal="50" zoomScalePageLayoutView="140" workbookViewId="0">
      <pane ySplit="9" topLeftCell="A10" activePane="bottomLeft" state="frozen"/>
      <selection pane="bottomLeft" activeCell="F3" sqref="F3:G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37.875" style="15" customWidth="1"/>
    <col min="12" max="12" width="20.375" style="2" hidden="1" customWidth="1"/>
    <col min="13" max="13" width="14.5" style="2" hidden="1" customWidth="1"/>
    <col min="14" max="14" width="10.875" style="2" hidden="1" customWidth="1"/>
    <col min="15" max="15" width="19"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F7B</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 (apaisado)</v>
      </c>
      <c r="N2" s="2">
        <v>0</v>
      </c>
      <c r="O2" s="2" t="str">
        <f>'Definición técnica de imagenes'!A3</f>
        <v>M3A</v>
      </c>
    </row>
    <row r="3" spans="1:16" ht="15.75" x14ac:dyDescent="0.25">
      <c r="A3" s="1"/>
      <c r="B3" s="4" t="s">
        <v>8</v>
      </c>
      <c r="C3" s="87">
        <v>11</v>
      </c>
      <c r="D3" s="88"/>
      <c r="F3" s="80">
        <v>42246</v>
      </c>
      <c r="G3" s="81"/>
      <c r="H3" s="58"/>
      <c r="I3" s="38"/>
      <c r="J3" s="14"/>
      <c r="L3" s="2" t="s">
        <v>154</v>
      </c>
      <c r="M3" s="2" t="str">
        <f ca="1">IF($N3&lt;COUNTIF('Definición técnica de imagenes'!$A$3:$A$102,$G$5),OFFSET('Definición técnica de imagenes'!$A$1,MATCH($G$5,'Definición técnica de imagenes'!$A$1:$A$104,0)-1+$N3,1,1,1),"")</f>
        <v>Inicio (cuadrado)</v>
      </c>
      <c r="N3" s="2">
        <v>1</v>
      </c>
      <c r="O3" s="2" t="str">
        <f>'Definición técnica de imagenes'!A4</f>
        <v>M5A</v>
      </c>
    </row>
    <row r="4" spans="1:16" ht="16.5" x14ac:dyDescent="0.3">
      <c r="A4" s="1"/>
      <c r="B4" s="4" t="s">
        <v>54</v>
      </c>
      <c r="C4" s="87" t="s">
        <v>191</v>
      </c>
      <c r="D4" s="88"/>
      <c r="E4" s="5"/>
      <c r="F4" s="37" t="s">
        <v>55</v>
      </c>
      <c r="G4" s="61" t="s">
        <v>56</v>
      </c>
      <c r="H4" s="58"/>
      <c r="I4" s="38"/>
      <c r="J4" s="14"/>
      <c r="K4" s="14"/>
      <c r="M4" s="2" t="str">
        <f ca="1">IF($N4&lt;COUNTIF('Definición técnica de imagenes'!$A$3:$A$102,$G$5),OFFSET('Definición técnica de imagenes'!$A$1,MATCH($G$5,'Definición técnica de imagenes'!$A$1:$A$104,0)-1+$N4,1,1,1),"")</f>
        <v>Contenido</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138</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55.5" customHeight="1" thickBot="1" x14ac:dyDescent="0.3">
      <c r="A9" s="21" t="s">
        <v>2</v>
      </c>
      <c r="B9" s="18" t="s">
        <v>9</v>
      </c>
      <c r="C9" s="17" t="s">
        <v>3</v>
      </c>
      <c r="D9" s="17" t="s">
        <v>4</v>
      </c>
      <c r="E9" s="18" t="str">
        <f>IF($G$4="Recurso",$M$1,$L$1)</f>
        <v>Ubicación de la imagen en el recurso F7B</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453167242</v>
      </c>
      <c r="C10" s="20" t="str">
        <f t="shared" ref="C10:C41" si="0">IF(OR(B10&lt;&gt;"",J10&lt;&gt;""),IF($G$4="Recurso",CONCATENATE($G$4," ",$G$5),$G$4),"")</f>
        <v>Recurso F7B</v>
      </c>
      <c r="D10" s="63" t="s">
        <v>187</v>
      </c>
      <c r="E10" s="63" t="s">
        <v>155</v>
      </c>
      <c r="F10" s="13" t="str">
        <f t="shared" ref="F10" ca="1" si="1">IF(OR(B10&lt;&gt;"",J10&lt;&gt;""),CONCATENATE($C$7,"_",$A10,IF($G$4="Cuaderno de Estudio","_small",CONCATENATE(IF(I10="","","n"),IF(LEFT($G$5,1)="F",".jpg",".png")))),"")</f>
        <v>CN_11_02_CO_REC10_IMG01n.jpg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CN_11_02_CO_REC10_IMG01a.jpg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189</v>
      </c>
      <c r="K10" s="64"/>
      <c r="O10" s="2" t="str">
        <f>'Definición técnica de imagenes'!A12</f>
        <v>M12D</v>
      </c>
    </row>
    <row r="11" spans="1:16" s="11" customForma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4"/>
      <c r="O15" s="2" t="str">
        <f>'Definición técnica de imagenes'!A24</f>
        <v>F6B</v>
      </c>
    </row>
    <row r="16" spans="1:16" s="11" customFormat="1" x14ac:dyDescent="0.2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6"/>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3.5" customHeigh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3.5" customHeigh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2016-07-20T03:26:50Z</dcterms:modified>
</cp:coreProperties>
</file>