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Autor\Física\CN_11_0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0" i="1"/>
  <c r="G30" i="1"/>
  <c r="H30" i="1"/>
  <c r="F29" i="1"/>
  <c r="G29" i="1"/>
  <c r="H29" i="1"/>
  <c r="F28" i="1"/>
  <c r="G28" i="1"/>
  <c r="H28" i="1"/>
  <c r="A10" i="1"/>
  <c r="A11" i="1"/>
  <c r="A12" i="1"/>
  <c r="A13" i="1"/>
  <c r="A14" i="1"/>
  <c r="A15" i="1"/>
  <c r="A16" i="1"/>
  <c r="A17" i="1"/>
  <c r="A18" i="1"/>
  <c r="A19" i="1"/>
  <c r="A20" i="1"/>
  <c r="A21" i="1"/>
  <c r="A22" i="1"/>
  <c r="A23" i="1"/>
  <c r="A24" i="1"/>
  <c r="A25" i="1"/>
  <c r="A26" i="1"/>
  <c r="A27" i="1"/>
  <c r="F27" i="1"/>
  <c r="G27" i="1"/>
  <c r="H2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1" i="1"/>
  <c r="F11" i="1"/>
  <c r="G11" i="1"/>
  <c r="H12" i="1"/>
  <c r="H10" i="1"/>
  <c r="F10" i="1"/>
  <c r="G10" i="1"/>
  <c r="F13" i="1"/>
  <c r="G13" i="1"/>
  <c r="H13" i="1"/>
  <c r="H14" i="1"/>
  <c r="F14" i="1"/>
  <c r="G14" i="1"/>
  <c r="F15" i="1"/>
  <c r="G15" i="1"/>
  <c r="H15" i="1"/>
  <c r="H16" i="1"/>
  <c r="F16" i="1"/>
  <c r="G16" i="1"/>
  <c r="F17" i="1"/>
  <c r="G17" i="1"/>
  <c r="H17" i="1"/>
  <c r="H18" i="1"/>
  <c r="F18" i="1"/>
  <c r="G18" i="1"/>
  <c r="F19" i="1"/>
  <c r="G19" i="1"/>
  <c r="H19" i="1"/>
  <c r="F20" i="1"/>
  <c r="G20" i="1"/>
  <c r="H20" i="1"/>
  <c r="F21" i="1"/>
  <c r="G21" i="1"/>
  <c r="H21" i="1"/>
  <c r="H22" i="1"/>
  <c r="F22" i="1"/>
  <c r="G22" i="1"/>
  <c r="F23" i="1"/>
  <c r="G23" i="1"/>
  <c r="H23" i="1"/>
  <c r="F24" i="1"/>
  <c r="G24" i="1"/>
  <c r="H24" i="1"/>
  <c r="F25" i="1"/>
  <c r="G25" i="1"/>
  <c r="H25" i="1"/>
  <c r="F26" i="1"/>
  <c r="G26" i="1"/>
  <c r="H26" i="1"/>
  <c r="A28" i="1"/>
  <c r="A29" i="1"/>
  <c r="A30" i="1"/>
  <c r="A31" i="1"/>
  <c r="F31" i="1"/>
  <c r="G31" i="1"/>
  <c r="H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<sst xmlns="http://schemas.openxmlformats.org/spreadsheetml/2006/main" count="430" uniqueCount="210">
  <si>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</si>
  <si>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</si>
  <si>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</si>
  <si>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</si>
  <si>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</si>
  <si>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</si>
  <si>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</si>
  <si>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</si>
  <si>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</si>
  <si>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</si>
  <si>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</si>
  <si>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</si>
  <si>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</si>
  <si>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</si>
  <si>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</si>
  <si>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</si>
  <si>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</si>
  <si>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</si>
  <si>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</si>
  <si>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</si>
  <si>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</si>
  <si>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</si>
  <si>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</si>
  <si>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</si>
  <si>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</si>
  <si>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</si>
  <si>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</si>
  <si>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</si>
  <si>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</si>
  <si>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</si>
  <si>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</si>
  <si>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</si>
  <si>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</si>
  <si>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</si>
  <si>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</si>
  <si>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</si>
  <si>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</si>
  <si>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</si>
  <si>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</si>
  <si>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</si>
  <si>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</si>
  <si>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</si>
  <si>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</si>
  <si>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</si>
  <si>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</si>
  <si>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</si>
  <si>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</si>
  <si>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</si>
  <si>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</si>
  <si>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</si>
  <si>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</si>
  <si>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</si>
  <si>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</si>
  <si>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</si>
  <si>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</si>
  <si>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</si>
  <si>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</si>
  <si>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</si>
  <si>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</si>
  <si>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</si>
  <si>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</si>
  <si>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</si>
  <si>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</si>
  <si>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</si>
  <si>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</si>
  <si>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</si>
  <si>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</si>
  <si>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</si>
  <si>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</si>
  <si>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</si>
  <si>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</si>
  <si>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</si>
  <si>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</si>
  <si>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</si>
  <si>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</si>
  <si>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</si>
  <si>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</si>
  <si>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</si>
  <si>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</si>
  <si>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</si>
  <si>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</si>
  <si>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</si>
  <si>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</si>
  <si>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</si>
  <si>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</si>
  <si>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</si>
  <si>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</si>
  <si>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</si>
  <si>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</si>
  <si>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</si>
  <si>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</si>
  <si>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</si>
  <si>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</si>
  <si>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</si>
  <si>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</si>
  <si>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</si>
  <si>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</si>
  <si>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</si>
  <si>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</si>
  <si>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</si>
  <si>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</si>
  <si>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</si>
  <si>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</si>
  <si>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</si>
  <si>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</si>
  <si>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</si>
  <si>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</si>
  <si>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</si>
  <si>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</si>
  <si>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</si>
  <si>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</si>
  <si>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</si>
  <si>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</si>
  <si>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</si>
  <si>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</si>
  <si>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</si>
  <si>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</si>
  <si>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</si>
  <si>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</si>
  <si>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</si>
  <si>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</si>
  <si>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</si>
  <si>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</si>
  <si>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</si>
  <si>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</si>
  <si>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</si>
  <si>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</si>
  <si>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</si>
  <si>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</si>
  <si>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</si>
  <si>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</si>
  <si>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</si>
  <si>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</si>
  <si>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</si>
  <si>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</si>
  <si>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</si>
  <si>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</si>
  <si>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</si>
  <si>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</si>
  <si>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</si>
  <si>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</si>
  <si>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</si>
  <si>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</si>
  <si>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</si>
  <si>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</si>
  <si>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</si>
  <si>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</si>
  <si>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</si>
  <si>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</si>
  <si>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</si>
  <si>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</si>
  <si>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</si>
  <si>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</si>
  <si>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</si>
  <si>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</si>
  <si>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</si>
  <si>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</si>
  <si>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</si>
  <si>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</si>
  <si>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</si>
  <si>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</si>
  <si>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</si>
  <si>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</si>
  <si>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</si>
  <si>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</si>
  <si>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</si>
  <si>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</si>
  <si>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</si>
  <si>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</si>
  <si>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</si>
  <si>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</si>
  <si>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</si>
  <si>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</si>
  <si>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</si>
  <si>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</si>
  <si>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</si>
  <si>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</si>
  <si>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</si>
  <si>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</si>
  <si>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</si>
  <si>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</si>
  <si>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</si>
  <si>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</si>
  <si>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</si>
  <si>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</si>
  <si>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</si>
  <si>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</si>
  <si>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</si>
  <si>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Diana García</t>
  </si>
  <si>
    <t>Las ondas</t>
  </si>
  <si>
    <t>CN_11_02_CO_REC100</t>
  </si>
  <si>
    <t>ver observaciones</t>
  </si>
  <si>
    <t>ilustrar</t>
  </si>
  <si>
    <t>ecuación de velocidad</t>
  </si>
  <si>
    <t>ejercicio resuelto</t>
  </si>
  <si>
    <t>ecuaciones de velocidad</t>
  </si>
  <si>
    <t>Mandolina</t>
  </si>
  <si>
    <t>Fotografía</t>
  </si>
  <si>
    <t>onda en un plano cartesiano</t>
  </si>
  <si>
    <t>ilustrar. El fonde de las imágenes debe ser el mismo (blanco) y las dos primeras deben estar en un plano cartesiano: las líneas vertical y horizontal en donde está la priemra onda. Los números no importan, aunque si poner rayitas en los ejes, comose ve en la segunda imagen. No poner el lápiz en la primera onda, en la segunda, que el eje x (la línea horizontal) pase por el centro de la onda y no por debajo. La tercera imagen, por ser tridimensional, no se pone en un plano cartesiano, sino que se usan tres ejes, tal y como se muestra en la imagen de muestra.</t>
  </si>
  <si>
    <t>Cuatro ecuaciones</t>
  </si>
  <si>
    <t>Diferentes tipos de onda</t>
  </si>
  <si>
    <t>hombre moviendo una cuerda</t>
  </si>
  <si>
    <t>http://ww2.educarchile.cl/Psu/Resources/images/10-06%20ciencias%2019.JPG</t>
  </si>
  <si>
    <t>Hacer un hombre moviendo una cuerda atada a una pared. Al moverla se generan ondas. Ver la imagen de muestra, pero no hacer ondas puntiagudas ni con pedazos rectos, sino una serie de montañitas redondeadas (como de verdad se forman las ondas en una cuerda). No hacer la línea horizontal que pasa por la cuerda, y no olvidar hacer que esta esté unida a una pared.</t>
  </si>
  <si>
    <t>ecuaciones de ondas armónicas</t>
  </si>
  <si>
    <t>Problema de uso de la ecuación de onda</t>
  </si>
  <si>
    <t>Solución problema ecuación de onda</t>
  </si>
  <si>
    <t>Ilustrar</t>
  </si>
  <si>
    <t>Nuevas ecuaciones de onda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</si>
</sst>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163285</xdr:colOff>
      <xdr:row>9</xdr:row>
      <xdr:rowOff>0</xdr:rowOff>
    </xdr:from>
    <xdr:to>
      <xdr:col>10</xdr:col>
      <xdr:colOff>1627595</xdr:colOff>
      <xdr:row>9</xdr:row>
      <xdr:rowOff>1037590</xdr:rowOff>
    </xdr:to>
    <xdr:pic>
      <xdr:nvPicPr>
        <xdr:cNvPr id="2" name="Imagen 1" descr="E:\Documentos E\Aula Planeta\Autor\Física\CN_11_02_CO\imágenes rec100\00.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32678" y="2340429"/>
          <a:ext cx="1464310" cy="1037590"/>
        </a:xfrm>
        <a:prstGeom prst="rect">
          <a:avLst/>
        </a:prstGeom>
        <a:noFill/>
        <a:ln>
          <a:noFill/>
        </a:ln>
      </xdr:spPr>
    </xdr:pic>
    <xdr:clientData/>
  </xdr:twoCellAnchor>
  <xdr:twoCellAnchor editAs="oneCell">
    <xdr:from>
      <xdr:col>10</xdr:col>
      <xdr:colOff>111125</xdr:colOff>
      <xdr:row>12</xdr:row>
      <xdr:rowOff>47625</xdr:rowOff>
    </xdr:from>
    <xdr:to>
      <xdr:col>16</xdr:col>
      <xdr:colOff>760730</xdr:colOff>
      <xdr:row>12</xdr:row>
      <xdr:rowOff>2465705</xdr:rowOff>
    </xdr:to>
    <xdr:pic>
      <xdr:nvPicPr>
        <xdr:cNvPr id="8" name="Imagen 7" descr="E:\Documentos E\Aula Planeta\Autor\Física\CN_11_02_CO\imágenes rec100\01.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62375" y="5270500"/>
          <a:ext cx="4364355" cy="2418080"/>
        </a:xfrm>
        <a:prstGeom prst="rect">
          <a:avLst/>
        </a:prstGeom>
        <a:noFill/>
        <a:ln>
          <a:noFill/>
        </a:ln>
      </xdr:spPr>
    </xdr:pic>
    <xdr:clientData/>
  </xdr:twoCellAnchor>
  <xdr:twoCellAnchor editAs="oneCell">
    <xdr:from>
      <xdr:col>10</xdr:col>
      <xdr:colOff>111125</xdr:colOff>
      <xdr:row>13</xdr:row>
      <xdr:rowOff>47625</xdr:rowOff>
    </xdr:from>
    <xdr:to>
      <xdr:col>23</xdr:col>
      <xdr:colOff>622278</xdr:colOff>
      <xdr:row>13</xdr:row>
      <xdr:rowOff>4126202</xdr:rowOff>
    </xdr:to>
    <xdr:pic>
      <xdr:nvPicPr>
        <xdr:cNvPr id="9" name="Imagen 8"/>
        <xdr:cNvPicPr>
          <a:picLocks noChangeAspect="1"/>
        </xdr:cNvPicPr>
      </xdr:nvPicPr>
      <xdr:blipFill>
        <a:blip xmlns:r="http://schemas.openxmlformats.org/officeDocument/2006/relationships" r:embed="rId3"/>
        <a:stretch>
          <a:fillRect/>
        </a:stretch>
      </xdr:blipFill>
      <xdr:spPr>
        <a:xfrm>
          <a:off x="16462375" y="7889875"/>
          <a:ext cx="10004403" cy="4078577"/>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190500</xdr:colOff>
          <xdr:row>15</xdr:row>
          <xdr:rowOff>71438</xdr:rowOff>
        </xdr:from>
        <xdr:to>
          <xdr:col>17</xdr:col>
          <xdr:colOff>571500</xdr:colOff>
          <xdr:row>15</xdr:row>
          <xdr:rowOff>2595563</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47625</xdr:colOff>
      <xdr:row>16</xdr:row>
      <xdr:rowOff>142875</xdr:rowOff>
    </xdr:from>
    <xdr:to>
      <xdr:col>18</xdr:col>
      <xdr:colOff>67524</xdr:colOff>
      <xdr:row>16</xdr:row>
      <xdr:rowOff>4111715</xdr:rowOff>
    </xdr:to>
    <xdr:pic>
      <xdr:nvPicPr>
        <xdr:cNvPr id="11" name="Imagen 10"/>
        <xdr:cNvPicPr>
          <a:picLocks noChangeAspect="1"/>
        </xdr:cNvPicPr>
      </xdr:nvPicPr>
      <xdr:blipFill>
        <a:blip xmlns:r="http://schemas.openxmlformats.org/officeDocument/2006/relationships" r:embed="rId4"/>
        <a:stretch>
          <a:fillRect/>
        </a:stretch>
      </xdr:blipFill>
      <xdr:spPr>
        <a:xfrm>
          <a:off x="16430625" y="15692438"/>
          <a:ext cx="5401524" cy="3968840"/>
        </a:xfrm>
        <a:prstGeom prst="rect">
          <a:avLst/>
        </a:prstGeom>
      </xdr:spPr>
    </xdr:pic>
    <xdr:clientData/>
  </xdr:twoCellAnchor>
  <xdr:twoCellAnchor editAs="oneCell">
    <xdr:from>
      <xdr:col>10</xdr:col>
      <xdr:colOff>71438</xdr:colOff>
      <xdr:row>17</xdr:row>
      <xdr:rowOff>71437</xdr:rowOff>
    </xdr:from>
    <xdr:to>
      <xdr:col>18</xdr:col>
      <xdr:colOff>91337</xdr:colOff>
      <xdr:row>17</xdr:row>
      <xdr:rowOff>4235366</xdr:rowOff>
    </xdr:to>
    <xdr:pic>
      <xdr:nvPicPr>
        <xdr:cNvPr id="12" name="Imagen 11"/>
        <xdr:cNvPicPr>
          <a:picLocks noChangeAspect="1"/>
        </xdr:cNvPicPr>
      </xdr:nvPicPr>
      <xdr:blipFill>
        <a:blip xmlns:r="http://schemas.openxmlformats.org/officeDocument/2006/relationships" r:embed="rId5"/>
        <a:stretch>
          <a:fillRect/>
        </a:stretch>
      </xdr:blipFill>
      <xdr:spPr>
        <a:xfrm>
          <a:off x="16454438" y="19954875"/>
          <a:ext cx="5401524" cy="4163929"/>
        </a:xfrm>
        <a:prstGeom prst="rect">
          <a:avLst/>
        </a:prstGeom>
      </xdr:spPr>
    </xdr:pic>
    <xdr:clientData/>
  </xdr:twoCellAnchor>
  <xdr:twoCellAnchor editAs="oneCell">
    <xdr:from>
      <xdr:col>10</xdr:col>
      <xdr:colOff>71438</xdr:colOff>
      <xdr:row>19</xdr:row>
      <xdr:rowOff>95250</xdr:rowOff>
    </xdr:from>
    <xdr:to>
      <xdr:col>16</xdr:col>
      <xdr:colOff>185103</xdr:colOff>
      <xdr:row>19</xdr:row>
      <xdr:rowOff>3114675</xdr:rowOff>
    </xdr:to>
    <xdr:pic>
      <xdr:nvPicPr>
        <xdr:cNvPr id="15" name="Imagen 14" descr="E:\Documentos E\Aula Planeta\Autor\Física\CN_11_02_CO\imágenes rec100\05.png"/>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454438" y="26789063"/>
          <a:ext cx="3828415" cy="3019425"/>
        </a:xfrm>
        <a:prstGeom prst="rect">
          <a:avLst/>
        </a:prstGeom>
        <a:noFill/>
        <a:ln>
          <a:noFill/>
        </a:ln>
      </xdr:spPr>
    </xdr:pic>
    <xdr:clientData/>
  </xdr:twoCellAnchor>
  <xdr:twoCellAnchor editAs="oneCell">
    <xdr:from>
      <xdr:col>10</xdr:col>
      <xdr:colOff>95250</xdr:colOff>
      <xdr:row>20</xdr:row>
      <xdr:rowOff>47625</xdr:rowOff>
    </xdr:from>
    <xdr:to>
      <xdr:col>18</xdr:col>
      <xdr:colOff>113665</xdr:colOff>
      <xdr:row>20</xdr:row>
      <xdr:rowOff>1224280</xdr:rowOff>
    </xdr:to>
    <xdr:pic>
      <xdr:nvPicPr>
        <xdr:cNvPr id="19" name="Imagen 18" descr="E:\Documentos E\Aula Planeta\Autor\Física\CN_11_02_CO\imágenes rec100\06.png"/>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478250" y="29932313"/>
          <a:ext cx="5400040" cy="1176655"/>
        </a:xfrm>
        <a:prstGeom prst="rect">
          <a:avLst/>
        </a:prstGeom>
        <a:noFill/>
        <a:ln>
          <a:noFill/>
        </a:ln>
      </xdr:spPr>
    </xdr:pic>
    <xdr:clientData/>
  </xdr:twoCellAnchor>
  <xdr:twoCellAnchor editAs="oneCell">
    <xdr:from>
      <xdr:col>10</xdr:col>
      <xdr:colOff>95251</xdr:colOff>
      <xdr:row>21</xdr:row>
      <xdr:rowOff>23813</xdr:rowOff>
    </xdr:from>
    <xdr:to>
      <xdr:col>17</xdr:col>
      <xdr:colOff>261937</xdr:colOff>
      <xdr:row>21</xdr:row>
      <xdr:rowOff>5062430</xdr:rowOff>
    </xdr:to>
    <xdr:pic>
      <xdr:nvPicPr>
        <xdr:cNvPr id="18" name="Imagen 17"/>
        <xdr:cNvPicPr>
          <a:picLocks noChangeAspect="1"/>
        </xdr:cNvPicPr>
      </xdr:nvPicPr>
      <xdr:blipFill>
        <a:blip xmlns:r="http://schemas.openxmlformats.org/officeDocument/2006/relationships" r:embed="rId8"/>
        <a:stretch>
          <a:fillRect/>
        </a:stretch>
      </xdr:blipFill>
      <xdr:spPr>
        <a:xfrm>
          <a:off x="16478251" y="31313438"/>
          <a:ext cx="4714874" cy="5038617"/>
        </a:xfrm>
        <a:prstGeom prst="rect">
          <a:avLst/>
        </a:prstGeom>
      </xdr:spPr>
    </xdr:pic>
    <xdr:clientData/>
  </xdr:twoCellAnchor>
  <xdr:twoCellAnchor editAs="oneCell">
    <xdr:from>
      <xdr:col>10</xdr:col>
      <xdr:colOff>95250</xdr:colOff>
      <xdr:row>22</xdr:row>
      <xdr:rowOff>71438</xdr:rowOff>
    </xdr:from>
    <xdr:to>
      <xdr:col>18</xdr:col>
      <xdr:colOff>115149</xdr:colOff>
      <xdr:row>22</xdr:row>
      <xdr:rowOff>3985409</xdr:rowOff>
    </xdr:to>
    <xdr:pic>
      <xdr:nvPicPr>
        <xdr:cNvPr id="20" name="Imagen 19"/>
        <xdr:cNvPicPr>
          <a:picLocks noChangeAspect="1"/>
        </xdr:cNvPicPr>
      </xdr:nvPicPr>
      <xdr:blipFill>
        <a:blip xmlns:r="http://schemas.openxmlformats.org/officeDocument/2006/relationships" r:embed="rId9"/>
        <a:stretch>
          <a:fillRect/>
        </a:stretch>
      </xdr:blipFill>
      <xdr:spPr>
        <a:xfrm>
          <a:off x="16478250" y="36552188"/>
          <a:ext cx="5401524" cy="39139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40" zoomScaleNormal="4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875" style="15" customWidth="1"/>
    <col min="12" max="12" width="20.375" style="2" hidden="1" customWidth="1"/>
    <col min="13" max="13" width="14.5" style="2" hidden="1" customWidth="1"/>
    <col min="14" max="14" width="10.875" style="2" hidden="1" customWidth="1"/>
    <col min="15" max="15" width="19"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6">
        <v>11</v>
      </c>
      <c r="D3" s="87"/>
      <c r="F3" s="79">
        <v>42246</v>
      </c>
      <c r="G3" s="80"/>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55.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91.5" customHeight="1" x14ac:dyDescent="0.25">
      <c r="A10" s="12" t="str">
        <f>IF(OR(B10&lt;&gt;"",J10&lt;&gt;""),"IMG01","")</f>
        <v>IMG01</v>
      </c>
      <c r="B10" s="62" t="s">
        <v>191</v>
      </c>
      <c r="C10" s="20" t="str">
        <f t="shared" ref="C10:C41" si="0">IF(OR(B10&lt;&gt;"",J10&lt;&gt;""),IF($G$4="Recurso",CONCATENATE($G$4," ",$G$5),$G$4),"")</f>
        <v>Recurso F7B</v>
      </c>
      <c r="D10" s="63" t="s">
        <v>187</v>
      </c>
      <c r="E10" s="63" t="s">
        <v>165</v>
      </c>
      <c r="F10" s="13" t="str">
        <f t="shared" ref="F10" ca="1" si="1">IF(OR(B10&lt;&gt;"",J10&lt;&gt;""),CONCATENATE($C$7,"_",$A10,IF($G$4="Cuaderno de Estudio","_small",CONCATENATE(IF(I10="","","n"),IF(LEFT($G$5,1)="F",".jpg",".png")))),"")</f>
        <v>CN_11_02_CO_REC100_IMG01.jpg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193</v>
      </c>
      <c r="K10" s="64" t="s">
        <v>192</v>
      </c>
      <c r="O10" s="2" t="str">
        <f>'Definición técnica de imagenes'!A12</f>
        <v>M12D</v>
      </c>
    </row>
    <row r="11" spans="1:16" s="11" customFormat="1" ht="107.25" customHeight="1" x14ac:dyDescent="0.25">
      <c r="A11" s="12" t="str">
        <f t="shared" ref="A11:A18" si="3">IF(OR(B11&lt;&gt;"",J11&lt;&gt;""),CONCATENATE(LEFT(A10,3),IF(MID(A10,4,2)+1&lt;10,CONCATENATE("0",MID(A10,4,2)+1))),"")</f>
        <v>IMG02</v>
      </c>
      <c r="B11" s="62" t="s">
        <v>191</v>
      </c>
      <c r="C11" s="20" t="str">
        <f t="shared" si="0"/>
        <v>Recurso F7B</v>
      </c>
      <c r="D11" s="63" t="s">
        <v>187</v>
      </c>
      <c r="E11" s="63" t="s">
        <v>165</v>
      </c>
      <c r="F11" s="13" t="str">
        <f t="shared" ref="F11:F74" ca="1" si="4">IF(OR(B11&lt;&gt;"",J11&lt;&gt;""),CONCATENATE($C$7,"_",$A11,IF($G$4="Cuaderno de Estudio","_small",CONCATENATE(IF(I11="","","n"),IF(LEFT($G$5,1)="F",".jpg",".png")))),"")</f>
        <v>CN_11_02_CO_REC100_IMG02.jpg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192</v>
      </c>
      <c r="O11" s="2" t="str">
        <f>'Definición técnica de imagenes'!A13</f>
        <v>M101</v>
      </c>
    </row>
    <row r="12" spans="1:16" s="11" customFormat="1" ht="27" x14ac:dyDescent="0.25">
      <c r="A12" s="12" t="str">
        <f t="shared" si="3"/>
        <v>IMG03</v>
      </c>
      <c r="B12" s="62" t="s">
        <v>191</v>
      </c>
      <c r="C12" s="20" t="str">
        <f t="shared" si="0"/>
        <v>Recurso F7B</v>
      </c>
      <c r="D12" s="63" t="s">
        <v>187</v>
      </c>
      <c r="E12" s="63" t="s">
        <v>165</v>
      </c>
      <c r="F12" s="13" t="str">
        <f t="shared" ca="1" si="4"/>
        <v>CN_11_02_CO_REC100_IMG03.jpg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192</v>
      </c>
      <c r="O12" s="2" t="str">
        <f>'Definición técnica de imagenes'!A18</f>
        <v>Diaporama F1</v>
      </c>
    </row>
    <row r="13" spans="1:16" s="11" customFormat="1" ht="206.25" customHeight="1" x14ac:dyDescent="0.25">
      <c r="A13" s="12" t="str">
        <f t="shared" si="3"/>
        <v>IMG04</v>
      </c>
      <c r="B13" s="62" t="s">
        <v>191</v>
      </c>
      <c r="C13" s="20" t="str">
        <f t="shared" si="0"/>
        <v>Recurso F7B</v>
      </c>
      <c r="D13" s="63" t="s">
        <v>187</v>
      </c>
      <c r="E13" s="63" t="s">
        <v>155</v>
      </c>
      <c r="F13" s="13" t="str">
        <f t="shared" ca="1" si="4"/>
        <v>CN_11_02_CO_REC100_IMG04n.jpg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CN_11_02_CO_REC100_IMG04a.jpg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195</v>
      </c>
      <c r="K13" s="64" t="s">
        <v>192</v>
      </c>
      <c r="O13" s="2" t="str">
        <f>'Definición técnica de imagenes'!A19</f>
        <v>F4</v>
      </c>
    </row>
    <row r="14" spans="1:16" s="11" customFormat="1" ht="351" customHeight="1" x14ac:dyDescent="0.25">
      <c r="A14" s="12" t="str">
        <f t="shared" si="3"/>
        <v>IMG05</v>
      </c>
      <c r="B14" s="62" t="s">
        <v>191</v>
      </c>
      <c r="C14" s="20" t="str">
        <f t="shared" si="0"/>
        <v>Recurso F7B</v>
      </c>
      <c r="D14" s="63" t="s">
        <v>187</v>
      </c>
      <c r="E14" s="63" t="s">
        <v>155</v>
      </c>
      <c r="F14" s="13" t="str">
        <f t="shared" ca="1" si="4"/>
        <v>CN_11_02_CO_REC100_IMG05n.jpg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CN_11_02_CO_REC100_IMG05a.jpg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7" t="s">
        <v>194</v>
      </c>
      <c r="K14" s="64" t="s">
        <v>192</v>
      </c>
      <c r="O14" s="2" t="str">
        <f>'Definición técnica de imagenes'!A22</f>
        <v>F6</v>
      </c>
    </row>
    <row r="15" spans="1:16" s="11" customFormat="1" ht="43.5" customHeight="1" x14ac:dyDescent="0.25">
      <c r="A15" s="12" t="str">
        <f t="shared" si="3"/>
        <v>IMG06</v>
      </c>
      <c r="B15" s="62">
        <v>216095605</v>
      </c>
      <c r="C15" s="20" t="str">
        <f t="shared" si="0"/>
        <v>Recurso F7B</v>
      </c>
      <c r="D15" s="63" t="s">
        <v>197</v>
      </c>
      <c r="E15" s="63" t="s">
        <v>155</v>
      </c>
      <c r="F15" s="13" t="str">
        <f t="shared" ca="1" si="4"/>
        <v>CN_11_02_CO_REC100_IMG06n.jpg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CN_11_02_CO_REC100_IMG06a.jpg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4"/>
      <c r="O15" s="2" t="str">
        <f>'Definición técnica de imagenes'!A24</f>
        <v>F6B</v>
      </c>
    </row>
    <row r="16" spans="1:16" s="11" customFormat="1" ht="213.75" customHeight="1" x14ac:dyDescent="0.25">
      <c r="A16" s="12" t="str">
        <f t="shared" si="3"/>
        <v>IMG07</v>
      </c>
      <c r="B16" s="62" t="s">
        <v>191</v>
      </c>
      <c r="C16" s="20" t="str">
        <f t="shared" si="0"/>
        <v>Recurso F7B</v>
      </c>
      <c r="D16" s="63" t="s">
        <v>187</v>
      </c>
      <c r="E16" s="63" t="s">
        <v>155</v>
      </c>
      <c r="F16" s="13" t="str">
        <f t="shared" ca="1" si="4"/>
        <v>CN_11_02_CO_REC100_IMG07n.jpg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CN_11_02_CO_REC100_IMG07a.jpg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198</v>
      </c>
      <c r="K16" s="66" t="s">
        <v>192</v>
      </c>
      <c r="O16" s="2" t="str">
        <f>'Definición técnica de imagenes'!A25</f>
        <v>F7</v>
      </c>
    </row>
    <row r="17" spans="1:15" s="11" customFormat="1" ht="340.5" customHeight="1" x14ac:dyDescent="0.25">
      <c r="A17" s="12" t="str">
        <f t="shared" si="3"/>
        <v>IMG08</v>
      </c>
      <c r="B17" s="62" t="s">
        <v>191</v>
      </c>
      <c r="C17" s="20" t="str">
        <f t="shared" si="0"/>
        <v>Recurso F7B</v>
      </c>
      <c r="D17" s="63" t="s">
        <v>187</v>
      </c>
      <c r="E17" s="63" t="s">
        <v>155</v>
      </c>
      <c r="F17" s="13" t="str">
        <f t="shared" ca="1" si="4"/>
        <v>CN_11_02_CO_REC100_IMG08n.jpg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CN_11_02_CO_REC100_IMG08a.jpg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200</v>
      </c>
      <c r="K17" s="66" t="s">
        <v>192</v>
      </c>
      <c r="O17" s="2" t="str">
        <f>'Definición técnica de imagenes'!A27</f>
        <v>F7B</v>
      </c>
    </row>
    <row r="18" spans="1:15" s="11" customFormat="1" ht="409.5" customHeight="1" x14ac:dyDescent="0.25">
      <c r="A18" s="12" t="str">
        <f t="shared" si="3"/>
        <v>IMG09</v>
      </c>
      <c r="B18" s="62" t="s">
        <v>191</v>
      </c>
      <c r="C18" s="20" t="str">
        <f t="shared" si="0"/>
        <v>Recurso F7B</v>
      </c>
      <c r="D18" s="63" t="s">
        <v>187</v>
      </c>
      <c r="E18" s="63" t="s">
        <v>155</v>
      </c>
      <c r="F18" s="13" t="str">
        <f t="shared" ca="1" si="4"/>
        <v>CN_11_02_CO_REC100_IMG09n.jpg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CN_11_02_CO_REC100_IMG09a.jpg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201</v>
      </c>
      <c r="K18" s="66" t="s">
        <v>199</v>
      </c>
      <c r="O18" s="2" t="str">
        <f>'Definición técnica de imagenes'!A30</f>
        <v>F8</v>
      </c>
    </row>
    <row r="19" spans="1:15" s="11" customFormat="1" ht="128.25" x14ac:dyDescent="0.3">
      <c r="A19" s="12" t="str">
        <f t="shared" ref="A19:A50" si="6">IF(OR(B19&lt;&gt;"",J19&lt;&gt;""),CONCATENATE(LEFT(A18,3),IF(MID(A18,4,2)+1&lt;10,CONCATENATE("0",MID(A18,4,2)+1),MID(A18,4,2)+1)),"")</f>
        <v>IMG10</v>
      </c>
      <c r="B19" s="62" t="s">
        <v>203</v>
      </c>
      <c r="C19" s="20" t="str">
        <f t="shared" si="0"/>
        <v>Recurso F7B</v>
      </c>
      <c r="D19" s="63" t="s">
        <v>187</v>
      </c>
      <c r="E19" s="63" t="s">
        <v>155</v>
      </c>
      <c r="F19" s="13" t="str">
        <f t="shared" ca="1" si="4"/>
        <v>CN_11_02_CO_REC100_IMG10n.jpg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CN_11_02_CO_REC100_IMG10a.jpg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202</v>
      </c>
      <c r="K19" s="68" t="s">
        <v>204</v>
      </c>
      <c r="O19" s="2" t="str">
        <f>'Definición técnica de imagenes'!A31</f>
        <v>F10</v>
      </c>
    </row>
    <row r="20" spans="1:15" s="11" customFormat="1" ht="250.5" customHeight="1" x14ac:dyDescent="0.25">
      <c r="A20" s="12" t="str">
        <f t="shared" si="6"/>
        <v>IMG11</v>
      </c>
      <c r="B20" s="62" t="s">
        <v>191</v>
      </c>
      <c r="C20" s="20" t="str">
        <f t="shared" si="0"/>
        <v>Recurso F7B</v>
      </c>
      <c r="D20" s="63" t="s">
        <v>187</v>
      </c>
      <c r="E20" s="63" t="s">
        <v>155</v>
      </c>
      <c r="F20" s="13" t="str">
        <f t="shared" ca="1" si="4"/>
        <v>CN_11_02_CO_REC100_IMG11n.jpg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CN_11_02_CO_REC100_IMG11a.jpg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205</v>
      </c>
      <c r="K20" s="66" t="s">
        <v>192</v>
      </c>
      <c r="O20" s="2" t="str">
        <f>'Definición técnica de imagenes'!A32</f>
        <v>F10B</v>
      </c>
    </row>
    <row r="21" spans="1:15" s="11" customFormat="1" ht="111" customHeight="1" x14ac:dyDescent="0.25">
      <c r="A21" s="12" t="str">
        <f t="shared" si="6"/>
        <v>IMG12</v>
      </c>
      <c r="B21" s="62" t="s">
        <v>191</v>
      </c>
      <c r="C21" s="20" t="str">
        <f t="shared" si="0"/>
        <v>Recurso F7B</v>
      </c>
      <c r="D21" s="63" t="s">
        <v>187</v>
      </c>
      <c r="E21" s="63" t="s">
        <v>155</v>
      </c>
      <c r="F21" s="13" t="str">
        <f t="shared" ca="1" si="4"/>
        <v>CN_11_02_CO_REC100_IMG12n.jpg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CN_11_02_CO_REC100_IMG12a.jpg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206</v>
      </c>
      <c r="K21" s="66" t="s">
        <v>192</v>
      </c>
      <c r="O21" s="2" t="str">
        <f>'Definición técnica de imagenes'!A33</f>
        <v>F11</v>
      </c>
    </row>
    <row r="22" spans="1:15" s="11" customFormat="1" ht="409.5" customHeight="1" x14ac:dyDescent="0.3">
      <c r="A22" s="12" t="str">
        <f t="shared" si="6"/>
        <v>IMG13</v>
      </c>
      <c r="B22" s="62" t="s">
        <v>191</v>
      </c>
      <c r="C22" s="20" t="str">
        <f t="shared" si="0"/>
        <v>Recurso F7B</v>
      </c>
      <c r="D22" s="63" t="s">
        <v>187</v>
      </c>
      <c r="E22" s="63" t="s">
        <v>155</v>
      </c>
      <c r="F22" s="13" t="str">
        <f t="shared" ca="1" si="4"/>
        <v>CN_11_02_CO_REC100_IMG13n.jpg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CN_11_02_CO_REC100_IMG13a.jpg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207</v>
      </c>
      <c r="K22" s="68" t="s">
        <v>208</v>
      </c>
      <c r="O22" s="2" t="str">
        <f>'Definición técnica de imagenes'!A34</f>
        <v>F12</v>
      </c>
    </row>
    <row r="23" spans="1:15" s="11" customFormat="1" ht="327" customHeight="1" x14ac:dyDescent="0.25">
      <c r="A23" s="12" t="str">
        <f t="shared" si="6"/>
        <v>IMG14</v>
      </c>
      <c r="B23" s="62" t="s">
        <v>191</v>
      </c>
      <c r="C23" s="20" t="str">
        <f t="shared" si="0"/>
        <v>Recurso F7B</v>
      </c>
      <c r="D23" s="63" t="s">
        <v>187</v>
      </c>
      <c r="E23" s="63" t="s">
        <v>155</v>
      </c>
      <c r="F23" s="13" t="str">
        <f t="shared" ca="1" si="4"/>
        <v>CN_11_02_CO_REC100_IMG14n.jpg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CN_11_02_CO_REC100_IMG14a.jpg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209</v>
      </c>
      <c r="K23" s="64" t="s">
        <v>192</v>
      </c>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5" r:id="rId4">
          <objectPr defaultSize="0" autoPict="0" r:id="rId5">
            <anchor moveWithCells="1" sizeWithCells="1">
              <from>
                <xdr:col>10</xdr:col>
                <xdr:colOff>190500</xdr:colOff>
                <xdr:row>15</xdr:row>
                <xdr:rowOff>76200</xdr:rowOff>
              </from>
              <to>
                <xdr:col>17</xdr:col>
                <xdr:colOff>571500</xdr:colOff>
                <xdr:row>15</xdr:row>
                <xdr:rowOff>2600325</xdr:rowOff>
              </to>
            </anchor>
          </objectPr>
        </oleObject>
      </mc:Choice>
      <mc:Fallback>
        <oleObject progId="PBrush" shapeId="2055"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2016-07-31T03:42:21Z</dcterms:modified>
</cp:coreProperties>
</file>