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0"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<sst xmlns="http://schemas.openxmlformats.org/spreadsheetml/2006/main" count="242" uniqueCount="158">
  <si>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</si>
  <si>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</si>
  <si>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</si>
  <si>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</si>
  <si>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</si>
  <si>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</si>
  <si>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</si>
  <si>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</si>
  <si>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</si>
  <si>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</si>
  <si>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</si>
  <si>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</si>
  <si>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</si>
  <si>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</si>
  <si>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</si>
  <si>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</si>
  <si>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</si>
  <si>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</si>
  <si>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</si>
  <si>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</si>
  <si>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</si>
  <si>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</si>
  <si>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</si>
  <si>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</si>
  <si>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</si>
  <si>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</si>
  <si>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</si>
  <si>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</si>
  <si>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</si>
  <si>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</si>
  <si>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</si>
  <si>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</si>
  <si>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</si>
  <si>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</si>
  <si>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</si>
  <si>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</si>
  <si>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</si>
  <si>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</si>
  <si>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</si>
  <si>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</si>
  <si>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</si>
  <si>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</si>
  <si>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</si>
  <si>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</si>
  <si>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</si>
  <si>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</si>
  <si>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</si>
  <si>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</si>
  <si>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</si>
  <si>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</si>
  <si>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</si>
  <si>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</si>
  <si>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</si>
  <si>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</si>
  <si>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</si>
  <si>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</si>
  <si>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</si>
  <si>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</si>
  <si>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</si>
  <si>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</si>
  <si>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</si>
  <si>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</si>
  <si>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</si>
  <si>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</si>
  <si>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</si>
  <si>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</si>
  <si>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</si>
  <si>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</si>
  <si>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</si>
  <si>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</si>
  <si>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</si>
  <si>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</si>
  <si>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</si>
  <si>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</si>
  <si>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</si>
  <si>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</si>
  <si>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</si>
  <si>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</si>
  <si>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</si>
  <si>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</si>
  <si>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</si>
  <si>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</si>
  <si>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</si>
  <si>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</si>
  <si>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</si>
  <si>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</si>
  <si>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</si>
  <si>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</si>
  <si>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</si>
  <si>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</si>
  <si>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</si>
  <si>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</si>
  <si>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</si>
  <si>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</si>
  <si>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</si>
  <si>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</si>
  <si>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</si>
  <si>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</si>
  <si>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</si>
  <si>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</si>
  <si>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</si>
  <si>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</si>
  <si>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</si>
  <si>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</si>
  <si>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</si>
  <si>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</si>
  <si>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</si>
  <si>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</si>
  <si>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</si>
  <si>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</si>
  <si>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</si>
  <si>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</si>
  <si>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</si>
  <si>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</si>
  <si>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</si>
  <si>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</si>
  <si>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</si>
  <si>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</si>
  <si>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</si>
  <si>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</si>
  <si>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</si>
  <si>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</si>
  <si>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</si>
  <si>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</si>
  <si>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</si>
  <si>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</si>
  <si>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</si>
  <si>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</si>
  <si>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</si>
  <si>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</si>
  <si>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</si>
  <si>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</si>
  <si>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</si>
  <si>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</si>
  <si>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</si>
  <si>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</si>
  <si>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</si>
  <si>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</si>
  <si>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</si>
  <si>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</si>
  <si>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</si>
  <si>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</si>
  <si>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</si>
  <si>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</si>
  <si>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</si>
  <si>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recursos naturales renovables</t>
  </si>
  <si>
    <t>Diego Molina</t>
  </si>
  <si>
    <t>F1</t>
  </si>
  <si>
    <t>Fotografía</t>
  </si>
  <si>
    <t>Horizontal</t>
  </si>
  <si>
    <t>Agua</t>
  </si>
  <si>
    <t>Mar</t>
  </si>
  <si>
    <t>Río</t>
  </si>
  <si>
    <t>Lago</t>
  </si>
  <si>
    <t>Nubes</t>
  </si>
  <si>
    <t>Agua Subterránea</t>
  </si>
  <si>
    <t>Glaciar</t>
  </si>
  <si>
    <t>CN_03_04_REC80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</si>
</sst>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13" sqref="C13"/>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22</v>
      </c>
      <c r="D2" s="81"/>
      <c r="F2" s="73" t="s">
        <v>0</v>
      </c>
      <c r="G2" s="74"/>
      <c r="H2" s="49"/>
      <c r="I2" s="49"/>
      <c r="J2" s="16"/>
    </row>
    <row r="3" spans="1:16" ht="15.75" x14ac:dyDescent="0.25">
      <c r="A3" s="1"/>
      <c r="B3" s="4" t="s">
        <v>8</v>
      </c>
      <c r="C3" s="82">
        <v>3</v>
      </c>
      <c r="D3" s="83"/>
      <c r="F3" s="75">
        <v>42093</v>
      </c>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147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157</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x14ac:dyDescent="0.25">
      <c r="A10" s="13" t="str">
        <f>IF(OR(B10&lt;&gt;"",J10&lt;&gt;""),"IMG01","")</f>
        <v>IMG01</v>
      </c>
      <c r="B10" s="13">
        <v>79174609</v>
      </c>
      <c r="C10" s="27" t="str">
        <f>IF(OR(B10&lt;&gt;"",J10&lt;&gt;""),IF($G$4="Recurso",CONCATENATE($G$4," ",$G$5),$G$4),"")</f>
        <v>Recurso F1</v>
      </c>
      <c r="D10" s="14" t="s">
        <v>148</v>
      </c>
      <c r="E10" s="14" t="s">
        <v>149</v>
      </c>
      <c r="F10" s="14" t="str">
        <f>IF(OR(B10&lt;&gt;"",J10&lt;&gt;""),CONCATENATE($C$7,"_",$A10,IF($G$4="Cuaderno de Estudio","_small",CONCATENATE(IF(I10="","","n"),IF(LEFT($G$5,1)="F",".jpg",".png")))),"")</f>
        <v>CN_03_04_REC80_IMG01.jpg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150</v>
      </c>
      <c r="K10" s="19"/>
    </row>
    <row r="11" spans="1:16" s="12" customFormat="1" ht="13.9" customHeight="1" x14ac:dyDescent="0.25">
      <c r="A11" s="13" t="str">
        <f>IF(OR(B11&lt;&gt;"",J11&lt;&gt;""),CONCATENATE(LEFT(A10,3),IF(MID(A10,4,2)+1&lt;10,CONCATENATE("0",MID(A10,4,2)+1))),"")</f>
        <v>IMG02</v>
      </c>
      <c r="B11" s="13">
        <v>118021813</v>
      </c>
      <c r="C11" s="27" t="str">
        <f t="shared" ref="C11:C74" si="0">IF(OR(B11&lt;&gt;"",J11&lt;&gt;""),IF($G$4="Recurso",CONCATENATE($G$4," ",$G$5),$G$4),"")</f>
        <v>Recurso F1</v>
      </c>
      <c r="D11" s="14" t="s">
        <v>148</v>
      </c>
      <c r="E11" s="14" t="s">
        <v>149</v>
      </c>
      <c r="F11" s="14" t="str">
        <f t="shared" ref="F11:F74" si="1">IF(OR(B11&lt;&gt;"",J11&lt;&gt;""),CONCATENATE($C$7,"_",$A11,IF($G$4="Cuaderno de Estudio","_small",CONCATENATE(IF(I11="","","n"),IF(LEFT($G$5,1)="F",".jpg",".png")))),"")</f>
        <v>CN_03_04_REC80_IMG02.jpg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t="s">
        <v>151</v>
      </c>
      <c r="K11" s="15"/>
    </row>
    <row r="12" spans="1:16" s="12" customFormat="1" x14ac:dyDescent="0.25">
      <c r="A12" s="13" t="str">
        <f t="shared" ref="A12:A18" si="3">IF(OR(B12&lt;&gt;"",J12&lt;&gt;""),CONCATENATE(LEFT(A11,3),IF(MID(A11,4,2)+1&lt;10,CONCATENATE("0",MID(A11,4,2)+1))),"")</f>
        <v>IMG03</v>
      </c>
      <c r="B12" s="13">
        <v>60920443</v>
      </c>
      <c r="C12" s="27" t="str">
        <f t="shared" si="0"/>
        <v>Recurso F1</v>
      </c>
      <c r="D12" s="14" t="s">
        <v>148</v>
      </c>
      <c r="E12" s="14" t="s">
        <v>149</v>
      </c>
      <c r="F12" s="14" t="str">
        <f t="shared" si="1"/>
        <v>CN_03_04_REC80_IMG03.jpg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9" t="s">
        <v>152</v>
      </c>
      <c r="K12" s="19"/>
    </row>
    <row r="13" spans="1:16" s="12" customFormat="1" x14ac:dyDescent="0.25">
      <c r="A13" s="13" t="str">
        <f t="shared" si="3"/>
        <v>IMG04</v>
      </c>
      <c r="B13" s="13">
        <v>95013346</v>
      </c>
      <c r="C13" s="27" t="str">
        <f t="shared" si="0"/>
        <v>Recurso F1</v>
      </c>
      <c r="D13" s="14" t="s">
        <v>148</v>
      </c>
      <c r="E13" s="14" t="s">
        <v>149</v>
      </c>
      <c r="F13" s="14" t="str">
        <f t="shared" si="1"/>
        <v>CN_03_04_REC80_IMG04.jpg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19" t="s">
        <v>153</v>
      </c>
      <c r="K13" s="19"/>
    </row>
    <row r="14" spans="1:16" s="12" customFormat="1" x14ac:dyDescent="0.25">
      <c r="A14" s="13" t="str">
        <f t="shared" si="3"/>
        <v>IMG05</v>
      </c>
      <c r="B14" s="13">
        <v>149303903</v>
      </c>
      <c r="C14" s="27" t="str">
        <f t="shared" si="0"/>
        <v>Recurso F1</v>
      </c>
      <c r="D14" s="14" t="s">
        <v>148</v>
      </c>
      <c r="E14" s="14" t="s">
        <v>149</v>
      </c>
      <c r="F14" s="14" t="str">
        <f t="shared" si="1"/>
        <v>CN_03_04_REC80_IMG05.jpg</v>
      </c>
      <c r="G14" s="14" t="str">
        <f>IF(F14&lt;&gt;"",IF($G$4="Recurso",IF(LEFT($G$5,1)="M",VLOOKUP($G$5,'Definición técnica de imagenes'!$A$3:$G$17,5,FALSE),IF($G$5="F1",'Definición técnica de imagenes'!$E$15,'Definición técnica de imagenes'!$F$13)),'Definición técnica de imagenes'!$E$16),"")</f>
        <v>950 x 608 px</v>
      </c>
      <c r="H14" s="14" t="str">
        <f t="shared" si="2"/>
        <v/>
      </c>
      <c r="I14" s="14" t="str">
        <f>IF(OR(B14&lt;&gt;"",J14&lt;&gt;""),IF($G$4="Recurso",IF(LEFT($G$5,1)="M",IF(VLOOKUP($G$5,'Definición técnica de imagenes'!$A$3:$G$17,6,FALSE)=0,"",VLOOKUP($G$5,'Definición técnica de imagenes'!$A$3:$G$17,6,FALSE)),IF($G$5="F1","","")),'Definición técnica de imagenes'!$F$16),"")</f>
        <v/>
      </c>
      <c r="J14" s="19" t="s">
        <v>154</v>
      </c>
      <c r="K14" s="19"/>
    </row>
    <row r="15" spans="1:16" s="12" customFormat="1" x14ac:dyDescent="0.25">
      <c r="A15" s="13" t="str">
        <f t="shared" si="3"/>
        <v>IMG06</v>
      </c>
      <c r="B15" s="13">
        <v>136542893</v>
      </c>
      <c r="C15" s="27" t="str">
        <f t="shared" si="0"/>
        <v>Recurso F1</v>
      </c>
      <c r="D15" s="14" t="s">
        <v>148</v>
      </c>
      <c r="E15" s="14" t="s">
        <v>149</v>
      </c>
      <c r="F15" s="14" t="str">
        <f t="shared" si="1"/>
        <v>CN_03_04_REC80_IMG06.jpg</v>
      </c>
      <c r="G15" s="14" t="str">
        <f>IF(F15&lt;&gt;"",IF($G$4="Recurso",IF(LEFT($G$5,1)="M",VLOOKUP($G$5,'Definición técnica de imagenes'!$A$3:$G$17,5,FALSE),IF($G$5="F1",'Definición técnica de imagenes'!$E$15,'Definición técnica de imagenes'!$F$13)),'Definición técnica de imagenes'!$E$16),"")</f>
        <v>950 x 608 px</v>
      </c>
      <c r="H15" s="14" t="str">
        <f t="shared" si="2"/>
        <v/>
      </c>
      <c r="I15" s="14" t="str">
        <f>IF(OR(B15&lt;&gt;"",J15&lt;&gt;""),IF($G$4="Recurso",IF(LEFT($G$5,1)="M",IF(VLOOKUP($G$5,'Definición técnica de imagenes'!$A$3:$G$17,6,FALSE)=0,"",VLOOKUP($G$5,'Definición técnica de imagenes'!$A$3:$G$17,6,FALSE)),IF($G$5="F1","","")),'Definición técnica de imagenes'!$F$16),"")</f>
        <v/>
      </c>
      <c r="J15" s="21" t="s">
        <v>155</v>
      </c>
      <c r="K15" s="21"/>
    </row>
    <row r="16" spans="1:16" s="12" customFormat="1" ht="14.25" x14ac:dyDescent="0.3">
      <c r="A16" s="13" t="str">
        <f t="shared" si="3"/>
        <v>IMG07</v>
      </c>
      <c r="B16" s="13">
        <v>136642742</v>
      </c>
      <c r="C16" s="27" t="str">
        <f t="shared" si="0"/>
        <v>Recurso F1</v>
      </c>
      <c r="D16" s="14" t="s">
        <v>148</v>
      </c>
      <c r="E16" s="14" t="s">
        <v>149</v>
      </c>
      <c r="F16" s="14" t="str">
        <f t="shared" si="1"/>
        <v>CN_03_04_REC80_IMG07.jpg</v>
      </c>
      <c r="G16" s="14" t="str">
        <f>IF(F16&lt;&gt;"",IF($G$4="Recurso",IF(LEFT($G$5,1)="M",VLOOKUP($G$5,'Definición técnica de imagenes'!$A$3:$G$17,5,FALSE),IF($G$5="F1",'Definición técnica de imagenes'!$E$15,'Definición técnica de imagenes'!$F$13)),'Definición técnica de imagenes'!$E$16),"")</f>
        <v>950 x 608 px</v>
      </c>
      <c r="H16" s="14" t="str">
        <f t="shared" si="2"/>
        <v/>
      </c>
      <c r="I16" s="14" t="str">
        <f>IF(OR(B16&lt;&gt;"",J16&lt;&gt;""),IF($G$4="Recurso",IF(LEFT($G$5,1)="M",IF(VLOOKUP($G$5,'Definición técnica de imagenes'!$A$3:$G$17,6,FALSE)=0,"",VLOOKUP($G$5,'Definición técnica de imagenes'!$A$3:$G$17,6,FALSE)),IF($G$5="F1","","")),'Definición técnica de imagenes'!$F$16),"")</f>
        <v/>
      </c>
      <c r="J16" s="28" t="s">
        <v>156</v>
      </c>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cp:lastModifiedBy>
  <dcterms:created xsi:type="dcterms:W3CDTF">2014-07-01T23:43:25Z</dcterms:created>
  <dcterms:modified xsi:type="dcterms:W3CDTF">2015-04-15T19:26:19Z</dcterms:modified>
</cp:coreProperties>
</file>