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A10"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12" i="1"/>
  <c r="A13" i="1"/>
  <c r="A14" i="1"/>
  <c r="A15" i="1"/>
  <c r="A16" i="1"/>
  <c r="A17" i="1"/>
  <c r="A18" i="1"/>
  <c r="A19" i="1"/>
  <c r="A20" i="1"/>
  <c r="A21" i="1"/>
  <c r="A22" i="1"/>
  <c r="A23" i="1"/>
  <c r="A24" i="1"/>
  <c r="A25" i="1"/>
  <c r="A26" i="1"/>
  <c r="A27" i="1"/>
  <c r="A28" i="1"/>
  <c r="A29" i="1"/>
  <c r="A30" i="1"/>
  <c r="A11"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<sst xmlns="http://schemas.openxmlformats.org/spreadsheetml/2006/main" count="226" uniqueCount="153">
  <si>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</si>
  <si>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</si>
  <si>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</si>
  <si>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</si>
  <si>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</si>
  <si>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</si>
  <si>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</si>
  <si>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</si>
  <si>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</si>
  <si>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</si>
  <si>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</si>
  <si>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</si>
  <si>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</si>
  <si>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</si>
  <si>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</si>
  <si>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</si>
  <si>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</si>
  <si>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</si>
  <si>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</si>
  <si>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</si>
  <si>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</si>
  <si>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</si>
  <si>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</si>
  <si>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</si>
  <si>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</si>
  <si>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</si>
  <si>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</si>
  <si>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</si>
  <si>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</si>
  <si>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</si>
  <si>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</si>
  <si>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</si>
  <si>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</si>
  <si>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</si>
  <si>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</si>
  <si>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</si>
  <si>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</si>
  <si>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</si>
  <si>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</si>
  <si>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</si>
  <si>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</si>
  <si>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</si>
  <si>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</si>
  <si>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</si>
  <si>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</si>
  <si>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</si>
  <si>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</si>
  <si>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</si>
  <si>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</si>
  <si>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</si>
  <si>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</si>
  <si>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</si>
  <si>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</si>
  <si>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</si>
  <si>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</si>
  <si>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</si>
  <si>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</si>
  <si>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</si>
  <si>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</si>
  <si>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</si>
  <si>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</si>
  <si>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</si>
  <si>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</si>
  <si>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</si>
  <si>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</si>
  <si>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</si>
  <si>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</si>
  <si>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</si>
  <si>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</si>
  <si>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</si>
  <si>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</si>
  <si>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</si>
  <si>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</si>
  <si>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</si>
  <si>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</si>
  <si>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</si>
  <si>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</si>
  <si>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</si>
  <si>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</si>
  <si>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</si>
  <si>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</si>
  <si>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</si>
  <si>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</si>
  <si>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</si>
  <si>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</si>
  <si>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</si>
  <si>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</si>
  <si>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</si>
  <si>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</si>
  <si>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</si>
  <si>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</si>
  <si>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</si>
  <si>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</si>
  <si>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</si>
  <si>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</si>
  <si>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</si>
  <si>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</si>
  <si>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</si>
  <si>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</si>
  <si>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</si>
  <si>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</si>
  <si>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</si>
  <si>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</si>
  <si>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</si>
  <si>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</si>
  <si>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</si>
  <si>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</si>
  <si>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</si>
  <si>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</si>
  <si>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</si>
  <si>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</si>
  <si>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</si>
  <si>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</si>
  <si>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</si>
  <si>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</si>
  <si>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</si>
  <si>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</si>
  <si>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</si>
  <si>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</si>
  <si>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</si>
  <si>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</si>
  <si>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</si>
  <si>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</si>
  <si>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</si>
  <si>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</si>
  <si>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</si>
  <si>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</si>
  <si>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</si>
  <si>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</si>
  <si>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</si>
  <si>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</si>
  <si>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</si>
  <si>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</si>
  <si>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</si>
  <si>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</si>
  <si>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</si>
  <si>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</si>
  <si>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</si>
  <si>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</si>
  <si>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</si>
  <si>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</si>
  <si>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</si>
  <si>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</si>
  <si>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</si>
  <si>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</si>
  <si>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Miguel Aljure</t>
  </si>
  <si>
    <t>El sistema nervioso</t>
  </si>
  <si>
    <t>CN_08_01_CO_REC80</t>
  </si>
  <si>
    <t>Ver descripción</t>
  </si>
  <si>
    <t>Ilustración</t>
  </si>
  <si>
    <t>Horizontal</t>
  </si>
  <si>
    <t xml:space="preserve">Neuronas conectadas en donde se debn señalar varias estructuras. </t>
  </si>
  <si>
    <t xml:space="preserve">La imagen es para señalar varias estructuras, que aparecen en las dos imágenes de muestra en los dos links que se adjuntan.
http://html.rincondelvago.com/0005667812.png
http://3.bp.blogspot.com/-hI8H24ePHXQ/UTUfuoWABWI/AAAAAAAAAI0/1f2n5GbPMC8/s400/arco+reflejo.png
Se requiere la imagen de una neurona grande (en primer plano a la derecha), con su núcleo, dendritas, cuerpo, axón, vaina de mielina, célula de Schwan, nódulo de Ranvier (ver primer link). Esta neurona está conectada a otra neurona de menor tamaño, tanto por la derecha como por la izquierda, de manera que aparecen al menos 3 neuronas. La idea es que la neurona central sea más grande para poder señalar partes, pero este mayor tamaña en realidad sería una cosa de perspectiva, no porque la célula sea mayor (como la que aparece en el primer link). La neurona de un extremo de la cadena se une a un fragmento de piel (ver segundo link), mientras que la neurona del otro extremo llega a un músculo (ver segundo link).
Deben haber líneas que señalan cada una de las siguientes partes, para poder asociarlas a cada una de las palabras: núcleo, dendritas, cuerpo, axón, vaina de mielina, célula de Schwan, nódulo de Ranvier, sinapsis. Además, también deben estar señaladas la neurona terminal que llega a la piel y la neurona terminal que llega al músculo.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</si>
</sst>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0" activePane="bottomLeft" state="frozen"/>
      <selection pane="bottomLeft" activeCell="F6" sqref="F6"/>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6"/>
      <c r="I1" s="56"/>
      <c r="J1" s="16"/>
      <c r="K1" s="16"/>
    </row>
    <row r="2" spans="1:16" ht="15.75" x14ac:dyDescent="0.25">
      <c r="A2" s="1"/>
      <c r="B2" s="3" t="s">
        <v>129</v>
      </c>
      <c r="C2" s="87" t="s">
        <v>22</v>
      </c>
      <c r="D2" s="88"/>
      <c r="F2" s="80" t="s">
        <v>0</v>
      </c>
      <c r="G2" s="81"/>
      <c r="H2" s="56"/>
      <c r="I2" s="56"/>
      <c r="J2" s="16"/>
    </row>
    <row r="3" spans="1:16" ht="15.75" x14ac:dyDescent="0.25">
      <c r="A3" s="1"/>
      <c r="B3" s="4" t="s">
        <v>8</v>
      </c>
      <c r="C3" s="89">
        <v>8</v>
      </c>
      <c r="D3" s="90"/>
      <c r="F3" s="82">
        <v>42106</v>
      </c>
      <c r="G3" s="83"/>
      <c r="H3" s="56"/>
      <c r="I3" s="56"/>
      <c r="J3" s="16"/>
    </row>
    <row r="4" spans="1:16" ht="16.5" x14ac:dyDescent="0.3">
      <c r="A4" s="1"/>
      <c r="B4" s="4" t="s">
        <v>54</v>
      </c>
      <c r="C4" s="89" t="s">
        <v>146</v>
      </c>
      <c r="D4" s="90"/>
      <c r="E4" s="5"/>
      <c r="F4" s="55" t="s">
        <v>55</v>
      </c>
      <c r="G4" s="54" t="s">
        <v>56</v>
      </c>
      <c r="H4" s="56"/>
      <c r="I4" s="56"/>
      <c r="J4" s="16"/>
      <c r="K4" s="16"/>
    </row>
    <row r="5" spans="1:16" ht="16.5" thickBot="1" x14ac:dyDescent="0.3">
      <c r="A5" s="1"/>
      <c r="B5" s="6" t="s">
        <v>1</v>
      </c>
      <c r="C5" s="91" t="s">
        <v>145</v>
      </c>
      <c r="D5" s="92"/>
      <c r="E5" s="5"/>
      <c r="F5" s="53" t="str">
        <f>IF(G4="Recurso","Motor del recurso","")</f>
        <v>Motor del recurso</v>
      </c>
      <c r="G5" s="53" t="s">
        <v>82</v>
      </c>
      <c r="H5" s="56"/>
      <c r="I5" s="77"/>
      <c r="J5" s="16"/>
      <c r="K5" s="16"/>
    </row>
    <row r="6" spans="1:16" ht="16.5" thickBot="1" x14ac:dyDescent="0.3">
      <c r="A6" s="1"/>
      <c r="B6" s="1"/>
      <c r="C6" s="1"/>
      <c r="D6" s="1"/>
      <c r="E6" s="7"/>
      <c r="F6" s="1"/>
      <c r="G6" s="1"/>
      <c r="H6" s="56"/>
      <c r="I6" s="56"/>
      <c r="J6" s="16"/>
      <c r="K6" s="16"/>
    </row>
    <row r="7" spans="1:16" ht="15" customHeight="1" x14ac:dyDescent="0.25">
      <c r="A7" s="1"/>
      <c r="B7" s="40" t="s">
        <v>40</v>
      </c>
      <c r="C7" s="8" t="s">
        <v>147</v>
      </c>
      <c r="D7" s="39" t="s">
        <v>39</v>
      </c>
      <c r="F7" s="1"/>
      <c r="G7" s="1"/>
      <c r="H7" s="1"/>
      <c r="I7" s="1"/>
      <c r="J7" s="16"/>
      <c r="K7" s="16"/>
    </row>
    <row r="8" spans="1:16" s="9" customFormat="1" ht="16.5" thickBot="1" x14ac:dyDescent="0.3">
      <c r="A8" s="10"/>
      <c r="B8" s="10"/>
      <c r="C8" s="10"/>
      <c r="D8" s="11"/>
      <c r="E8" s="11"/>
      <c r="F8" s="84" t="s">
        <v>62</v>
      </c>
      <c r="G8" s="85"/>
      <c r="H8" s="85"/>
      <c r="I8" s="86"/>
      <c r="J8" s="18"/>
      <c r="K8" s="12"/>
      <c r="L8" s="2"/>
      <c r="M8" s="2"/>
      <c r="N8" s="2"/>
      <c r="O8" s="2"/>
      <c r="P8" s="2"/>
    </row>
    <row r="9" spans="1:16" ht="26.25" thickBot="1" x14ac:dyDescent="0.3">
      <c r="A9" s="36" t="s">
        <v>2</v>
      </c>
      <c r="B9" s="25" t="s">
        <v>9</v>
      </c>
      <c r="C9" s="24" t="s">
        <v>3</v>
      </c>
      <c r="D9" s="24" t="s">
        <v>4</v>
      </c>
      <c r="E9" s="24" t="s">
        <v>5</v>
      </c>
      <c r="F9" s="76" t="s">
        <v>61</v>
      </c>
      <c r="G9" s="76" t="s">
        <v>59</v>
      </c>
      <c r="H9" s="76" t="s">
        <v>60</v>
      </c>
      <c r="I9" s="76" t="s">
        <v>121</v>
      </c>
      <c r="J9" s="25" t="s">
        <v>6</v>
      </c>
      <c r="K9" s="26" t="s">
        <v>7</v>
      </c>
    </row>
    <row r="10" spans="1:16" s="12" customFormat="1" ht="409.5" x14ac:dyDescent="0.25">
      <c r="A10" s="13" t="str">
        <f>IF(OR(B10&lt;&gt;"",J10&lt;&gt;""),"IMG01","")</f>
        <v>IMG01</v>
      </c>
      <c r="B10" s="27" t="s">
        <v>148</v>
      </c>
      <c r="C10" s="27" t="str">
        <f>IF(OR(B10&lt;&gt;"",J10&lt;&gt;""),IF($G$4="Recurso",CONCATENATE($G$4," ",$G$5),$G$4),"")</f>
        <v>Recurso M9B</v>
      </c>
      <c r="D10" s="14" t="s">
        <v>149</v>
      </c>
      <c r="E10" s="14" t="s">
        <v>150</v>
      </c>
      <c r="F10" s="14" t="str">
        <f>IF(OR(B10&lt;&gt;"",J10&lt;&gt;""),CONCATENATE($C$7,"_",$A10,IF($G$4="Cuaderno de Estudio","_small",CONCATENATE(IF(I10="","","n"),IF(LEFT($G$5,1)="F",".jpg",".png")))),"")</f>
        <v>CN_08_01_CO_REC80_IMG01n.png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CN_08_01_CO_REC80_IMG01a.png</v>
      </c>
      <c r="I10" s="14" t="str">
        <f>IF(OR(B10&lt;&gt;"",J10&lt;&gt;""),IF($G$4="Recurso",IF(LEFT($G$5,1)="M",IF(VLOOKUP($G$5,'Definición técnica de imagenes'!$A$3:$G$17,6,FALSE)=0,"",VLOOKUP($G$5,'Definición técnica de imagenes'!$A$3:$G$17,6,FALSE)),IF($G$5="F1","","")),'Definición técnica de imagenes'!$F$16),"")</f>
        <v>500 x 500 px</v>
      </c>
      <c r="J10" s="14" t="s">
        <v>151</v>
      </c>
      <c r="K10" s="19" t="s">
        <v>152</v>
      </c>
    </row>
    <row r="11" spans="1:16" s="12" customFormat="1" ht="13.9" customHeight="1" x14ac:dyDescent="0.25">
      <c r="A11" s="13" t="str">
        <f>IF(OR(B11&lt;&gt;"",J11&lt;&gt;""),CONCATENATE(LEFT(A10,3),IF(MID(A10,4,2)+1&lt;10,CONCATENATE("0",MID(A10,4,2)+1))),"")</f>
        <v/>
      </c>
      <c r="B11" s="28"/>
      <c r="C11" s="27" t="str">
        <f t="shared" ref="C11:C22" si="0">IF(OR(B11&lt;&gt;"",J11&lt;&gt;""),IF($G$4="Recurso",CONCATENATE($G$4," ",$G$5),$G$4),"")</f>
        <v/>
      </c>
      <c r="D11" s="14"/>
      <c r="E11" s="14"/>
      <c r="F11" s="14" t="str">
        <f t="shared" ref="F11:F74" si="1">IF(OR(B11&lt;&gt;"",J11&lt;&gt;""),CONCATENATE($C$7,"_",$A11,IF($G$4="Cuaderno de Estudio","_small",CONCATENATE(IF(I11="","","n"),IF(LEFT($G$5,1)="F",".jpg",".png")))),"")</f>
        <v/>
      </c>
      <c r="G11" s="14" t="str">
        <f>IF(F11&lt;&gt;"",IF($G$4="Recurso",IF(LEFT($G$5,1)="M",VLOOKUP($G$5,'Definición técnica de imagenes'!$A$3:$G$17,5,FALSE),IF($G$5="F1",'Definición técnica de imagenes'!$E$15,'Definición técnica de imagenes'!$F$13)),'Definición técnica de imagenes'!$E$16),"")</f>
        <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x14ac:dyDescent="0.25">
      <c r="A12" s="13" t="str">
        <f t="shared" ref="A12:A30" si="3">IF(OR(B12&lt;&gt;"",J12&lt;&gt;""),CONCATENATE(LEFT(A11,3),IF(MID(A11,4,2)+1&lt;10,CONCATENATE("0",MID(A11,4,2)+1))),"")</f>
        <v/>
      </c>
      <c r="B12" s="29"/>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x14ac:dyDescent="0.25">
      <c r="A13" s="13" t="str">
        <f t="shared" si="3"/>
        <v/>
      </c>
      <c r="B13" s="28"/>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x14ac:dyDescent="0.25">
      <c r="A14" s="13" t="str">
        <f t="shared" si="3"/>
        <v/>
      </c>
      <c r="B14" s="28"/>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t="str">
        <f t="shared" si="3"/>
        <v/>
      </c>
      <c r="B15" s="28"/>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34"/>
      <c r="K16" s="37"/>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34"/>
      <c r="K19" s="37"/>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8" customWidth="1"/>
    <col min="2" max="2" width="11" style="38"/>
    <col min="3" max="3" width="13.875" style="38" customWidth="1"/>
    <col min="4" max="4" width="11.375" style="38" customWidth="1"/>
    <col min="5" max="7" width="11" style="38"/>
    <col min="8" max="11" width="11" style="38" hidden="1" customWidth="1"/>
    <col min="12" max="16384" width="11" style="38"/>
  </cols>
  <sheetData>
    <row r="1" spans="1:11" ht="16.5" thickBot="1" x14ac:dyDescent="0.3">
      <c r="A1" s="95" t="s">
        <v>38</v>
      </c>
      <c r="B1" s="96"/>
      <c r="C1" s="96"/>
      <c r="D1" s="96"/>
      <c r="E1" s="96"/>
      <c r="F1" s="97"/>
    </row>
    <row r="2" spans="1:11" x14ac:dyDescent="0.25">
      <c r="A2" s="46" t="s">
        <v>42</v>
      </c>
      <c r="B2" s="47"/>
      <c r="C2" s="98" t="s">
        <v>13</v>
      </c>
      <c r="D2" s="99"/>
      <c r="E2" s="100"/>
      <c r="F2" s="48"/>
    </row>
    <row r="3" spans="1:11" ht="63" x14ac:dyDescent="0.25">
      <c r="A3" s="49" t="s">
        <v>43</v>
      </c>
      <c r="B3" s="47"/>
      <c r="C3" s="104" t="s">
        <v>14</v>
      </c>
      <c r="D3" s="105"/>
      <c r="E3" s="106"/>
      <c r="F3" s="48"/>
      <c r="H3" s="38" t="s">
        <v>18</v>
      </c>
      <c r="I3" s="38" t="s">
        <v>19</v>
      </c>
      <c r="J3" s="38" t="s">
        <v>20</v>
      </c>
      <c r="K3" s="38" t="s">
        <v>52</v>
      </c>
    </row>
    <row r="4" spans="1:11" ht="31.5" x14ac:dyDescent="0.25">
      <c r="A4" s="46" t="s">
        <v>44</v>
      </c>
      <c r="B4" s="47"/>
      <c r="C4" s="42" t="s">
        <v>15</v>
      </c>
      <c r="D4" s="41" t="s">
        <v>16</v>
      </c>
      <c r="E4" s="45" t="s">
        <v>17</v>
      </c>
      <c r="F4" s="48"/>
      <c r="H4" s="38" t="s">
        <v>21</v>
      </c>
      <c r="I4" s="38" t="s">
        <v>25</v>
      </c>
      <c r="J4" s="38">
        <v>1</v>
      </c>
      <c r="K4" s="38">
        <v>1</v>
      </c>
    </row>
    <row r="5" spans="1:11" ht="79.5" thickBot="1" x14ac:dyDescent="0.3">
      <c r="A5" s="49" t="s">
        <v>45</v>
      </c>
      <c r="B5" s="47"/>
      <c r="C5" s="44" t="s">
        <v>35</v>
      </c>
      <c r="D5" s="107" t="str">
        <f>CONCATENATE(H21,"_",I21,"_",J21,"_CO")</f>
        <v>LE_07_04_CO</v>
      </c>
      <c r="E5" s="108"/>
      <c r="F5" s="48"/>
      <c r="H5" s="38" t="s">
        <v>22</v>
      </c>
      <c r="I5" s="38" t="s">
        <v>26</v>
      </c>
      <c r="J5" s="38">
        <v>2</v>
      </c>
      <c r="K5" s="38">
        <v>2</v>
      </c>
    </row>
    <row r="6" spans="1:11" ht="32.25" thickBot="1" x14ac:dyDescent="0.3">
      <c r="A6" s="46" t="s">
        <v>10</v>
      </c>
      <c r="B6" s="47"/>
      <c r="C6" s="47"/>
      <c r="D6" s="47"/>
      <c r="E6" s="47"/>
      <c r="F6" s="48"/>
      <c r="H6" s="38" t="s">
        <v>23</v>
      </c>
      <c r="I6" s="38" t="s">
        <v>27</v>
      </c>
      <c r="J6" s="38">
        <v>3</v>
      </c>
      <c r="K6" s="38">
        <v>3</v>
      </c>
    </row>
    <row r="7" spans="1:11" ht="48" thickBot="1" x14ac:dyDescent="0.3">
      <c r="A7" s="49" t="s">
        <v>11</v>
      </c>
      <c r="B7" s="47"/>
      <c r="C7" s="78" t="s">
        <v>127</v>
      </c>
      <c r="D7" s="93" t="str">
        <f>CONCATENATE("SolicitudGrafica_",D5,".xls")</f>
        <v>SolicitudGrafica_LE_07_04_CO.xls</v>
      </c>
      <c r="E7" s="93"/>
      <c r="F7" s="94"/>
      <c r="H7" s="38" t="s">
        <v>24</v>
      </c>
      <c r="I7" s="38" t="s">
        <v>28</v>
      </c>
      <c r="J7" s="38">
        <v>4</v>
      </c>
      <c r="K7" s="38">
        <v>4</v>
      </c>
    </row>
    <row r="8" spans="1:11" ht="47.25" x14ac:dyDescent="0.25">
      <c r="A8" s="49" t="s">
        <v>53</v>
      </c>
      <c r="B8" s="47"/>
      <c r="C8" s="47"/>
      <c r="D8" s="47"/>
      <c r="E8" s="47"/>
      <c r="F8" s="48"/>
      <c r="I8" s="38" t="s">
        <v>29</v>
      </c>
      <c r="J8" s="38">
        <v>5</v>
      </c>
      <c r="K8" s="38">
        <v>5</v>
      </c>
    </row>
    <row r="9" spans="1:11" ht="47.25" x14ac:dyDescent="0.25">
      <c r="A9" s="49" t="s">
        <v>12</v>
      </c>
      <c r="B9" s="47"/>
      <c r="C9" s="47"/>
      <c r="D9" s="47"/>
      <c r="E9" s="47"/>
      <c r="F9" s="48"/>
      <c r="I9" s="38" t="s">
        <v>30</v>
      </c>
      <c r="J9" s="38">
        <v>6</v>
      </c>
      <c r="K9" s="38">
        <v>6</v>
      </c>
    </row>
    <row r="10" spans="1:11" ht="32.25" thickBot="1" x14ac:dyDescent="0.3">
      <c r="A10" s="50" t="s">
        <v>36</v>
      </c>
      <c r="B10" s="51"/>
      <c r="C10" s="51"/>
      <c r="D10" s="51"/>
      <c r="E10" s="51"/>
      <c r="F10" s="52"/>
      <c r="I10" s="38" t="s">
        <v>31</v>
      </c>
      <c r="J10" s="38">
        <v>7</v>
      </c>
      <c r="K10" s="38">
        <v>7</v>
      </c>
    </row>
    <row r="11" spans="1:11" x14ac:dyDescent="0.25">
      <c r="I11" s="38" t="s">
        <v>32</v>
      </c>
      <c r="J11" s="38">
        <v>8</v>
      </c>
      <c r="K11" s="38">
        <v>8</v>
      </c>
    </row>
    <row r="12" spans="1:11" ht="16.5" thickBot="1" x14ac:dyDescent="0.3">
      <c r="I12" s="38" t="s">
        <v>37</v>
      </c>
      <c r="J12" s="38">
        <v>9</v>
      </c>
      <c r="K12" s="38">
        <v>9</v>
      </c>
    </row>
    <row r="13" spans="1:11" x14ac:dyDescent="0.25">
      <c r="A13" s="95" t="s">
        <v>41</v>
      </c>
      <c r="B13" s="96"/>
      <c r="C13" s="96"/>
      <c r="D13" s="96"/>
      <c r="E13" s="96"/>
      <c r="F13" s="97"/>
      <c r="I13" s="38" t="s">
        <v>33</v>
      </c>
      <c r="J13" s="38">
        <v>10</v>
      </c>
      <c r="K13" s="38">
        <v>10</v>
      </c>
    </row>
    <row r="14" spans="1:11" ht="16.5" thickBot="1" x14ac:dyDescent="0.3">
      <c r="A14" s="49"/>
      <c r="B14" s="47"/>
      <c r="C14" s="47"/>
      <c r="D14" s="47"/>
      <c r="E14" s="47"/>
      <c r="F14" s="48"/>
      <c r="I14" s="38" t="s">
        <v>34</v>
      </c>
      <c r="J14" s="38">
        <v>11</v>
      </c>
      <c r="K14" s="38">
        <v>11</v>
      </c>
    </row>
    <row r="15" spans="1:11" x14ac:dyDescent="0.25">
      <c r="A15" s="46" t="s">
        <v>46</v>
      </c>
      <c r="B15" s="47"/>
      <c r="C15" s="98" t="s">
        <v>49</v>
      </c>
      <c r="D15" s="99"/>
      <c r="E15" s="99"/>
      <c r="F15" s="100"/>
      <c r="J15" s="38">
        <v>12</v>
      </c>
      <c r="K15" s="38">
        <v>12</v>
      </c>
    </row>
    <row r="16" spans="1:11" ht="67.150000000000006" customHeight="1" x14ac:dyDescent="0.25">
      <c r="A16" s="49" t="s">
        <v>47</v>
      </c>
      <c r="B16" s="47"/>
      <c r="C16" s="42" t="s">
        <v>15</v>
      </c>
      <c r="D16" s="41" t="s">
        <v>16</v>
      </c>
      <c r="E16" s="41" t="s">
        <v>17</v>
      </c>
      <c r="F16" s="43" t="s">
        <v>50</v>
      </c>
      <c r="J16" s="38">
        <v>13</v>
      </c>
      <c r="K16" s="38">
        <v>13</v>
      </c>
    </row>
    <row r="17" spans="1:11" ht="32.1" customHeight="1" thickBot="1" x14ac:dyDescent="0.3">
      <c r="A17" s="46" t="s">
        <v>44</v>
      </c>
      <c r="B17" s="47"/>
      <c r="C17" s="44" t="s">
        <v>35</v>
      </c>
      <c r="D17" s="101" t="str">
        <f>CONCATENATE(H21,"_",I21,"_",J21,"_",K45)</f>
        <v>LE_07_04_REC10</v>
      </c>
      <c r="E17" s="102"/>
      <c r="F17" s="103"/>
      <c r="J17" s="38">
        <v>14</v>
      </c>
      <c r="K17" s="38">
        <v>14</v>
      </c>
    </row>
    <row r="18" spans="1:11" ht="79.5" thickBot="1" x14ac:dyDescent="0.3">
      <c r="A18" s="49" t="s">
        <v>48</v>
      </c>
      <c r="B18" s="47"/>
      <c r="C18" s="78" t="s">
        <v>128</v>
      </c>
      <c r="D18" s="93" t="str">
        <f>CONCATENATE("SolicitudGrafica_",D17,".xls")</f>
        <v>SolicitudGrafica_LE_07_04_REC10.xls</v>
      </c>
      <c r="E18" s="93"/>
      <c r="F18" s="94"/>
      <c r="J18" s="38">
        <v>15</v>
      </c>
      <c r="K18" s="38">
        <v>15</v>
      </c>
    </row>
    <row r="19" spans="1:11" x14ac:dyDescent="0.25">
      <c r="A19" s="46" t="s">
        <v>10</v>
      </c>
      <c r="B19" s="47"/>
      <c r="C19" s="47"/>
      <c r="D19" s="47"/>
      <c r="E19" s="47"/>
      <c r="F19" s="48"/>
      <c r="H19" s="38">
        <v>3</v>
      </c>
      <c r="J19" s="38">
        <v>16</v>
      </c>
      <c r="K19" s="38">
        <v>16</v>
      </c>
    </row>
    <row r="20" spans="1:11" ht="63.75" thickBot="1" x14ac:dyDescent="0.3">
      <c r="A20" s="50" t="s">
        <v>51</v>
      </c>
      <c r="B20" s="51"/>
      <c r="C20" s="51"/>
      <c r="D20" s="51"/>
      <c r="E20" s="51"/>
      <c r="F20" s="52"/>
      <c r="H20" s="38">
        <v>4</v>
      </c>
      <c r="I20" s="38">
        <v>5</v>
      </c>
      <c r="J20" s="38">
        <v>4</v>
      </c>
      <c r="K20" s="38">
        <v>17</v>
      </c>
    </row>
    <row r="21" spans="1:11" x14ac:dyDescent="0.25">
      <c r="H21" s="38" t="str">
        <f>IF(INDEX(H4:H7,H20)=H4,"MA",IF(INDEX(H4:H7,H20)=H5,"CN",IF(INDEX(H4:H7,H20)=H6,"CS",IF(INDEX(H4:H7,H20)=H7,"LE"))))</f>
        <v>LE</v>
      </c>
      <c r="I21" s="38" t="str">
        <f>CONCATENATE(IF((I20+2)&lt;10,"0",""),I20+2)</f>
        <v>07</v>
      </c>
      <c r="J21" s="38" t="str">
        <f>CONCATENATE(IF(J20&lt;10,"0",""),J20)</f>
        <v>04</v>
      </c>
      <c r="K21" s="38">
        <v>18</v>
      </c>
    </row>
    <row r="22" spans="1:11" x14ac:dyDescent="0.25">
      <c r="K22" s="38">
        <v>19</v>
      </c>
    </row>
    <row r="23" spans="1:11" x14ac:dyDescent="0.25">
      <c r="K23" s="38">
        <v>20</v>
      </c>
    </row>
    <row r="24" spans="1:11" x14ac:dyDescent="0.25">
      <c r="K24" s="38">
        <v>21</v>
      </c>
    </row>
    <row r="25" spans="1:11" x14ac:dyDescent="0.25">
      <c r="K25" s="38">
        <v>22</v>
      </c>
    </row>
    <row r="26" spans="1:11" x14ac:dyDescent="0.25">
      <c r="K26" s="38">
        <v>23</v>
      </c>
    </row>
    <row r="27" spans="1:11" x14ac:dyDescent="0.25">
      <c r="K27" s="38">
        <v>24</v>
      </c>
    </row>
    <row r="28" spans="1:11" x14ac:dyDescent="0.25">
      <c r="K28" s="38">
        <v>25</v>
      </c>
    </row>
    <row r="29" spans="1:11" x14ac:dyDescent="0.25">
      <c r="K29" s="38">
        <v>26</v>
      </c>
    </row>
    <row r="30" spans="1:11" x14ac:dyDescent="0.25">
      <c r="K30" s="38">
        <v>27</v>
      </c>
    </row>
    <row r="31" spans="1:11" x14ac:dyDescent="0.25">
      <c r="K31" s="38">
        <v>28</v>
      </c>
    </row>
    <row r="32" spans="1:11" x14ac:dyDescent="0.25">
      <c r="K32" s="38">
        <v>29</v>
      </c>
    </row>
    <row r="33" spans="11:11" x14ac:dyDescent="0.25">
      <c r="K33" s="38">
        <v>30</v>
      </c>
    </row>
    <row r="34" spans="11:11" x14ac:dyDescent="0.25">
      <c r="K34" s="38">
        <v>31</v>
      </c>
    </row>
    <row r="35" spans="11:11" x14ac:dyDescent="0.25">
      <c r="K35" s="38">
        <v>32</v>
      </c>
    </row>
    <row r="36" spans="11:11" x14ac:dyDescent="0.25">
      <c r="K36" s="38">
        <v>33</v>
      </c>
    </row>
    <row r="37" spans="11:11" x14ac:dyDescent="0.25">
      <c r="K37" s="38">
        <v>34</v>
      </c>
    </row>
    <row r="38" spans="11:11" x14ac:dyDescent="0.25">
      <c r="K38" s="38">
        <v>35</v>
      </c>
    </row>
    <row r="39" spans="11:11" x14ac:dyDescent="0.25">
      <c r="K39" s="38">
        <v>36</v>
      </c>
    </row>
    <row r="40" spans="11:11" x14ac:dyDescent="0.25">
      <c r="K40" s="38">
        <v>37</v>
      </c>
    </row>
    <row r="41" spans="11:11" x14ac:dyDescent="0.25">
      <c r="K41" s="38">
        <v>38</v>
      </c>
    </row>
    <row r="42" spans="11:11" x14ac:dyDescent="0.25">
      <c r="K42" s="38">
        <v>39</v>
      </c>
    </row>
    <row r="43" spans="11:11" x14ac:dyDescent="0.25">
      <c r="K43" s="38">
        <v>40</v>
      </c>
    </row>
    <row r="44" spans="11:11" x14ac:dyDescent="0.25">
      <c r="K44" s="38">
        <v>1</v>
      </c>
    </row>
    <row r="45" spans="11:11" x14ac:dyDescent="0.25">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8" customWidth="1"/>
    <col min="2" max="2" width="22.25" style="38" customWidth="1"/>
    <col min="3" max="3" width="17.375" style="38" customWidth="1"/>
    <col min="4" max="4" width="10.875" style="38"/>
    <col min="5" max="5" width="11.75" style="38" customWidth="1"/>
    <col min="6" max="6" width="12.75" style="38" customWidth="1"/>
    <col min="7" max="7" width="11" style="38" customWidth="1"/>
    <col min="8" max="8" width="24.5" style="38" customWidth="1"/>
    <col min="9" max="9" width="22.25" style="38" customWidth="1"/>
    <col min="10" max="10" width="20.75" style="38" customWidth="1"/>
    <col min="11" max="11" width="44.5" style="38" customWidth="1"/>
    <col min="12" max="16384" width="10.875" style="38"/>
  </cols>
  <sheetData>
    <row r="1" spans="1:11" x14ac:dyDescent="0.25">
      <c r="A1" s="109" t="s">
        <v>56</v>
      </c>
      <c r="B1" s="109" t="s">
        <v>63</v>
      </c>
      <c r="C1" s="109" t="s">
        <v>64</v>
      </c>
      <c r="D1" s="109" t="s">
        <v>5</v>
      </c>
      <c r="E1" s="109" t="s">
        <v>65</v>
      </c>
      <c r="F1" s="109" t="s">
        <v>66</v>
      </c>
      <c r="G1" s="109" t="s">
        <v>67</v>
      </c>
      <c r="H1" s="110" t="s">
        <v>68</v>
      </c>
      <c r="I1" s="110"/>
      <c r="J1" s="110"/>
    </row>
    <row r="2" spans="1:11" x14ac:dyDescent="0.25">
      <c r="A2" s="109"/>
      <c r="B2" s="109"/>
      <c r="C2" s="109"/>
      <c r="D2" s="109"/>
      <c r="E2" s="109"/>
      <c r="F2" s="109"/>
      <c r="G2" s="109"/>
      <c r="H2" s="57" t="s">
        <v>65</v>
      </c>
      <c r="I2" s="57" t="s">
        <v>66</v>
      </c>
      <c r="J2" s="57" t="s">
        <v>67</v>
      </c>
    </row>
    <row r="3" spans="1:11" s="59" customFormat="1" x14ac:dyDescent="0.25">
      <c r="A3" s="58" t="s">
        <v>69</v>
      </c>
      <c r="B3" s="58" t="s">
        <v>70</v>
      </c>
      <c r="C3" s="58" t="s">
        <v>71</v>
      </c>
      <c r="D3" s="58" t="s">
        <v>72</v>
      </c>
      <c r="E3" s="58" t="s">
        <v>73</v>
      </c>
      <c r="F3" s="58"/>
      <c r="G3" s="58"/>
      <c r="H3" s="58" t="s">
        <v>130</v>
      </c>
      <c r="I3" s="58"/>
      <c r="J3" s="58"/>
    </row>
    <row r="4" spans="1:11" s="59" customFormat="1" x14ac:dyDescent="0.25">
      <c r="A4" s="60" t="s">
        <v>57</v>
      </c>
      <c r="B4" s="60" t="s">
        <v>74</v>
      </c>
      <c r="C4" s="60" t="s">
        <v>71</v>
      </c>
      <c r="D4" s="60" t="s">
        <v>72</v>
      </c>
      <c r="E4" s="60" t="s">
        <v>75</v>
      </c>
      <c r="F4" s="60" t="s">
        <v>76</v>
      </c>
      <c r="G4" s="60"/>
      <c r="H4" s="60" t="s">
        <v>131</v>
      </c>
      <c r="I4" s="60" t="s">
        <v>133</v>
      </c>
      <c r="J4" s="60"/>
    </row>
    <row r="5" spans="1:11" s="59" customFormat="1" x14ac:dyDescent="0.25">
      <c r="A5" s="61" t="s">
        <v>77</v>
      </c>
      <c r="B5" s="60" t="s">
        <v>78</v>
      </c>
      <c r="C5" s="60" t="s">
        <v>71</v>
      </c>
      <c r="D5" s="60" t="s">
        <v>72</v>
      </c>
      <c r="E5" s="60" t="s">
        <v>75</v>
      </c>
      <c r="F5" s="60" t="s">
        <v>76</v>
      </c>
      <c r="G5" s="62"/>
      <c r="H5" s="60" t="s">
        <v>131</v>
      </c>
      <c r="I5" s="60" t="s">
        <v>133</v>
      </c>
      <c r="J5" s="62"/>
    </row>
    <row r="6" spans="1:11" s="59" customFormat="1" x14ac:dyDescent="0.25">
      <c r="A6" s="60" t="s">
        <v>58</v>
      </c>
      <c r="B6" s="60" t="s">
        <v>79</v>
      </c>
      <c r="C6" s="60" t="s">
        <v>71</v>
      </c>
      <c r="D6" s="60" t="s">
        <v>72</v>
      </c>
      <c r="E6" s="60" t="s">
        <v>75</v>
      </c>
      <c r="F6" s="60" t="s">
        <v>76</v>
      </c>
      <c r="G6" s="60" t="s">
        <v>73</v>
      </c>
      <c r="H6" s="60" t="s">
        <v>131</v>
      </c>
      <c r="I6" s="60" t="s">
        <v>133</v>
      </c>
      <c r="J6" s="60" t="s">
        <v>134</v>
      </c>
    </row>
    <row r="7" spans="1:11" s="59" customFormat="1" ht="25.5" x14ac:dyDescent="0.25">
      <c r="A7" s="60" t="s">
        <v>80</v>
      </c>
      <c r="B7" s="60" t="s">
        <v>81</v>
      </c>
      <c r="C7" s="60" t="s">
        <v>71</v>
      </c>
      <c r="D7" s="60" t="s">
        <v>72</v>
      </c>
      <c r="E7" s="60" t="s">
        <v>75</v>
      </c>
      <c r="F7" s="60" t="s">
        <v>76</v>
      </c>
      <c r="G7" s="60"/>
      <c r="H7" s="60" t="s">
        <v>131</v>
      </c>
      <c r="I7" s="60" t="s">
        <v>133</v>
      </c>
      <c r="J7" s="60"/>
    </row>
    <row r="8" spans="1:11" s="59" customFormat="1" ht="25.5" x14ac:dyDescent="0.25">
      <c r="A8" s="60" t="s">
        <v>82</v>
      </c>
      <c r="B8" s="60" t="s">
        <v>83</v>
      </c>
      <c r="C8" s="60" t="s">
        <v>71</v>
      </c>
      <c r="D8" s="60" t="s">
        <v>72</v>
      </c>
      <c r="E8" s="60" t="s">
        <v>75</v>
      </c>
      <c r="F8" s="60" t="s">
        <v>76</v>
      </c>
      <c r="G8" s="60"/>
      <c r="H8" s="60" t="s">
        <v>131</v>
      </c>
      <c r="I8" s="60" t="s">
        <v>133</v>
      </c>
      <c r="J8" s="60"/>
    </row>
    <row r="9" spans="1:11" s="59" customFormat="1" x14ac:dyDescent="0.25">
      <c r="A9" s="60" t="s">
        <v>84</v>
      </c>
      <c r="B9" s="60" t="s">
        <v>85</v>
      </c>
      <c r="C9" s="60" t="s">
        <v>71</v>
      </c>
      <c r="D9" s="60" t="s">
        <v>72</v>
      </c>
      <c r="E9" s="60" t="s">
        <v>75</v>
      </c>
      <c r="F9" s="60" t="s">
        <v>76</v>
      </c>
      <c r="G9" s="60"/>
      <c r="H9" s="60" t="s">
        <v>131</v>
      </c>
      <c r="I9" s="60" t="s">
        <v>133</v>
      </c>
      <c r="J9" s="60"/>
    </row>
    <row r="10" spans="1:11" s="59" customFormat="1" x14ac:dyDescent="0.25">
      <c r="A10" s="60" t="s">
        <v>86</v>
      </c>
      <c r="B10" s="60" t="s">
        <v>87</v>
      </c>
      <c r="C10" s="60" t="s">
        <v>71</v>
      </c>
      <c r="D10" s="60" t="s">
        <v>72</v>
      </c>
      <c r="E10" s="60" t="s">
        <v>88</v>
      </c>
      <c r="F10" s="60"/>
      <c r="G10" s="60"/>
      <c r="H10" s="60" t="s">
        <v>130</v>
      </c>
      <c r="I10" s="60" t="s">
        <v>133</v>
      </c>
      <c r="J10" s="60"/>
    </row>
    <row r="11" spans="1:11" s="59" customFormat="1" ht="25.5" x14ac:dyDescent="0.25">
      <c r="A11" s="60" t="s">
        <v>89</v>
      </c>
      <c r="B11" s="60" t="s">
        <v>90</v>
      </c>
      <c r="C11" s="60" t="s">
        <v>71</v>
      </c>
      <c r="D11" s="60" t="s">
        <v>72</v>
      </c>
      <c r="E11" s="60" t="s">
        <v>75</v>
      </c>
      <c r="F11" s="60" t="s">
        <v>76</v>
      </c>
      <c r="G11" s="60"/>
      <c r="H11" s="60" t="s">
        <v>131</v>
      </c>
      <c r="I11" s="60" t="s">
        <v>133</v>
      </c>
      <c r="J11" s="60"/>
    </row>
    <row r="12" spans="1:11" s="59" customFormat="1" x14ac:dyDescent="0.25">
      <c r="A12" s="60" t="s">
        <v>91</v>
      </c>
      <c r="B12" s="60" t="s">
        <v>92</v>
      </c>
      <c r="C12" s="60" t="s">
        <v>71</v>
      </c>
      <c r="D12" s="60" t="s">
        <v>72</v>
      </c>
      <c r="E12" s="60" t="s">
        <v>75</v>
      </c>
      <c r="F12" s="60" t="s">
        <v>76</v>
      </c>
      <c r="G12" s="60"/>
      <c r="H12" s="60" t="s">
        <v>131</v>
      </c>
      <c r="I12" s="60" t="s">
        <v>133</v>
      </c>
      <c r="J12" s="60"/>
    </row>
    <row r="13" spans="1:11" ht="63" x14ac:dyDescent="0.25">
      <c r="A13" s="63" t="s">
        <v>93</v>
      </c>
      <c r="B13" s="63" t="s">
        <v>94</v>
      </c>
      <c r="C13" s="60" t="s">
        <v>71</v>
      </c>
      <c r="D13" s="64" t="s">
        <v>95</v>
      </c>
      <c r="E13" s="64"/>
      <c r="F13" s="65" t="s">
        <v>125</v>
      </c>
      <c r="G13" s="63"/>
      <c r="H13" s="60"/>
      <c r="I13" s="60" t="s">
        <v>130</v>
      </c>
      <c r="J13" s="63"/>
      <c r="K13" s="38" t="s">
        <v>96</v>
      </c>
    </row>
    <row r="14" spans="1:11" x14ac:dyDescent="0.25">
      <c r="A14" s="63" t="s">
        <v>97</v>
      </c>
      <c r="B14" s="63" t="s">
        <v>98</v>
      </c>
      <c r="C14" s="60" t="s">
        <v>71</v>
      </c>
      <c r="D14" s="64" t="s">
        <v>72</v>
      </c>
      <c r="E14" s="64"/>
      <c r="F14" s="65" t="s">
        <v>126</v>
      </c>
      <c r="G14" s="63"/>
      <c r="H14" s="60"/>
      <c r="I14" s="60" t="s">
        <v>130</v>
      </c>
      <c r="J14" s="63"/>
    </row>
    <row r="15" spans="1:11" ht="31.5" x14ac:dyDescent="0.25">
      <c r="A15" s="63" t="s">
        <v>99</v>
      </c>
      <c r="B15" s="63" t="s">
        <v>100</v>
      </c>
      <c r="C15" s="60" t="s">
        <v>101</v>
      </c>
      <c r="D15" s="63" t="s">
        <v>95</v>
      </c>
      <c r="E15" s="63" t="s">
        <v>124</v>
      </c>
      <c r="F15" s="63"/>
      <c r="G15" s="63"/>
      <c r="H15" s="60" t="s">
        <v>130</v>
      </c>
      <c r="I15" s="63"/>
      <c r="J15" s="63"/>
      <c r="K15" s="38" t="s">
        <v>102</v>
      </c>
    </row>
    <row r="16" spans="1:11" ht="94.5" x14ac:dyDescent="0.25">
      <c r="A16" s="65" t="s">
        <v>103</v>
      </c>
      <c r="B16" s="65"/>
      <c r="C16" s="61" t="s">
        <v>101</v>
      </c>
      <c r="D16" s="65" t="s">
        <v>104</v>
      </c>
      <c r="E16" s="64" t="s">
        <v>122</v>
      </c>
      <c r="F16" s="64" t="s">
        <v>123</v>
      </c>
      <c r="G16" s="64"/>
      <c r="H16" s="65" t="s">
        <v>132</v>
      </c>
      <c r="I16" s="65" t="s">
        <v>135</v>
      </c>
      <c r="J16" s="64"/>
      <c r="K16" s="66" t="s">
        <v>105</v>
      </c>
    </row>
    <row r="17" spans="1:11" ht="25.5" x14ac:dyDescent="0.25">
      <c r="A17" s="60" t="s">
        <v>106</v>
      </c>
      <c r="B17" s="60"/>
      <c r="C17" s="60" t="s">
        <v>71</v>
      </c>
      <c r="D17" s="60" t="s">
        <v>72</v>
      </c>
      <c r="E17" s="60" t="s">
        <v>107</v>
      </c>
      <c r="F17" s="60" t="s">
        <v>108</v>
      </c>
      <c r="G17" s="60"/>
      <c r="H17" s="67" t="s">
        <v>109</v>
      </c>
      <c r="I17" s="67" t="s">
        <v>110</v>
      </c>
      <c r="J17" s="60"/>
      <c r="K17" s="68" t="s">
        <v>111</v>
      </c>
    </row>
    <row r="20" spans="1:11" x14ac:dyDescent="0.25">
      <c r="A20" s="69" t="s">
        <v>112</v>
      </c>
    </row>
    <row r="21" spans="1:11" x14ac:dyDescent="0.25">
      <c r="A21" s="70" t="s">
        <v>113</v>
      </c>
      <c r="B21" s="71" t="s">
        <v>136</v>
      </c>
      <c r="C21" s="72" t="s">
        <v>22</v>
      </c>
      <c r="D21" s="71"/>
      <c r="E21" s="71"/>
    </row>
    <row r="22" spans="1:11" x14ac:dyDescent="0.25">
      <c r="A22" s="73" t="s">
        <v>114</v>
      </c>
      <c r="B22" s="79" t="s">
        <v>137</v>
      </c>
      <c r="C22" s="75" t="s">
        <v>138</v>
      </c>
      <c r="D22" s="74"/>
      <c r="E22" s="74"/>
    </row>
    <row r="23" spans="1:11" x14ac:dyDescent="0.25">
      <c r="A23" s="73" t="s">
        <v>115</v>
      </c>
      <c r="B23" s="79" t="s">
        <v>139</v>
      </c>
      <c r="C23" s="75" t="s">
        <v>140</v>
      </c>
      <c r="D23" s="74"/>
      <c r="E23" s="74"/>
    </row>
    <row r="24" spans="1:11" ht="31.5" x14ac:dyDescent="0.25">
      <c r="A24" s="73" t="s">
        <v>116</v>
      </c>
      <c r="B24" s="74" t="s">
        <v>141</v>
      </c>
      <c r="C24" s="75" t="s">
        <v>144</v>
      </c>
      <c r="D24" s="74"/>
      <c r="E24" s="74"/>
    </row>
    <row r="25" spans="1:11" x14ac:dyDescent="0.25">
      <c r="A25" s="73" t="s">
        <v>117</v>
      </c>
      <c r="B25" s="74" t="s">
        <v>142</v>
      </c>
      <c r="C25" s="75" t="s">
        <v>143</v>
      </c>
      <c r="D25" s="74"/>
      <c r="E25" s="74"/>
    </row>
    <row r="26" spans="1:11" ht="63" x14ac:dyDescent="0.25">
      <c r="A26" s="73" t="s">
        <v>118</v>
      </c>
      <c r="B26" s="74" t="s">
        <v>119</v>
      </c>
      <c r="C26" s="75" t="s">
        <v>120</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2015-04-12T16:44:11Z</dcterms:modified>
</cp:coreProperties>
</file>